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315" windowHeight="9210" activeTab="4"/>
  </bookViews>
  <sheets>
    <sheet name="100 yr Hs" sheetId="1" r:id="rId1"/>
    <sheet name="50 yr Hs" sheetId="2" r:id="rId2"/>
    <sheet name="5% Hs" sheetId="4" r:id="rId3"/>
    <sheet name="Maps" sheetId="3" r:id="rId4"/>
    <sheet name="Ratios" sheetId="5" r:id="rId5"/>
  </sheets>
  <calcPr calcId="145621"/>
</workbook>
</file>

<file path=xl/calcChain.xml><?xml version="1.0" encoding="utf-8"?>
<calcChain xmlns="http://schemas.openxmlformats.org/spreadsheetml/2006/main">
  <c r="M107" i="5" l="1"/>
  <c r="L107" i="5"/>
  <c r="M106" i="5"/>
  <c r="L106" i="5"/>
  <c r="M105" i="5"/>
  <c r="L105" i="5"/>
  <c r="M104" i="5"/>
  <c r="L104" i="5"/>
  <c r="L3" i="5"/>
  <c r="M3" i="5"/>
  <c r="L4" i="5"/>
  <c r="M4" i="5"/>
  <c r="L5" i="5"/>
  <c r="M5" i="5"/>
  <c r="L6" i="5"/>
  <c r="M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L47" i="5"/>
  <c r="M47" i="5"/>
  <c r="L48" i="5"/>
  <c r="M48" i="5"/>
  <c r="L49" i="5"/>
  <c r="M49" i="5"/>
  <c r="L50" i="5"/>
  <c r="M50" i="5"/>
  <c r="L51" i="5"/>
  <c r="M51" i="5"/>
  <c r="L52" i="5"/>
  <c r="M52" i="5"/>
  <c r="L53" i="5"/>
  <c r="M53" i="5"/>
  <c r="L54" i="5"/>
  <c r="M54" i="5"/>
  <c r="L55" i="5"/>
  <c r="M55" i="5"/>
  <c r="L56" i="5"/>
  <c r="M56" i="5"/>
  <c r="L57" i="5"/>
  <c r="M57" i="5"/>
  <c r="L58" i="5"/>
  <c r="M58" i="5"/>
  <c r="L59" i="5"/>
  <c r="M59" i="5"/>
  <c r="L60" i="5"/>
  <c r="M60" i="5"/>
  <c r="L61" i="5"/>
  <c r="M61" i="5"/>
  <c r="L62" i="5"/>
  <c r="M62" i="5"/>
  <c r="L63" i="5"/>
  <c r="M63" i="5"/>
  <c r="L64" i="5"/>
  <c r="M64" i="5"/>
  <c r="L65" i="5"/>
  <c r="M65" i="5"/>
  <c r="L66" i="5"/>
  <c r="M66" i="5"/>
  <c r="L67" i="5"/>
  <c r="M67" i="5"/>
  <c r="L68" i="5"/>
  <c r="M68" i="5"/>
  <c r="L69" i="5"/>
  <c r="M69" i="5"/>
  <c r="L70" i="5"/>
  <c r="M70" i="5"/>
  <c r="L71" i="5"/>
  <c r="M71" i="5"/>
  <c r="L72" i="5"/>
  <c r="M72" i="5"/>
  <c r="L73" i="5"/>
  <c r="M73" i="5"/>
  <c r="L74" i="5"/>
  <c r="M74" i="5"/>
  <c r="L75" i="5"/>
  <c r="M75" i="5"/>
  <c r="L76" i="5"/>
  <c r="M76" i="5"/>
  <c r="L77" i="5"/>
  <c r="M77" i="5"/>
  <c r="L78" i="5"/>
  <c r="M78" i="5"/>
  <c r="L79" i="5"/>
  <c r="M79" i="5"/>
  <c r="L80" i="5"/>
  <c r="M80" i="5"/>
  <c r="L81" i="5"/>
  <c r="M81" i="5"/>
  <c r="L82" i="5"/>
  <c r="M82" i="5"/>
  <c r="L83" i="5"/>
  <c r="M83" i="5"/>
  <c r="L84" i="5"/>
  <c r="M84" i="5"/>
  <c r="L85" i="5"/>
  <c r="M85" i="5"/>
  <c r="L86" i="5"/>
  <c r="M86" i="5"/>
  <c r="L87" i="5"/>
  <c r="M87" i="5"/>
  <c r="L88" i="5"/>
  <c r="M88" i="5"/>
  <c r="L89" i="5"/>
  <c r="M89" i="5"/>
  <c r="L90" i="5"/>
  <c r="M90" i="5"/>
  <c r="L91" i="5"/>
  <c r="M91" i="5"/>
  <c r="L92" i="5"/>
  <c r="M92" i="5"/>
  <c r="L93" i="5"/>
  <c r="M93" i="5"/>
  <c r="L94" i="5"/>
  <c r="M94" i="5"/>
  <c r="L95" i="5"/>
  <c r="M95" i="5"/>
  <c r="L96" i="5"/>
  <c r="M96" i="5"/>
  <c r="L97" i="5"/>
  <c r="M97" i="5"/>
  <c r="L98" i="5"/>
  <c r="M98" i="5"/>
  <c r="L99" i="5"/>
  <c r="M99" i="5"/>
  <c r="L100" i="5"/>
  <c r="M100" i="5"/>
  <c r="L101" i="5"/>
  <c r="M101" i="5"/>
  <c r="L102" i="5"/>
  <c r="M102" i="5"/>
  <c r="M2" i="5"/>
  <c r="L2" i="5"/>
  <c r="H6" i="4" l="1"/>
  <c r="H9" i="4"/>
  <c r="H10" i="4"/>
  <c r="H11" i="4"/>
  <c r="H13" i="4"/>
  <c r="H15" i="4"/>
  <c r="H18" i="4"/>
  <c r="H20" i="4"/>
  <c r="H22" i="4"/>
  <c r="H25" i="4"/>
  <c r="H2" i="4"/>
  <c r="H26" i="4"/>
  <c r="H3" i="4"/>
  <c r="H28" i="4"/>
  <c r="H31" i="4"/>
  <c r="H33" i="4"/>
  <c r="H34" i="4"/>
  <c r="H5" i="4"/>
  <c r="H42" i="4"/>
  <c r="H44" i="4"/>
  <c r="H45" i="4"/>
  <c r="H46" i="4"/>
  <c r="H47" i="4"/>
  <c r="H48" i="4"/>
  <c r="H49" i="4"/>
  <c r="H7" i="4"/>
  <c r="H8" i="4"/>
  <c r="H50" i="4"/>
  <c r="H51" i="4"/>
  <c r="H52" i="4"/>
  <c r="H53" i="4"/>
  <c r="H54" i="4"/>
  <c r="H55" i="4"/>
  <c r="H56" i="4"/>
  <c r="H57" i="4"/>
  <c r="H59" i="4"/>
  <c r="H60" i="4"/>
  <c r="H63" i="4"/>
  <c r="H64" i="4"/>
  <c r="H12" i="4"/>
  <c r="H14" i="4"/>
  <c r="H66" i="4"/>
  <c r="H16" i="4"/>
  <c r="H67" i="4"/>
  <c r="H17" i="4"/>
  <c r="H68" i="4"/>
  <c r="H70" i="4"/>
  <c r="H19" i="4"/>
  <c r="H73" i="4"/>
  <c r="H21" i="4"/>
  <c r="H75" i="4"/>
  <c r="H76" i="4"/>
  <c r="H77" i="4"/>
  <c r="H79" i="4"/>
  <c r="H80" i="4"/>
  <c r="H81" i="4"/>
  <c r="H82" i="4"/>
  <c r="H83" i="4"/>
  <c r="H84" i="4"/>
  <c r="H23" i="4"/>
  <c r="H24" i="4"/>
  <c r="H27" i="4"/>
  <c r="H29" i="4"/>
  <c r="H30" i="4"/>
  <c r="H86" i="4"/>
  <c r="H32" i="4"/>
  <c r="H35" i="4"/>
  <c r="H36" i="4"/>
  <c r="H37" i="4"/>
  <c r="H38" i="4"/>
  <c r="H39" i="4"/>
  <c r="H40" i="4"/>
  <c r="H41" i="4"/>
  <c r="H43" i="4"/>
  <c r="H58" i="4"/>
  <c r="H61" i="4"/>
  <c r="H62" i="4"/>
  <c r="H65" i="4"/>
  <c r="H91" i="4"/>
  <c r="H92" i="4"/>
  <c r="H69" i="4"/>
  <c r="H94" i="4"/>
  <c r="H71" i="4"/>
  <c r="H72" i="4"/>
  <c r="H74" i="4"/>
  <c r="H95" i="4"/>
  <c r="H78" i="4"/>
  <c r="H97" i="4"/>
  <c r="H98" i="4"/>
  <c r="H99" i="4"/>
  <c r="H85" i="4"/>
  <c r="H87" i="4"/>
  <c r="H88" i="4"/>
  <c r="H89" i="4"/>
  <c r="H90" i="4"/>
  <c r="H101" i="4"/>
  <c r="H93" i="4"/>
  <c r="H102" i="4"/>
  <c r="H96" i="4"/>
  <c r="H100" i="4"/>
  <c r="H4" i="4"/>
  <c r="H13" i="2"/>
  <c r="H15" i="2"/>
  <c r="H20" i="2"/>
  <c r="H25" i="2"/>
  <c r="H27" i="2"/>
  <c r="H29" i="2"/>
  <c r="H31" i="2"/>
  <c r="H4" i="2"/>
  <c r="H32" i="2"/>
  <c r="H34" i="2"/>
  <c r="H35" i="2"/>
  <c r="H36" i="2"/>
  <c r="H38" i="2"/>
  <c r="H5" i="2"/>
  <c r="H39" i="2"/>
  <c r="H6" i="2"/>
  <c r="H43" i="2"/>
  <c r="H44" i="2"/>
  <c r="H45" i="2"/>
  <c r="H9" i="2"/>
  <c r="H48" i="2"/>
  <c r="H50" i="2"/>
  <c r="H51" i="2"/>
  <c r="H52" i="2"/>
  <c r="H53" i="2"/>
  <c r="H55" i="2"/>
  <c r="H57" i="2"/>
  <c r="H60" i="2"/>
  <c r="H62" i="2"/>
  <c r="H63" i="2"/>
  <c r="H14" i="2"/>
  <c r="H64" i="2"/>
  <c r="H16" i="2"/>
  <c r="H17" i="2"/>
  <c r="H68" i="2"/>
  <c r="H18" i="2"/>
  <c r="H19" i="2"/>
  <c r="H69" i="2"/>
  <c r="H70" i="2"/>
  <c r="H71" i="2"/>
  <c r="H73" i="2"/>
  <c r="H74" i="2"/>
  <c r="H75" i="2"/>
  <c r="H21" i="2"/>
  <c r="H76" i="2"/>
  <c r="H22" i="2"/>
  <c r="H23" i="2"/>
  <c r="H24" i="2"/>
  <c r="H26" i="2"/>
  <c r="H28" i="2"/>
  <c r="H30" i="2"/>
  <c r="H33" i="2"/>
  <c r="H37" i="2"/>
  <c r="H77" i="2"/>
  <c r="H79" i="2"/>
  <c r="H40" i="2"/>
  <c r="H41" i="2"/>
  <c r="H42" i="2"/>
  <c r="H80" i="2"/>
  <c r="H46" i="2"/>
  <c r="H47" i="2"/>
  <c r="H83" i="2"/>
  <c r="H49" i="2"/>
  <c r="H86" i="2"/>
  <c r="H87" i="2"/>
  <c r="H88" i="2"/>
  <c r="H54" i="2"/>
  <c r="H89" i="2"/>
  <c r="H56" i="2"/>
  <c r="H58" i="2"/>
  <c r="H59" i="2"/>
  <c r="H61" i="2"/>
  <c r="H93" i="2"/>
  <c r="H65" i="2"/>
  <c r="H66" i="2"/>
  <c r="H67" i="2"/>
  <c r="H72" i="2"/>
  <c r="H78" i="2"/>
  <c r="H97" i="2"/>
  <c r="H81" i="2"/>
  <c r="H82" i="2"/>
  <c r="H99" i="2"/>
  <c r="H84" i="2"/>
  <c r="H85" i="2"/>
  <c r="H90" i="2"/>
  <c r="H91" i="2"/>
  <c r="H92" i="2"/>
  <c r="H102" i="2"/>
  <c r="H94" i="2"/>
  <c r="H95" i="2"/>
  <c r="H96" i="2"/>
  <c r="H98" i="2"/>
  <c r="H100" i="2"/>
  <c r="H101" i="2"/>
  <c r="H3" i="2"/>
  <c r="H7" i="2"/>
  <c r="H8" i="2"/>
  <c r="H10" i="2"/>
  <c r="H11" i="2"/>
  <c r="H12" i="2"/>
  <c r="H2" i="2"/>
  <c r="H39" i="1" l="1"/>
  <c r="H10" i="1"/>
  <c r="H40" i="1"/>
  <c r="H41" i="1"/>
  <c r="H82" i="1"/>
  <c r="H83" i="1"/>
  <c r="H84" i="1"/>
  <c r="H42" i="1"/>
  <c r="H43" i="1"/>
  <c r="H44" i="1"/>
  <c r="H45" i="1"/>
  <c r="H46" i="1"/>
  <c r="H47" i="1"/>
  <c r="H48" i="1"/>
  <c r="H85" i="1"/>
  <c r="H49" i="1"/>
  <c r="H50" i="1"/>
  <c r="H2" i="1"/>
  <c r="H51" i="1"/>
  <c r="H11" i="1"/>
  <c r="H52" i="1"/>
  <c r="H53" i="1"/>
  <c r="H54" i="1"/>
  <c r="H55" i="1"/>
  <c r="H56" i="1"/>
  <c r="H12" i="1"/>
  <c r="H3" i="1"/>
  <c r="H57" i="1"/>
  <c r="H13" i="1"/>
  <c r="H58" i="1"/>
  <c r="H14" i="1"/>
  <c r="H59" i="1"/>
  <c r="H15" i="1"/>
  <c r="H16" i="1"/>
  <c r="H17" i="1"/>
  <c r="H60" i="1"/>
  <c r="H18" i="1"/>
  <c r="H19" i="1"/>
  <c r="H20" i="1"/>
  <c r="H61" i="1"/>
  <c r="H62" i="1"/>
  <c r="H21" i="1"/>
  <c r="H22" i="1"/>
  <c r="H23" i="1"/>
  <c r="H24" i="1"/>
  <c r="H86" i="1"/>
  <c r="H63" i="1"/>
  <c r="H64" i="1"/>
  <c r="H65" i="1"/>
  <c r="H66" i="1"/>
  <c r="H4" i="1"/>
  <c r="H25" i="1"/>
  <c r="H97" i="1"/>
  <c r="H98" i="1"/>
  <c r="H99" i="1"/>
  <c r="H87" i="1"/>
  <c r="H67" i="1"/>
  <c r="H88" i="1"/>
  <c r="H5" i="1"/>
  <c r="H26" i="1"/>
  <c r="H100" i="1"/>
  <c r="H27" i="1"/>
  <c r="H68" i="1"/>
  <c r="H89" i="1"/>
  <c r="H90" i="1"/>
  <c r="H69" i="1"/>
  <c r="H28" i="1"/>
  <c r="H29" i="1"/>
  <c r="H70" i="1"/>
  <c r="H91" i="1"/>
  <c r="H71" i="1"/>
  <c r="H72" i="1"/>
  <c r="H92" i="1"/>
  <c r="H30" i="1"/>
  <c r="H6" i="1"/>
  <c r="H31" i="1"/>
  <c r="H101" i="1"/>
  <c r="H32" i="1"/>
  <c r="H73" i="1"/>
  <c r="H74" i="1"/>
  <c r="H33" i="1"/>
  <c r="H75" i="1"/>
  <c r="H102" i="1"/>
  <c r="H34" i="1"/>
  <c r="H76" i="1"/>
  <c r="H77" i="1"/>
  <c r="H93" i="1"/>
  <c r="H35" i="1"/>
  <c r="H78" i="1"/>
  <c r="H94" i="1"/>
  <c r="H95" i="1"/>
  <c r="H79" i="1"/>
  <c r="H36" i="1"/>
  <c r="H7" i="1"/>
  <c r="H80" i="1"/>
  <c r="H96" i="1"/>
  <c r="H37" i="1"/>
  <c r="H81" i="1"/>
  <c r="H38" i="1"/>
  <c r="H8" i="1"/>
  <c r="H9" i="1"/>
</calcChain>
</file>

<file path=xl/sharedStrings.xml><?xml version="1.0" encoding="utf-8"?>
<sst xmlns="http://schemas.openxmlformats.org/spreadsheetml/2006/main" count="771" uniqueCount="178">
  <si>
    <t>(36N, 4W)</t>
  </si>
  <si>
    <t>(36N, 3W)</t>
  </si>
  <si>
    <t>(36N, 2W)</t>
  </si>
  <si>
    <t>(37N, 1W)</t>
  </si>
  <si>
    <t>(38N, 0E)</t>
  </si>
  <si>
    <t>(40N, 1E)</t>
  </si>
  <si>
    <t>(41N, 2E)</t>
  </si>
  <si>
    <t>(39N, 3E)</t>
  </si>
  <si>
    <t>(42.5N, 3.5E)</t>
  </si>
  <si>
    <t>(43N, 4E)</t>
  </si>
  <si>
    <t>(43N, 5E)</t>
  </si>
  <si>
    <t>(42.5N, 6.5E)</t>
  </si>
  <si>
    <t>(43N, 7E)</t>
  </si>
  <si>
    <t>Lat-Long
(°)</t>
  </si>
  <si>
    <t>Lat N</t>
  </si>
  <si>
    <t>Long E</t>
  </si>
  <si>
    <t>Spain</t>
  </si>
  <si>
    <t>Mallorc Sud</t>
  </si>
  <si>
    <t>Coast</t>
  </si>
  <si>
    <t>Spain/France</t>
  </si>
  <si>
    <t>France</t>
  </si>
  <si>
    <t>(44N, 9E)</t>
  </si>
  <si>
    <t>(43.5N, 9.5E)</t>
  </si>
  <si>
    <t>(43N, 10E)</t>
  </si>
  <si>
    <t>(42.5N, 10.5E)</t>
  </si>
  <si>
    <t>(42N, 11E)</t>
  </si>
  <si>
    <t>(41N, 12E)</t>
  </si>
  <si>
    <t>(41N, 13E)</t>
  </si>
  <si>
    <t>(40N, 14E)</t>
  </si>
  <si>
    <t>(40N, 15E)</t>
  </si>
  <si>
    <t>(39N, 16E)</t>
  </si>
  <si>
    <t>(38N, 12E)</t>
  </si>
  <si>
    <t>Italy W</t>
  </si>
  <si>
    <t>Sicily W</t>
  </si>
  <si>
    <t>(37N, 14E)</t>
  </si>
  <si>
    <t>Sicily S</t>
  </si>
  <si>
    <t>(41N, 8E)</t>
  </si>
  <si>
    <t>(39N, 8E)</t>
  </si>
  <si>
    <t>Sardinia NW</t>
  </si>
  <si>
    <t>Sardinia SW</t>
  </si>
  <si>
    <t>(41N, 10E)</t>
  </si>
  <si>
    <t>Sardinia NE</t>
  </si>
  <si>
    <t>Sardinia SE</t>
  </si>
  <si>
    <t>(39N, 10E)</t>
  </si>
  <si>
    <t>(38N, 17E)</t>
  </si>
  <si>
    <t>Italy S</t>
  </si>
  <si>
    <t>(40N, 17E)</t>
  </si>
  <si>
    <t>(40N, 19E)</t>
  </si>
  <si>
    <t>(41N, 18E)</t>
  </si>
  <si>
    <t>Adriatic S</t>
  </si>
  <si>
    <t>(43N, 14E)</t>
  </si>
  <si>
    <t>(44N, 13E)</t>
  </si>
  <si>
    <t>(45.5N, 13E)</t>
  </si>
  <si>
    <t>(43.5N, 15.5E)</t>
  </si>
  <si>
    <t>Adriatic N</t>
  </si>
  <si>
    <t>(42N, 18E)</t>
  </si>
  <si>
    <t>(41N, 19E)</t>
  </si>
  <si>
    <t>Albania</t>
  </si>
  <si>
    <t>(39N, 20E)</t>
  </si>
  <si>
    <t>Greece W</t>
  </si>
  <si>
    <t>(37N, 21E)</t>
  </si>
  <si>
    <t>(36N, 23E)</t>
  </si>
  <si>
    <t>Greece S</t>
  </si>
  <si>
    <t>(36N, 24E)</t>
  </si>
  <si>
    <t>Creta N</t>
  </si>
  <si>
    <t>(35.5N, 25.5E)</t>
  </si>
  <si>
    <t>(36N, 27E)</t>
  </si>
  <si>
    <t>Rhodes NW</t>
  </si>
  <si>
    <t>(40N, 23E)</t>
  </si>
  <si>
    <t>Greece Thessa</t>
  </si>
  <si>
    <t>(40.5N, 25E)</t>
  </si>
  <si>
    <t>Greece Thrace</t>
  </si>
  <si>
    <t>(36N, 29E)</t>
  </si>
  <si>
    <t>Turkey S</t>
  </si>
  <si>
    <t>(36N, 30E)</t>
  </si>
  <si>
    <t>(36N, 31E)</t>
  </si>
  <si>
    <t>(36N, 32E)</t>
  </si>
  <si>
    <t>(36N, 34E)</t>
  </si>
  <si>
    <t>(36N, 35E)</t>
  </si>
  <si>
    <t>(35N, 35E)</t>
  </si>
  <si>
    <t>Syria</t>
  </si>
  <si>
    <t>(34N, 35E)</t>
  </si>
  <si>
    <t>Lebanon</t>
  </si>
  <si>
    <t>(32N, 34E)</t>
  </si>
  <si>
    <t>Gaza</t>
  </si>
  <si>
    <t>(32N, 33E)</t>
  </si>
  <si>
    <t>Egypt N</t>
  </si>
  <si>
    <t>(32N, 32E)</t>
  </si>
  <si>
    <t>(32N, 31E)</t>
  </si>
  <si>
    <t>(32N, 30E)</t>
  </si>
  <si>
    <t>Egypt N Alex</t>
  </si>
  <si>
    <t>(32N, 29E)</t>
  </si>
  <si>
    <t>(32N, 28E)</t>
  </si>
  <si>
    <t>(32N, 27E)</t>
  </si>
  <si>
    <t>(32N, 26E)</t>
  </si>
  <si>
    <t>(33N, 23E)</t>
  </si>
  <si>
    <t>(33N, 22E)</t>
  </si>
  <si>
    <t>Libya Cyren</t>
  </si>
  <si>
    <t>(33N, 21E)</t>
  </si>
  <si>
    <t>(33N, 20E)</t>
  </si>
  <si>
    <t>(32N, 19E)</t>
  </si>
  <si>
    <t>(31N, 19E)</t>
  </si>
  <si>
    <t>Libya Sirt</t>
  </si>
  <si>
    <t>(31N, 18E)</t>
  </si>
  <si>
    <t>(32N, 16E)</t>
  </si>
  <si>
    <t>(33N, 14E)</t>
  </si>
  <si>
    <t>Libya Leptis</t>
  </si>
  <si>
    <t>(34N, 11E)</t>
  </si>
  <si>
    <t>Djerba</t>
  </si>
  <si>
    <t>(36N, 11E)</t>
  </si>
  <si>
    <t>Tunisia E</t>
  </si>
  <si>
    <t>(38N, 10E)</t>
  </si>
  <si>
    <t>Tunisia N</t>
  </si>
  <si>
    <t>(38N, 9E)</t>
  </si>
  <si>
    <t>(38N, 8E)</t>
  </si>
  <si>
    <t>Algeria E</t>
  </si>
  <si>
    <t>(37N, 6E)</t>
  </si>
  <si>
    <t>(37N, 3E)</t>
  </si>
  <si>
    <t>Algeria</t>
  </si>
  <si>
    <t>(37N, 2E)</t>
  </si>
  <si>
    <t>(37N, 1E)</t>
  </si>
  <si>
    <t>(36N, 1W)</t>
  </si>
  <si>
    <t>Adriatic Ven</t>
  </si>
  <si>
    <t>Turkey Iskend</t>
  </si>
  <si>
    <t>Category</t>
  </si>
  <si>
    <t>Category: 1: 5 to 7.4 m; 2: 7.5 to 9.9 m; 3: 10 to 12.4 m; 4: 12.5 to 15 m; 5: &gt; 15 m</t>
  </si>
  <si>
    <t>Data taken from WEU Wind &amp; Wave Atlas, 2004</t>
  </si>
  <si>
    <t>Taking waves propagating towards the coasts, with (usually) 180° range</t>
  </si>
  <si>
    <t>Using Bivariate Hs: Direction tables for coastal grid points</t>
  </si>
  <si>
    <t>(43N, 8E)</t>
  </si>
  <si>
    <t>(43.5N, 8.5E)</t>
  </si>
  <si>
    <t>France/Italy</t>
  </si>
  <si>
    <t>Italy</t>
  </si>
  <si>
    <t>(39N, 14E)</t>
  </si>
  <si>
    <t>Sicily N</t>
  </si>
  <si>
    <t>(38N, 20E)</t>
  </si>
  <si>
    <t>(36N, 22E)</t>
  </si>
  <si>
    <t>(37N, 16E)</t>
  </si>
  <si>
    <t>Sicily E</t>
  </si>
  <si>
    <t>(37N, 24E)</t>
  </si>
  <si>
    <t>Greece E</t>
  </si>
  <si>
    <t>(39.5N, 25.5E)</t>
  </si>
  <si>
    <t>Turkey W</t>
  </si>
  <si>
    <t>(38N, 26E)</t>
  </si>
  <si>
    <t>(37N, 26.5E)</t>
  </si>
  <si>
    <t>(36N, 25E)</t>
  </si>
  <si>
    <t>(35.5N, 26.5E)</t>
  </si>
  <si>
    <t>(42N, 8E)</t>
  </si>
  <si>
    <t>Corsica W</t>
  </si>
  <si>
    <t>Fitting a semi-log curve for Pr{H&gt;Hi}: Log(Pr{H&gt;Hi}) = mHs + b</t>
  </si>
  <si>
    <t>m</t>
  </si>
  <si>
    <t>b</t>
  </si>
  <si>
    <t>Morocco 36°</t>
  </si>
  <si>
    <t>Spain 36°</t>
  </si>
  <si>
    <t>Greece N 40°</t>
  </si>
  <si>
    <t>Italy S 40°</t>
  </si>
  <si>
    <t>Hs 1/50 year
1 sea state/day
(m)</t>
  </si>
  <si>
    <t>Hs 1/100 year
3 sea states/day
(m)</t>
  </si>
  <si>
    <t>Category: 1: 5 to 7.4 m; 2: 7.5 to 9.9 m; 3: 10 to 12.4 m; 4: &gt; 12.5 m</t>
  </si>
  <si>
    <r>
      <t xml:space="preserve">Extrapolating this curve to </t>
    </r>
    <r>
      <rPr>
        <b/>
        <sz val="11"/>
        <color theme="1"/>
        <rFont val="Calibri"/>
        <family val="2"/>
        <scheme val="minor"/>
      </rPr>
      <t>Pr = 5.5 10</t>
    </r>
    <r>
      <rPr>
        <b/>
        <vertAlign val="superscript"/>
        <sz val="11"/>
        <color theme="1"/>
        <rFont val="Calibri"/>
        <family val="2"/>
        <scheme val="minor"/>
      </rPr>
      <t>-5</t>
    </r>
    <r>
      <rPr>
        <vertAlign val="superscript"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which is 1/50 year storm with 1 sea state/day</t>
    </r>
  </si>
  <si>
    <r>
      <t xml:space="preserve">Extrapolating this curve to </t>
    </r>
    <r>
      <rPr>
        <b/>
        <sz val="11"/>
        <color theme="1"/>
        <rFont val="Calibri"/>
        <family val="2"/>
        <scheme val="minor"/>
      </rPr>
      <t>Pr = 10</t>
    </r>
    <r>
      <rPr>
        <b/>
        <vertAlign val="superscript"/>
        <sz val="11"/>
        <color theme="1"/>
        <rFont val="Calibri"/>
        <family val="2"/>
        <scheme val="minor"/>
      </rPr>
      <t>-5</t>
    </r>
    <r>
      <rPr>
        <vertAlign val="superscript"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which is 1/100 year storm with 3 sea states/day</t>
    </r>
  </si>
  <si>
    <r>
      <t xml:space="preserve">Extrapolating this curve to </t>
    </r>
    <r>
      <rPr>
        <b/>
        <sz val="11"/>
        <color theme="1"/>
        <rFont val="Calibri"/>
        <family val="2"/>
        <scheme val="minor"/>
      </rPr>
      <t>Pr = 5%</t>
    </r>
  </si>
  <si>
    <t>5% Hs
(m)</t>
  </si>
  <si>
    <t>Category: 1: 2 to 4 m; 2: 4 to 6 m; 3: 6 to 8 m; 4: 8 to 10 m</t>
  </si>
  <si>
    <t>On a donc repris ici les Hs 1/50 ans issus de l'extrapolation semi-log qui exagère sans doute puisque ces valeurs correspondent à ce qu'on sait de 1/100 ans …</t>
  </si>
  <si>
    <t>Hs forts (orange) sont sur Italie SW et toute l'Afrique du Nord à l'Est de la Tunisie, et jusqu'à Beyrouth</t>
  </si>
  <si>
    <t>Hs moyens (jaune) sur le Sud de la Grèce et Turquie</t>
  </si>
  <si>
    <t>On voit bien cependant que tout est régi par les vents de NW:</t>
  </si>
  <si>
    <t>Hs maxi (rouge) sont à l'Ouest Sradaigne et Corse + pointe W Sicile et Cap Corse + Est Algérie et Nord Tunisie</t>
  </si>
  <si>
    <t>Hs faibles (vert) en Adriatique et Mer Egée, et Tunisie Est</t>
  </si>
  <si>
    <t>Tout ceci correspond très bien à la carte de Lionello pour les houles de 5% bien plus fréquentes que les 1/50 ans à 0.005%</t>
  </si>
  <si>
    <t>on pourrait estimer un facteur 2 entre la houle 5% et la houle 1/50 ans</t>
  </si>
  <si>
    <t>Hs 1/100
over
5% Hs</t>
  </si>
  <si>
    <t>Hs 1/50
over
5% Hs</t>
  </si>
  <si>
    <t>Moyenne:</t>
  </si>
  <si>
    <t>Ecart-type:</t>
  </si>
  <si>
    <t>Maxi:</t>
  </si>
  <si>
    <t xml:space="preserve">Mini: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</si>
</sst>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2" fontId="16" fillId="0" borderId="11" xfId="0" applyNumberFormat="1" applyFont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08714"/>
      <color rgb="FFA828A2"/>
      <color rgb="FF46DA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100 year Hs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Hs=5 to 7.4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46DA4D"/>
              </a:solidFill>
            </c:spPr>
          </c:marker>
          <c:xVal>
            <c:numRef>
              <c:f>'100 yr Hs'!$D$2:$D$8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26.5</c:v>
                </c:pt>
                <c:pt idx="3">
                  <c:v>26</c:v>
                </c:pt>
                <c:pt idx="4">
                  <c:v>25</c:v>
                </c:pt>
                <c:pt idx="5">
                  <c:v>14</c:v>
                </c:pt>
                <c:pt idx="6">
                  <c:v>13</c:v>
                </c:pt>
              </c:numCache>
            </c:numRef>
          </c:xVal>
          <c:yVal>
            <c:numRef>
              <c:f>'100 yr Hs'!$C$2:$C$8</c:f>
              <c:numCache>
                <c:formatCode>General</c:formatCode>
                <c:ptCount val="7"/>
                <c:pt idx="0">
                  <c:v>34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40.5</c:v>
                </c:pt>
                <c:pt idx="5">
                  <c:v>43</c:v>
                </c:pt>
                <c:pt idx="6">
                  <c:v>45.5</c:v>
                </c:pt>
              </c:numCache>
            </c:numRef>
          </c:yVal>
          <c:smooth val="0"/>
        </c:ser>
        <c:ser>
          <c:idx val="1"/>
          <c:order val="1"/>
          <c:tx>
            <c:v>Hs=7.5 to 9.9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</c:spPr>
          </c:marker>
          <c:xVal>
            <c:numRef>
              <c:f>'100 yr Hs'!$D$9:$D$38</c:f>
              <c:numCache>
                <c:formatCode>General</c:formatCode>
                <c:ptCount val="30"/>
                <c:pt idx="0">
                  <c:v>18</c:v>
                </c:pt>
                <c:pt idx="1">
                  <c:v>16</c:v>
                </c:pt>
                <c:pt idx="2">
                  <c:v>35</c:v>
                </c:pt>
                <c:pt idx="3">
                  <c:v>-1</c:v>
                </c:pt>
                <c:pt idx="4">
                  <c:v>23</c:v>
                </c:pt>
                <c:pt idx="5">
                  <c:v>25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34</c:v>
                </c:pt>
                <c:pt idx="10">
                  <c:v>35</c:v>
                </c:pt>
                <c:pt idx="11">
                  <c:v>-4</c:v>
                </c:pt>
                <c:pt idx="12">
                  <c:v>-1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10</c:v>
                </c:pt>
                <c:pt idx="19">
                  <c:v>25.5</c:v>
                </c:pt>
                <c:pt idx="20">
                  <c:v>1</c:v>
                </c:pt>
                <c:pt idx="21">
                  <c:v>23</c:v>
                </c:pt>
                <c:pt idx="22">
                  <c:v>2</c:v>
                </c:pt>
                <c:pt idx="23">
                  <c:v>10</c:v>
                </c:pt>
                <c:pt idx="24">
                  <c:v>18</c:v>
                </c:pt>
                <c:pt idx="25">
                  <c:v>11</c:v>
                </c:pt>
                <c:pt idx="26">
                  <c:v>10.5</c:v>
                </c:pt>
                <c:pt idx="27">
                  <c:v>10</c:v>
                </c:pt>
                <c:pt idx="28">
                  <c:v>15.5</c:v>
                </c:pt>
                <c:pt idx="29">
                  <c:v>13</c:v>
                </c:pt>
              </c:numCache>
            </c:numRef>
          </c:xVal>
          <c:yVal>
            <c:numRef>
              <c:f>'100 yr Hs'!$C$9:$C$38</c:f>
              <c:numCache>
                <c:formatCode>General</c:formatCode>
                <c:ptCount val="30"/>
                <c:pt idx="0">
                  <c:v>31</c:v>
                </c:pt>
                <c:pt idx="1">
                  <c:v>32</c:v>
                </c:pt>
                <c:pt idx="2">
                  <c:v>35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36.200000000000003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39</c:v>
                </c:pt>
                <c:pt idx="19">
                  <c:v>39.5</c:v>
                </c:pt>
                <c:pt idx="20">
                  <c:v>40</c:v>
                </c:pt>
                <c:pt idx="21">
                  <c:v>40</c:v>
                </c:pt>
                <c:pt idx="22">
                  <c:v>41</c:v>
                </c:pt>
                <c:pt idx="23">
                  <c:v>41</c:v>
                </c:pt>
                <c:pt idx="24">
                  <c:v>41</c:v>
                </c:pt>
                <c:pt idx="25">
                  <c:v>42</c:v>
                </c:pt>
                <c:pt idx="26">
                  <c:v>42.5</c:v>
                </c:pt>
                <c:pt idx="27">
                  <c:v>43</c:v>
                </c:pt>
                <c:pt idx="28">
                  <c:v>43.5</c:v>
                </c:pt>
                <c:pt idx="29">
                  <c:v>44</c:v>
                </c:pt>
              </c:numCache>
            </c:numRef>
          </c:yVal>
          <c:smooth val="0"/>
        </c:ser>
        <c:ser>
          <c:idx val="2"/>
          <c:order val="2"/>
          <c:tx>
            <c:v>Hs=10 to 12.4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08714"/>
              </a:solidFill>
            </c:spPr>
          </c:marker>
          <c:xVal>
            <c:numRef>
              <c:f>'100 yr Hs'!$D$39:$D$81</c:f>
              <c:numCache>
                <c:formatCode>General</c:formatCode>
                <c:ptCount val="43"/>
                <c:pt idx="0">
                  <c:v>19</c:v>
                </c:pt>
                <c:pt idx="1">
                  <c:v>19</c:v>
                </c:pt>
                <c:pt idx="2">
                  <c:v>26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14</c:v>
                </c:pt>
                <c:pt idx="9">
                  <c:v>20</c:v>
                </c:pt>
                <c:pt idx="10">
                  <c:v>22</c:v>
                </c:pt>
                <c:pt idx="11">
                  <c:v>23</c:v>
                </c:pt>
                <c:pt idx="12">
                  <c:v>35</c:v>
                </c:pt>
                <c:pt idx="13">
                  <c:v>25.5</c:v>
                </c:pt>
                <c:pt idx="14">
                  <c:v>26.5</c:v>
                </c:pt>
                <c:pt idx="15">
                  <c:v>-4</c:v>
                </c:pt>
                <c:pt idx="16">
                  <c:v>-3</c:v>
                </c:pt>
                <c:pt idx="17">
                  <c:v>-2</c:v>
                </c:pt>
                <c:pt idx="18">
                  <c:v>22</c:v>
                </c:pt>
                <c:pt idx="19">
                  <c:v>24</c:v>
                </c:pt>
                <c:pt idx="20">
                  <c:v>27</c:v>
                </c:pt>
                <c:pt idx="21">
                  <c:v>32</c:v>
                </c:pt>
                <c:pt idx="22">
                  <c:v>-3</c:v>
                </c:pt>
                <c:pt idx="23">
                  <c:v>-2</c:v>
                </c:pt>
                <c:pt idx="24">
                  <c:v>14</c:v>
                </c:pt>
                <c:pt idx="25">
                  <c:v>16</c:v>
                </c:pt>
                <c:pt idx="26">
                  <c:v>21</c:v>
                </c:pt>
                <c:pt idx="27">
                  <c:v>24</c:v>
                </c:pt>
                <c:pt idx="28">
                  <c:v>17</c:v>
                </c:pt>
                <c:pt idx="29">
                  <c:v>14</c:v>
                </c:pt>
                <c:pt idx="30">
                  <c:v>24</c:v>
                </c:pt>
                <c:pt idx="31">
                  <c:v>14</c:v>
                </c:pt>
                <c:pt idx="32">
                  <c:v>17</c:v>
                </c:pt>
                <c:pt idx="33">
                  <c:v>19.2</c:v>
                </c:pt>
                <c:pt idx="34">
                  <c:v>12</c:v>
                </c:pt>
                <c:pt idx="35">
                  <c:v>13</c:v>
                </c:pt>
                <c:pt idx="36">
                  <c:v>19</c:v>
                </c:pt>
                <c:pt idx="37">
                  <c:v>18</c:v>
                </c:pt>
                <c:pt idx="38">
                  <c:v>3.5</c:v>
                </c:pt>
                <c:pt idx="39">
                  <c:v>4</c:v>
                </c:pt>
                <c:pt idx="40">
                  <c:v>8</c:v>
                </c:pt>
                <c:pt idx="41">
                  <c:v>8.5</c:v>
                </c:pt>
                <c:pt idx="42">
                  <c:v>9</c:v>
                </c:pt>
              </c:numCache>
            </c:numRef>
          </c:xVal>
          <c:yVal>
            <c:numRef>
              <c:f>'100 yr Hs'!$C$39:$C$81</c:f>
              <c:numCache>
                <c:formatCode>General</c:formatCode>
                <c:ptCount val="43"/>
                <c:pt idx="0">
                  <c:v>31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34</c:v>
                </c:pt>
                <c:pt idx="13">
                  <c:v>35.5</c:v>
                </c:pt>
                <c:pt idx="14">
                  <c:v>35.5</c:v>
                </c:pt>
                <c:pt idx="15">
                  <c:v>35.799999999999997</c:v>
                </c:pt>
                <c:pt idx="16">
                  <c:v>35.799999999999997</c:v>
                </c:pt>
                <c:pt idx="17">
                  <c:v>35.799999999999997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36.200000000000003</c:v>
                </c:pt>
                <c:pt idx="23">
                  <c:v>36.200000000000003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39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42</c:v>
                </c:pt>
                <c:pt idx="38">
                  <c:v>42.5</c:v>
                </c:pt>
                <c:pt idx="39">
                  <c:v>43</c:v>
                </c:pt>
                <c:pt idx="40">
                  <c:v>43</c:v>
                </c:pt>
                <c:pt idx="41">
                  <c:v>43.5</c:v>
                </c:pt>
                <c:pt idx="42">
                  <c:v>44</c:v>
                </c:pt>
              </c:numCache>
            </c:numRef>
          </c:yVal>
          <c:smooth val="0"/>
        </c:ser>
        <c:ser>
          <c:idx val="3"/>
          <c:order val="3"/>
          <c:tx>
            <c:v>Hs=12.5 to 15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'100 yr Hs'!$D$82:$D$96</c:f>
              <c:numCache>
                <c:formatCode>General</c:formatCode>
                <c:ptCount val="15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21</c:v>
                </c:pt>
                <c:pt idx="4">
                  <c:v>6</c:v>
                </c:pt>
                <c:pt idx="5">
                  <c:v>12</c:v>
                </c:pt>
                <c:pt idx="6">
                  <c:v>20</c:v>
                </c:pt>
                <c:pt idx="7">
                  <c:v>16</c:v>
                </c:pt>
                <c:pt idx="8">
                  <c:v>20</c:v>
                </c:pt>
                <c:pt idx="9">
                  <c:v>15</c:v>
                </c:pt>
                <c:pt idx="10">
                  <c:v>18.8</c:v>
                </c:pt>
                <c:pt idx="11">
                  <c:v>6.5</c:v>
                </c:pt>
                <c:pt idx="12">
                  <c:v>5</c:v>
                </c:pt>
                <c:pt idx="13">
                  <c:v>7</c:v>
                </c:pt>
                <c:pt idx="14">
                  <c:v>9.5</c:v>
                </c:pt>
              </c:numCache>
            </c:numRef>
          </c:xVal>
          <c:yVal>
            <c:numRef>
              <c:f>'100 yr Hs'!$C$82:$C$96</c:f>
              <c:numCache>
                <c:formatCode>General</c:formatCode>
                <c:ptCount val="15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33</c:v>
                </c:pt>
                <c:pt idx="4">
                  <c:v>37</c:v>
                </c:pt>
                <c:pt idx="5">
                  <c:v>38</c:v>
                </c:pt>
                <c:pt idx="6">
                  <c:v>38</c:v>
                </c:pt>
                <c:pt idx="7">
                  <c:v>39</c:v>
                </c:pt>
                <c:pt idx="8">
                  <c:v>39</c:v>
                </c:pt>
                <c:pt idx="9">
                  <c:v>40</c:v>
                </c:pt>
                <c:pt idx="10">
                  <c:v>40</c:v>
                </c:pt>
                <c:pt idx="11">
                  <c:v>42.5</c:v>
                </c:pt>
                <c:pt idx="12">
                  <c:v>43</c:v>
                </c:pt>
                <c:pt idx="13">
                  <c:v>43</c:v>
                </c:pt>
                <c:pt idx="14">
                  <c:v>43.5</c:v>
                </c:pt>
              </c:numCache>
            </c:numRef>
          </c:yVal>
          <c:smooth val="0"/>
        </c:ser>
        <c:ser>
          <c:idx val="4"/>
          <c:order val="4"/>
          <c:tx>
            <c:v>Hs &gt; 15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A828A2"/>
              </a:solidFill>
            </c:spPr>
          </c:marker>
          <c:xVal>
            <c:numRef>
              <c:f>'100 yr Hs'!$D$97:$D$102</c:f>
              <c:numCache>
                <c:formatCode>General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xVal>
          <c:yVal>
            <c:numRef>
              <c:f>'100 yr Hs'!$C$97:$C$102</c:f>
              <c:numCache>
                <c:formatCode>General</c:formatCode>
                <c:ptCount val="6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39</c:v>
                </c:pt>
                <c:pt idx="4">
                  <c:v>41</c:v>
                </c:pt>
                <c:pt idx="5">
                  <c:v>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94528"/>
        <c:axId val="79096448"/>
      </c:scatterChart>
      <c:valAx>
        <c:axId val="79094528"/>
        <c:scaling>
          <c:orientation val="minMax"/>
          <c:max val="40"/>
          <c:min val="-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9096448"/>
        <c:crosses val="autoZero"/>
        <c:crossBetween val="midCat"/>
      </c:valAx>
      <c:valAx>
        <c:axId val="79096448"/>
        <c:scaling>
          <c:orientation val="minMax"/>
          <c:max val="5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094528"/>
        <c:crossesAt val="-5"/>
        <c:crossBetween val="midCat"/>
        <c:majorUnit val="5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50 year Hs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Hs=5 to 7.4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46DA4D"/>
              </a:solidFill>
            </c:spPr>
          </c:marker>
          <c:xVal>
            <c:numRef>
              <c:f>'50 yr Hs'!$D$2:$D$12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30</c:v>
                </c:pt>
                <c:pt idx="3">
                  <c:v>1</c:v>
                </c:pt>
                <c:pt idx="4">
                  <c:v>3</c:v>
                </c:pt>
                <c:pt idx="5">
                  <c:v>26.5</c:v>
                </c:pt>
                <c:pt idx="6">
                  <c:v>26</c:v>
                </c:pt>
                <c:pt idx="7">
                  <c:v>25.5</c:v>
                </c:pt>
                <c:pt idx="8">
                  <c:v>25</c:v>
                </c:pt>
                <c:pt idx="9">
                  <c:v>14</c:v>
                </c:pt>
                <c:pt idx="10">
                  <c:v>13</c:v>
                </c:pt>
              </c:numCache>
            </c:numRef>
          </c:xVal>
          <c:yVal>
            <c:numRef>
              <c:f>'50 yr Hs'!$C$2:$C$12</c:f>
              <c:numCache>
                <c:formatCode>General</c:formatCode>
                <c:ptCount val="11"/>
                <c:pt idx="0">
                  <c:v>34</c:v>
                </c:pt>
                <c:pt idx="1">
                  <c:v>36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38</c:v>
                </c:pt>
                <c:pt idx="7">
                  <c:v>39.5</c:v>
                </c:pt>
                <c:pt idx="8">
                  <c:v>40.5</c:v>
                </c:pt>
                <c:pt idx="9">
                  <c:v>43</c:v>
                </c:pt>
                <c:pt idx="10">
                  <c:v>45.5</c:v>
                </c:pt>
              </c:numCache>
            </c:numRef>
          </c:yVal>
          <c:smooth val="0"/>
        </c:ser>
        <c:ser>
          <c:idx val="1"/>
          <c:order val="1"/>
          <c:tx>
            <c:v>Hs=7.5 to 9.9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</c:spPr>
          </c:marker>
          <c:xVal>
            <c:numRef>
              <c:f>'50 yr Hs'!$D$13:$D$63</c:f>
              <c:numCache>
                <c:formatCode>General</c:formatCode>
                <c:ptCount val="51"/>
                <c:pt idx="0">
                  <c:v>18</c:v>
                </c:pt>
                <c:pt idx="1">
                  <c:v>19</c:v>
                </c:pt>
                <c:pt idx="2">
                  <c:v>16</c:v>
                </c:pt>
                <c:pt idx="3">
                  <c:v>26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25.5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29</c:v>
                </c:pt>
                <c:pt idx="19">
                  <c:v>31</c:v>
                </c:pt>
                <c:pt idx="20">
                  <c:v>32</c:v>
                </c:pt>
                <c:pt idx="21">
                  <c:v>34</c:v>
                </c:pt>
                <c:pt idx="22">
                  <c:v>35</c:v>
                </c:pt>
                <c:pt idx="23">
                  <c:v>-4</c:v>
                </c:pt>
                <c:pt idx="24">
                  <c:v>-3</c:v>
                </c:pt>
                <c:pt idx="25">
                  <c:v>-1</c:v>
                </c:pt>
                <c:pt idx="26">
                  <c:v>2</c:v>
                </c:pt>
                <c:pt idx="27">
                  <c:v>16</c:v>
                </c:pt>
                <c:pt idx="28">
                  <c:v>21</c:v>
                </c:pt>
                <c:pt idx="29">
                  <c:v>24</c:v>
                </c:pt>
                <c:pt idx="30">
                  <c:v>0</c:v>
                </c:pt>
                <c:pt idx="31">
                  <c:v>3</c:v>
                </c:pt>
                <c:pt idx="32">
                  <c:v>10</c:v>
                </c:pt>
                <c:pt idx="33">
                  <c:v>14</c:v>
                </c:pt>
                <c:pt idx="34">
                  <c:v>24</c:v>
                </c:pt>
                <c:pt idx="35">
                  <c:v>1</c:v>
                </c:pt>
                <c:pt idx="36">
                  <c:v>17</c:v>
                </c:pt>
                <c:pt idx="37">
                  <c:v>23</c:v>
                </c:pt>
                <c:pt idx="38">
                  <c:v>2</c:v>
                </c:pt>
                <c:pt idx="39">
                  <c:v>10</c:v>
                </c:pt>
                <c:pt idx="40">
                  <c:v>18</c:v>
                </c:pt>
                <c:pt idx="41">
                  <c:v>19</c:v>
                </c:pt>
                <c:pt idx="42">
                  <c:v>11</c:v>
                </c:pt>
                <c:pt idx="43">
                  <c:v>3.5</c:v>
                </c:pt>
                <c:pt idx="44">
                  <c:v>10.5</c:v>
                </c:pt>
                <c:pt idx="45">
                  <c:v>4</c:v>
                </c:pt>
                <c:pt idx="46">
                  <c:v>8</c:v>
                </c:pt>
                <c:pt idx="47">
                  <c:v>10</c:v>
                </c:pt>
                <c:pt idx="48">
                  <c:v>8.5</c:v>
                </c:pt>
                <c:pt idx="49">
                  <c:v>15.5</c:v>
                </c:pt>
                <c:pt idx="50">
                  <c:v>13</c:v>
                </c:pt>
              </c:numCache>
            </c:numRef>
          </c:xVal>
          <c:yVal>
            <c:numRef>
              <c:f>'50 yr Hs'!$C$13:$C$63</c:f>
              <c:numCache>
                <c:formatCode>General</c:formatCode>
                <c:ptCount val="51"/>
                <c:pt idx="0">
                  <c:v>31</c:v>
                </c:pt>
                <c:pt idx="1">
                  <c:v>31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35</c:v>
                </c:pt>
                <c:pt idx="8">
                  <c:v>35.5</c:v>
                </c:pt>
                <c:pt idx="9">
                  <c:v>35.799999999999997</c:v>
                </c:pt>
                <c:pt idx="10">
                  <c:v>35.799999999999997</c:v>
                </c:pt>
                <c:pt idx="11">
                  <c:v>35.799999999999997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36.200000000000003</c:v>
                </c:pt>
                <c:pt idx="24">
                  <c:v>36.200000000000003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39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41</c:v>
                </c:pt>
                <c:pt idx="39">
                  <c:v>41</c:v>
                </c:pt>
                <c:pt idx="40">
                  <c:v>41</c:v>
                </c:pt>
                <c:pt idx="41">
                  <c:v>41</c:v>
                </c:pt>
                <c:pt idx="42">
                  <c:v>42</c:v>
                </c:pt>
                <c:pt idx="43">
                  <c:v>42.5</c:v>
                </c:pt>
                <c:pt idx="44">
                  <c:v>42.5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43.5</c:v>
                </c:pt>
                <c:pt idx="49">
                  <c:v>43.5</c:v>
                </c:pt>
                <c:pt idx="50">
                  <c:v>44</c:v>
                </c:pt>
              </c:numCache>
            </c:numRef>
          </c:yVal>
          <c:smooth val="0"/>
        </c:ser>
        <c:ser>
          <c:idx val="2"/>
          <c:order val="2"/>
          <c:tx>
            <c:v>Hs=10 to 12.4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08714"/>
              </a:solidFill>
            </c:spPr>
          </c:marker>
          <c:xVal>
            <c:numRef>
              <c:f>'50 yr Hs'!$D$64:$D$93</c:f>
              <c:numCache>
                <c:formatCode>General</c:formatCode>
                <c:ptCount val="30"/>
                <c:pt idx="0">
                  <c:v>19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31</c:v>
                </c:pt>
                <c:pt idx="5">
                  <c:v>34</c:v>
                </c:pt>
                <c:pt idx="6">
                  <c:v>14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35</c:v>
                </c:pt>
                <c:pt idx="12">
                  <c:v>26.5</c:v>
                </c:pt>
                <c:pt idx="13">
                  <c:v>-2</c:v>
                </c:pt>
                <c:pt idx="14">
                  <c:v>6</c:v>
                </c:pt>
                <c:pt idx="15">
                  <c:v>14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14</c:v>
                </c:pt>
                <c:pt idx="20">
                  <c:v>15</c:v>
                </c:pt>
                <c:pt idx="21">
                  <c:v>18.8</c:v>
                </c:pt>
                <c:pt idx="22">
                  <c:v>19.2</c:v>
                </c:pt>
                <c:pt idx="23">
                  <c:v>12</c:v>
                </c:pt>
                <c:pt idx="24">
                  <c:v>13</c:v>
                </c:pt>
                <c:pt idx="25">
                  <c:v>18</c:v>
                </c:pt>
                <c:pt idx="26">
                  <c:v>6.5</c:v>
                </c:pt>
                <c:pt idx="27">
                  <c:v>5</c:v>
                </c:pt>
                <c:pt idx="28">
                  <c:v>7</c:v>
                </c:pt>
                <c:pt idx="29">
                  <c:v>9</c:v>
                </c:pt>
              </c:numCache>
            </c:numRef>
          </c:xVal>
          <c:yVal>
            <c:numRef>
              <c:f>'50 yr Hs'!$C$64:$C$93</c:f>
              <c:numCache>
                <c:formatCode>General</c:formatCode>
                <c:ptCount val="3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34</c:v>
                </c:pt>
                <c:pt idx="12">
                  <c:v>35.5</c:v>
                </c:pt>
                <c:pt idx="13">
                  <c:v>36.200000000000003</c:v>
                </c:pt>
                <c:pt idx="14">
                  <c:v>37</c:v>
                </c:pt>
                <c:pt idx="15">
                  <c:v>37</c:v>
                </c:pt>
                <c:pt idx="16">
                  <c:v>38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41</c:v>
                </c:pt>
                <c:pt idx="24">
                  <c:v>41</c:v>
                </c:pt>
                <c:pt idx="25">
                  <c:v>42</c:v>
                </c:pt>
                <c:pt idx="26">
                  <c:v>42.5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</c:numCache>
            </c:numRef>
          </c:yVal>
          <c:smooth val="0"/>
        </c:ser>
        <c:ser>
          <c:idx val="4"/>
          <c:order val="3"/>
          <c:tx>
            <c:v>Hs &gt; 12.5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'50 yr Hs'!$D$94:$D$102</c:f>
              <c:numCache>
                <c:formatCode>General</c:formatCode>
                <c:ptCount val="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8</c:v>
                </c:pt>
                <c:pt idx="5">
                  <c:v>20</c:v>
                </c:pt>
                <c:pt idx="6">
                  <c:v>8</c:v>
                </c:pt>
                <c:pt idx="7">
                  <c:v>8</c:v>
                </c:pt>
                <c:pt idx="8">
                  <c:v>9.5</c:v>
                </c:pt>
              </c:numCache>
            </c:numRef>
          </c:xVal>
          <c:yVal>
            <c:numRef>
              <c:f>'50 yr Hs'!$C$94:$C$102</c:f>
              <c:numCache>
                <c:formatCode>General</c:formatCode>
                <c:ptCount val="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  <c:pt idx="5">
                  <c:v>39</c:v>
                </c:pt>
                <c:pt idx="6">
                  <c:v>41</c:v>
                </c:pt>
                <c:pt idx="7">
                  <c:v>42</c:v>
                </c:pt>
                <c:pt idx="8">
                  <c:v>43.5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37952"/>
        <c:axId val="82639872"/>
      </c:scatterChart>
      <c:valAx>
        <c:axId val="82637952"/>
        <c:scaling>
          <c:orientation val="minMax"/>
          <c:max val="40"/>
          <c:min val="-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639872"/>
        <c:crosses val="autoZero"/>
        <c:crossBetween val="midCat"/>
      </c:valAx>
      <c:valAx>
        <c:axId val="82639872"/>
        <c:scaling>
          <c:orientation val="minMax"/>
          <c:max val="5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37952"/>
        <c:crossesAt val="-5"/>
        <c:crossBetween val="midCat"/>
        <c:majorUnit val="5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5% Hs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352456264188247E-2"/>
          <c:y val="0.10705050746249521"/>
          <c:w val="0.85084087178661683"/>
          <c:h val="0.82921499165848012"/>
        </c:manualLayout>
      </c:layout>
      <c:scatterChart>
        <c:scatterStyle val="lineMarker"/>
        <c:varyColors val="0"/>
        <c:ser>
          <c:idx val="0"/>
          <c:order val="0"/>
          <c:tx>
            <c:v>Hs=2 to 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46DA4D"/>
              </a:solidFill>
            </c:spPr>
          </c:marker>
          <c:xVal>
            <c:numRef>
              <c:f>'5% Hs'!$D$2:$D$25</c:f>
              <c:numCache>
                <c:formatCode>General</c:formatCode>
                <c:ptCount val="24"/>
                <c:pt idx="0">
                  <c:v>18</c:v>
                </c:pt>
                <c:pt idx="1">
                  <c:v>16</c:v>
                </c:pt>
                <c:pt idx="2">
                  <c:v>11</c:v>
                </c:pt>
                <c:pt idx="3">
                  <c:v>35</c:v>
                </c:pt>
                <c:pt idx="4">
                  <c:v>11</c:v>
                </c:pt>
                <c:pt idx="5">
                  <c:v>24</c:v>
                </c:pt>
                <c:pt idx="6">
                  <c:v>25</c:v>
                </c:pt>
                <c:pt idx="7">
                  <c:v>30</c:v>
                </c:pt>
                <c:pt idx="8">
                  <c:v>1</c:v>
                </c:pt>
                <c:pt idx="9">
                  <c:v>3</c:v>
                </c:pt>
                <c:pt idx="10">
                  <c:v>24</c:v>
                </c:pt>
                <c:pt idx="11">
                  <c:v>26.5</c:v>
                </c:pt>
                <c:pt idx="12">
                  <c:v>0</c:v>
                </c:pt>
                <c:pt idx="13">
                  <c:v>26</c:v>
                </c:pt>
                <c:pt idx="14">
                  <c:v>10</c:v>
                </c:pt>
                <c:pt idx="15">
                  <c:v>24</c:v>
                </c:pt>
                <c:pt idx="16">
                  <c:v>25.5</c:v>
                </c:pt>
                <c:pt idx="17">
                  <c:v>23</c:v>
                </c:pt>
                <c:pt idx="18">
                  <c:v>25</c:v>
                </c:pt>
                <c:pt idx="19">
                  <c:v>10</c:v>
                </c:pt>
                <c:pt idx="20">
                  <c:v>14</c:v>
                </c:pt>
                <c:pt idx="21">
                  <c:v>15.5</c:v>
                </c:pt>
                <c:pt idx="22">
                  <c:v>13</c:v>
                </c:pt>
                <c:pt idx="23">
                  <c:v>13</c:v>
                </c:pt>
              </c:numCache>
            </c:numRef>
          </c:xVal>
          <c:yVal>
            <c:numRef>
              <c:f>'5% Hs'!$C$2:$C$25</c:f>
              <c:numCache>
                <c:formatCode>General</c:formatCode>
                <c:ptCount val="24"/>
                <c:pt idx="0">
                  <c:v>31</c:v>
                </c:pt>
                <c:pt idx="1">
                  <c:v>32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38</c:v>
                </c:pt>
                <c:pt idx="13">
                  <c:v>38</c:v>
                </c:pt>
                <c:pt idx="14">
                  <c:v>39</c:v>
                </c:pt>
                <c:pt idx="15">
                  <c:v>39</c:v>
                </c:pt>
                <c:pt idx="16">
                  <c:v>39.5</c:v>
                </c:pt>
                <c:pt idx="17">
                  <c:v>40</c:v>
                </c:pt>
                <c:pt idx="18">
                  <c:v>40.5</c:v>
                </c:pt>
                <c:pt idx="19">
                  <c:v>41</c:v>
                </c:pt>
                <c:pt idx="20">
                  <c:v>43</c:v>
                </c:pt>
                <c:pt idx="21">
                  <c:v>43.5</c:v>
                </c:pt>
                <c:pt idx="22">
                  <c:v>44</c:v>
                </c:pt>
                <c:pt idx="23">
                  <c:v>45.5</c:v>
                </c:pt>
              </c:numCache>
            </c:numRef>
          </c:yVal>
          <c:smooth val="0"/>
        </c:ser>
        <c:ser>
          <c:idx val="1"/>
          <c:order val="1"/>
          <c:tx>
            <c:v>Hs=4 to 6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</c:spPr>
          </c:marker>
          <c:xVal>
            <c:numRef>
              <c:f>'5% Hs'!$D$26:$D$85</c:f>
              <c:numCache>
                <c:formatCode>General</c:formatCode>
                <c:ptCount val="60"/>
                <c:pt idx="0">
                  <c:v>19</c:v>
                </c:pt>
                <c:pt idx="1">
                  <c:v>19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14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35</c:v>
                </c:pt>
                <c:pt idx="16">
                  <c:v>25.5</c:v>
                </c:pt>
                <c:pt idx="17">
                  <c:v>26.5</c:v>
                </c:pt>
                <c:pt idx="18">
                  <c:v>-4</c:v>
                </c:pt>
                <c:pt idx="19">
                  <c:v>-3</c:v>
                </c:pt>
                <c:pt idx="20">
                  <c:v>-2</c:v>
                </c:pt>
                <c:pt idx="21">
                  <c:v>-1</c:v>
                </c:pt>
                <c:pt idx="22">
                  <c:v>22</c:v>
                </c:pt>
                <c:pt idx="23">
                  <c:v>23</c:v>
                </c:pt>
                <c:pt idx="24">
                  <c:v>27</c:v>
                </c:pt>
                <c:pt idx="25">
                  <c:v>29</c:v>
                </c:pt>
                <c:pt idx="26">
                  <c:v>31</c:v>
                </c:pt>
                <c:pt idx="27">
                  <c:v>32</c:v>
                </c:pt>
                <c:pt idx="28">
                  <c:v>34</c:v>
                </c:pt>
                <c:pt idx="29">
                  <c:v>35</c:v>
                </c:pt>
                <c:pt idx="30">
                  <c:v>-4</c:v>
                </c:pt>
                <c:pt idx="31">
                  <c:v>-3</c:v>
                </c:pt>
                <c:pt idx="32">
                  <c:v>-2</c:v>
                </c:pt>
                <c:pt idx="33">
                  <c:v>-1</c:v>
                </c:pt>
                <c:pt idx="34">
                  <c:v>2</c:v>
                </c:pt>
                <c:pt idx="35">
                  <c:v>6</c:v>
                </c:pt>
                <c:pt idx="36">
                  <c:v>14</c:v>
                </c:pt>
                <c:pt idx="37">
                  <c:v>16</c:v>
                </c:pt>
                <c:pt idx="38">
                  <c:v>21</c:v>
                </c:pt>
                <c:pt idx="39">
                  <c:v>17</c:v>
                </c:pt>
                <c:pt idx="40">
                  <c:v>3</c:v>
                </c:pt>
                <c:pt idx="41">
                  <c:v>14</c:v>
                </c:pt>
                <c:pt idx="42">
                  <c:v>1</c:v>
                </c:pt>
                <c:pt idx="43">
                  <c:v>14</c:v>
                </c:pt>
                <c:pt idx="44">
                  <c:v>17</c:v>
                </c:pt>
                <c:pt idx="45">
                  <c:v>18.8</c:v>
                </c:pt>
                <c:pt idx="46">
                  <c:v>19.2</c:v>
                </c:pt>
                <c:pt idx="47">
                  <c:v>2</c:v>
                </c:pt>
                <c:pt idx="48">
                  <c:v>12</c:v>
                </c:pt>
                <c:pt idx="49">
                  <c:v>18</c:v>
                </c:pt>
                <c:pt idx="50">
                  <c:v>19</c:v>
                </c:pt>
                <c:pt idx="51">
                  <c:v>11</c:v>
                </c:pt>
                <c:pt idx="52">
                  <c:v>18</c:v>
                </c:pt>
                <c:pt idx="53">
                  <c:v>3.5</c:v>
                </c:pt>
                <c:pt idx="54">
                  <c:v>10.5</c:v>
                </c:pt>
                <c:pt idx="55">
                  <c:v>4</c:v>
                </c:pt>
                <c:pt idx="56">
                  <c:v>8</c:v>
                </c:pt>
                <c:pt idx="57">
                  <c:v>10</c:v>
                </c:pt>
                <c:pt idx="58">
                  <c:v>8.5</c:v>
                </c:pt>
                <c:pt idx="59">
                  <c:v>9</c:v>
                </c:pt>
              </c:numCache>
            </c:numRef>
          </c:xVal>
          <c:yVal>
            <c:numRef>
              <c:f>'5% Hs'!$C$26:$C$85</c:f>
              <c:numCache>
                <c:formatCode>General</c:formatCode>
                <c:ptCount val="60"/>
                <c:pt idx="0">
                  <c:v>31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34</c:v>
                </c:pt>
                <c:pt idx="16">
                  <c:v>35.5</c:v>
                </c:pt>
                <c:pt idx="17">
                  <c:v>35.5</c:v>
                </c:pt>
                <c:pt idx="18">
                  <c:v>35.799999999999997</c:v>
                </c:pt>
                <c:pt idx="19">
                  <c:v>35.799999999999997</c:v>
                </c:pt>
                <c:pt idx="20">
                  <c:v>35.799999999999997</c:v>
                </c:pt>
                <c:pt idx="21">
                  <c:v>36</c:v>
                </c:pt>
                <c:pt idx="22">
                  <c:v>36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36.200000000000003</c:v>
                </c:pt>
                <c:pt idx="31">
                  <c:v>36.200000000000003</c:v>
                </c:pt>
                <c:pt idx="32">
                  <c:v>36.200000000000003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39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41</c:v>
                </c:pt>
                <c:pt idx="48">
                  <c:v>41</c:v>
                </c:pt>
                <c:pt idx="49">
                  <c:v>41</c:v>
                </c:pt>
                <c:pt idx="50">
                  <c:v>41</c:v>
                </c:pt>
                <c:pt idx="51">
                  <c:v>42</c:v>
                </c:pt>
                <c:pt idx="52">
                  <c:v>42</c:v>
                </c:pt>
                <c:pt idx="53">
                  <c:v>42.5</c:v>
                </c:pt>
                <c:pt idx="54">
                  <c:v>42.5</c:v>
                </c:pt>
                <c:pt idx="55">
                  <c:v>43</c:v>
                </c:pt>
                <c:pt idx="56">
                  <c:v>43</c:v>
                </c:pt>
                <c:pt idx="57">
                  <c:v>43</c:v>
                </c:pt>
                <c:pt idx="58">
                  <c:v>43.5</c:v>
                </c:pt>
                <c:pt idx="59">
                  <c:v>44</c:v>
                </c:pt>
              </c:numCache>
            </c:numRef>
          </c:yVal>
          <c:smooth val="0"/>
        </c:ser>
        <c:ser>
          <c:idx val="2"/>
          <c:order val="2"/>
          <c:tx>
            <c:v>Hs=6 to 8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08714"/>
              </a:solidFill>
            </c:spPr>
          </c:marker>
          <c:xVal>
            <c:numRef>
              <c:f>'5% Hs'!$D$86:$D$100</c:f>
              <c:numCache>
                <c:formatCode>General</c:formatCode>
                <c:ptCount val="15"/>
                <c:pt idx="0">
                  <c:v>29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20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13</c:v>
                </c:pt>
                <c:pt idx="10">
                  <c:v>8</c:v>
                </c:pt>
                <c:pt idx="11">
                  <c:v>6.5</c:v>
                </c:pt>
                <c:pt idx="12">
                  <c:v>5</c:v>
                </c:pt>
                <c:pt idx="13">
                  <c:v>7</c:v>
                </c:pt>
                <c:pt idx="14">
                  <c:v>9.5</c:v>
                </c:pt>
              </c:numCache>
            </c:numRef>
          </c:xVal>
          <c:yVal>
            <c:numRef>
              <c:f>'5% Hs'!$C$86:$C$100</c:f>
              <c:numCache>
                <c:formatCode>General</c:formatCode>
                <c:ptCount val="15"/>
                <c:pt idx="0">
                  <c:v>32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39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42.5</c:v>
                </c:pt>
                <c:pt idx="12">
                  <c:v>43</c:v>
                </c:pt>
                <c:pt idx="13">
                  <c:v>43</c:v>
                </c:pt>
                <c:pt idx="14">
                  <c:v>43.5</c:v>
                </c:pt>
              </c:numCache>
            </c:numRef>
          </c:yVal>
          <c:smooth val="0"/>
        </c:ser>
        <c:ser>
          <c:idx val="4"/>
          <c:order val="3"/>
          <c:tx>
            <c:v>Hs=8 to 10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'5% Hs'!$D$101:$D$102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'5% Hs'!$C$101:$C$102</c:f>
              <c:numCache>
                <c:formatCode>General</c:formatCode>
                <c:ptCount val="2"/>
                <c:pt idx="0">
                  <c:v>39</c:v>
                </c:pt>
                <c:pt idx="1">
                  <c:v>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40800"/>
        <c:axId val="82547072"/>
      </c:scatterChart>
      <c:valAx>
        <c:axId val="82540800"/>
        <c:scaling>
          <c:orientation val="minMax"/>
          <c:max val="40"/>
          <c:min val="-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547072"/>
        <c:crosses val="autoZero"/>
        <c:crossBetween val="midCat"/>
      </c:valAx>
      <c:valAx>
        <c:axId val="82547072"/>
        <c:scaling>
          <c:orientation val="minMax"/>
          <c:max val="5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540800"/>
        <c:crossesAt val="-5"/>
        <c:crossBetween val="midCat"/>
        <c:majorUnit val="5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50 year Hs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Hs=5 to 7.4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46DA4D"/>
              </a:solidFill>
            </c:spPr>
          </c:marker>
          <c:xVal>
            <c:numRef>
              <c:f>'50 yr Hs'!$D$2:$D$12</c:f>
              <c:numCache>
                <c:formatCode>General</c:formatCode>
                <c:ptCount val="11"/>
                <c:pt idx="0">
                  <c:v>11</c:v>
                </c:pt>
                <c:pt idx="1">
                  <c:v>11</c:v>
                </c:pt>
                <c:pt idx="2">
                  <c:v>30</c:v>
                </c:pt>
                <c:pt idx="3">
                  <c:v>1</c:v>
                </c:pt>
                <c:pt idx="4">
                  <c:v>3</c:v>
                </c:pt>
                <c:pt idx="5">
                  <c:v>26.5</c:v>
                </c:pt>
                <c:pt idx="6">
                  <c:v>26</c:v>
                </c:pt>
                <c:pt idx="7">
                  <c:v>25.5</c:v>
                </c:pt>
                <c:pt idx="8">
                  <c:v>25</c:v>
                </c:pt>
                <c:pt idx="9">
                  <c:v>14</c:v>
                </c:pt>
                <c:pt idx="10">
                  <c:v>13</c:v>
                </c:pt>
              </c:numCache>
            </c:numRef>
          </c:xVal>
          <c:yVal>
            <c:numRef>
              <c:f>'50 yr Hs'!$C$2:$C$12</c:f>
              <c:numCache>
                <c:formatCode>General</c:formatCode>
                <c:ptCount val="11"/>
                <c:pt idx="0">
                  <c:v>34</c:v>
                </c:pt>
                <c:pt idx="1">
                  <c:v>36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38</c:v>
                </c:pt>
                <c:pt idx="7">
                  <c:v>39.5</c:v>
                </c:pt>
                <c:pt idx="8">
                  <c:v>40.5</c:v>
                </c:pt>
                <c:pt idx="9">
                  <c:v>43</c:v>
                </c:pt>
                <c:pt idx="10">
                  <c:v>45.5</c:v>
                </c:pt>
              </c:numCache>
            </c:numRef>
          </c:yVal>
          <c:smooth val="0"/>
        </c:ser>
        <c:ser>
          <c:idx val="1"/>
          <c:order val="1"/>
          <c:tx>
            <c:v>Hs=7.5 to 9.9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00"/>
              </a:solidFill>
            </c:spPr>
          </c:marker>
          <c:xVal>
            <c:numRef>
              <c:f>'50 yr Hs'!$D$13:$D$63</c:f>
              <c:numCache>
                <c:formatCode>General</c:formatCode>
                <c:ptCount val="51"/>
                <c:pt idx="0">
                  <c:v>18</c:v>
                </c:pt>
                <c:pt idx="1">
                  <c:v>19</c:v>
                </c:pt>
                <c:pt idx="2">
                  <c:v>16</c:v>
                </c:pt>
                <c:pt idx="3">
                  <c:v>26</c:v>
                </c:pt>
                <c:pt idx="4">
                  <c:v>30</c:v>
                </c:pt>
                <c:pt idx="5">
                  <c:v>32</c:v>
                </c:pt>
                <c:pt idx="6">
                  <c:v>33</c:v>
                </c:pt>
                <c:pt idx="7">
                  <c:v>35</c:v>
                </c:pt>
                <c:pt idx="8">
                  <c:v>25.5</c:v>
                </c:pt>
                <c:pt idx="9">
                  <c:v>-4</c:v>
                </c:pt>
                <c:pt idx="10">
                  <c:v>-3</c:v>
                </c:pt>
                <c:pt idx="11">
                  <c:v>-2</c:v>
                </c:pt>
                <c:pt idx="12">
                  <c:v>-1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27</c:v>
                </c:pt>
                <c:pt idx="18">
                  <c:v>29</c:v>
                </c:pt>
                <c:pt idx="19">
                  <c:v>31</c:v>
                </c:pt>
                <c:pt idx="20">
                  <c:v>32</c:v>
                </c:pt>
                <c:pt idx="21">
                  <c:v>34</c:v>
                </c:pt>
                <c:pt idx="22">
                  <c:v>35</c:v>
                </c:pt>
                <c:pt idx="23">
                  <c:v>-4</c:v>
                </c:pt>
                <c:pt idx="24">
                  <c:v>-3</c:v>
                </c:pt>
                <c:pt idx="25">
                  <c:v>-1</c:v>
                </c:pt>
                <c:pt idx="26">
                  <c:v>2</c:v>
                </c:pt>
                <c:pt idx="27">
                  <c:v>16</c:v>
                </c:pt>
                <c:pt idx="28">
                  <c:v>21</c:v>
                </c:pt>
                <c:pt idx="29">
                  <c:v>24</c:v>
                </c:pt>
                <c:pt idx="30">
                  <c:v>0</c:v>
                </c:pt>
                <c:pt idx="31">
                  <c:v>3</c:v>
                </c:pt>
                <c:pt idx="32">
                  <c:v>10</c:v>
                </c:pt>
                <c:pt idx="33">
                  <c:v>14</c:v>
                </c:pt>
                <c:pt idx="34">
                  <c:v>24</c:v>
                </c:pt>
                <c:pt idx="35">
                  <c:v>1</c:v>
                </c:pt>
                <c:pt idx="36">
                  <c:v>17</c:v>
                </c:pt>
                <c:pt idx="37">
                  <c:v>23</c:v>
                </c:pt>
                <c:pt idx="38">
                  <c:v>2</c:v>
                </c:pt>
                <c:pt idx="39">
                  <c:v>10</c:v>
                </c:pt>
                <c:pt idx="40">
                  <c:v>18</c:v>
                </c:pt>
                <c:pt idx="41">
                  <c:v>19</c:v>
                </c:pt>
                <c:pt idx="42">
                  <c:v>11</c:v>
                </c:pt>
                <c:pt idx="43">
                  <c:v>3.5</c:v>
                </c:pt>
                <c:pt idx="44">
                  <c:v>10.5</c:v>
                </c:pt>
                <c:pt idx="45">
                  <c:v>4</c:v>
                </c:pt>
                <c:pt idx="46">
                  <c:v>8</c:v>
                </c:pt>
                <c:pt idx="47">
                  <c:v>10</c:v>
                </c:pt>
                <c:pt idx="48">
                  <c:v>8.5</c:v>
                </c:pt>
                <c:pt idx="49">
                  <c:v>15.5</c:v>
                </c:pt>
                <c:pt idx="50">
                  <c:v>13</c:v>
                </c:pt>
              </c:numCache>
            </c:numRef>
          </c:xVal>
          <c:yVal>
            <c:numRef>
              <c:f>'50 yr Hs'!$C$13:$C$63</c:f>
              <c:numCache>
                <c:formatCode>General</c:formatCode>
                <c:ptCount val="51"/>
                <c:pt idx="0">
                  <c:v>31</c:v>
                </c:pt>
                <c:pt idx="1">
                  <c:v>31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35</c:v>
                </c:pt>
                <c:pt idx="8">
                  <c:v>35.5</c:v>
                </c:pt>
                <c:pt idx="9">
                  <c:v>35.799999999999997</c:v>
                </c:pt>
                <c:pt idx="10">
                  <c:v>35.799999999999997</c:v>
                </c:pt>
                <c:pt idx="11">
                  <c:v>35.799999999999997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36.200000000000003</c:v>
                </c:pt>
                <c:pt idx="24">
                  <c:v>36.200000000000003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39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41</c:v>
                </c:pt>
                <c:pt idx="39">
                  <c:v>41</c:v>
                </c:pt>
                <c:pt idx="40">
                  <c:v>41</c:v>
                </c:pt>
                <c:pt idx="41">
                  <c:v>41</c:v>
                </c:pt>
                <c:pt idx="42">
                  <c:v>42</c:v>
                </c:pt>
                <c:pt idx="43">
                  <c:v>42.5</c:v>
                </c:pt>
                <c:pt idx="44">
                  <c:v>42.5</c:v>
                </c:pt>
                <c:pt idx="45">
                  <c:v>43</c:v>
                </c:pt>
                <c:pt idx="46">
                  <c:v>43</c:v>
                </c:pt>
                <c:pt idx="47">
                  <c:v>43</c:v>
                </c:pt>
                <c:pt idx="48">
                  <c:v>43.5</c:v>
                </c:pt>
                <c:pt idx="49">
                  <c:v>43.5</c:v>
                </c:pt>
                <c:pt idx="50">
                  <c:v>44</c:v>
                </c:pt>
              </c:numCache>
            </c:numRef>
          </c:yVal>
          <c:smooth val="0"/>
        </c:ser>
        <c:ser>
          <c:idx val="2"/>
          <c:order val="2"/>
          <c:tx>
            <c:v>Hs=10 to 12.4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08714"/>
              </a:solidFill>
            </c:spPr>
          </c:marker>
          <c:xVal>
            <c:numRef>
              <c:f>'50 yr Hs'!$D$64:$D$93</c:f>
              <c:numCache>
                <c:formatCode>General</c:formatCode>
                <c:ptCount val="30"/>
                <c:pt idx="0">
                  <c:v>19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31</c:v>
                </c:pt>
                <c:pt idx="5">
                  <c:v>34</c:v>
                </c:pt>
                <c:pt idx="6">
                  <c:v>14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35</c:v>
                </c:pt>
                <c:pt idx="12">
                  <c:v>26.5</c:v>
                </c:pt>
                <c:pt idx="13">
                  <c:v>-2</c:v>
                </c:pt>
                <c:pt idx="14">
                  <c:v>6</c:v>
                </c:pt>
                <c:pt idx="15">
                  <c:v>14</c:v>
                </c:pt>
                <c:pt idx="16">
                  <c:v>17</c:v>
                </c:pt>
                <c:pt idx="17">
                  <c:v>20</c:v>
                </c:pt>
                <c:pt idx="18">
                  <c:v>16</c:v>
                </c:pt>
                <c:pt idx="19">
                  <c:v>14</c:v>
                </c:pt>
                <c:pt idx="20">
                  <c:v>15</c:v>
                </c:pt>
                <c:pt idx="21">
                  <c:v>18.8</c:v>
                </c:pt>
                <c:pt idx="22">
                  <c:v>19.2</c:v>
                </c:pt>
                <c:pt idx="23">
                  <c:v>12</c:v>
                </c:pt>
                <c:pt idx="24">
                  <c:v>13</c:v>
                </c:pt>
                <c:pt idx="25">
                  <c:v>18</c:v>
                </c:pt>
                <c:pt idx="26">
                  <c:v>6.5</c:v>
                </c:pt>
                <c:pt idx="27">
                  <c:v>5</c:v>
                </c:pt>
                <c:pt idx="28">
                  <c:v>7</c:v>
                </c:pt>
                <c:pt idx="29">
                  <c:v>9</c:v>
                </c:pt>
              </c:numCache>
            </c:numRef>
          </c:xVal>
          <c:yVal>
            <c:numRef>
              <c:f>'50 yr Hs'!$C$64:$C$93</c:f>
              <c:numCache>
                <c:formatCode>General</c:formatCode>
                <c:ptCount val="3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34</c:v>
                </c:pt>
                <c:pt idx="12">
                  <c:v>35.5</c:v>
                </c:pt>
                <c:pt idx="13">
                  <c:v>36.200000000000003</c:v>
                </c:pt>
                <c:pt idx="14">
                  <c:v>37</c:v>
                </c:pt>
                <c:pt idx="15">
                  <c:v>37</c:v>
                </c:pt>
                <c:pt idx="16">
                  <c:v>38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41</c:v>
                </c:pt>
                <c:pt idx="24">
                  <c:v>41</c:v>
                </c:pt>
                <c:pt idx="25">
                  <c:v>42</c:v>
                </c:pt>
                <c:pt idx="26">
                  <c:v>42.5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</c:numCache>
            </c:numRef>
          </c:yVal>
          <c:smooth val="0"/>
        </c:ser>
        <c:ser>
          <c:idx val="4"/>
          <c:order val="3"/>
          <c:tx>
            <c:v>Hs &gt; 12.5 m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xVal>
            <c:numRef>
              <c:f>'50 yr Hs'!$D$94:$D$102</c:f>
              <c:numCache>
                <c:formatCode>General</c:formatCode>
                <c:ptCount val="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8</c:v>
                </c:pt>
                <c:pt idx="5">
                  <c:v>20</c:v>
                </c:pt>
                <c:pt idx="6">
                  <c:v>8</c:v>
                </c:pt>
                <c:pt idx="7">
                  <c:v>8</c:v>
                </c:pt>
                <c:pt idx="8">
                  <c:v>9.5</c:v>
                </c:pt>
              </c:numCache>
            </c:numRef>
          </c:xVal>
          <c:yVal>
            <c:numRef>
              <c:f>'50 yr Hs'!$C$94:$C$102</c:f>
              <c:numCache>
                <c:formatCode>General</c:formatCode>
                <c:ptCount val="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39</c:v>
                </c:pt>
                <c:pt idx="5">
                  <c:v>39</c:v>
                </c:pt>
                <c:pt idx="6">
                  <c:v>41</c:v>
                </c:pt>
                <c:pt idx="7">
                  <c:v>42</c:v>
                </c:pt>
                <c:pt idx="8">
                  <c:v>43.5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63296"/>
        <c:axId val="82685952"/>
      </c:scatterChart>
      <c:valAx>
        <c:axId val="82663296"/>
        <c:scaling>
          <c:orientation val="minMax"/>
          <c:max val="40"/>
          <c:min val="-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685952"/>
        <c:crosses val="autoZero"/>
        <c:crossBetween val="midCat"/>
      </c:valAx>
      <c:valAx>
        <c:axId val="82685952"/>
        <c:scaling>
          <c:orientation val="minMax"/>
          <c:max val="50"/>
          <c:min val="3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663296"/>
        <c:crossesAt val="-5"/>
        <c:crossBetween val="midCat"/>
        <c:majorUnit val="5"/>
      </c:valAx>
      <c:spPr>
        <a:noFill/>
      </c:spPr>
    </c:plotArea>
    <c:legend>
      <c:legendPos val="r"/>
      <c:layout>
        <c:manualLayout>
          <c:xMode val="edge"/>
          <c:yMode val="edge"/>
          <c:x val="0.70623045527694694"/>
          <c:y val="0.32018555675038102"/>
          <c:w val="9.4430648533652489E-2"/>
          <c:h val="0.18402066068684123"/>
        </c:manualLayout>
      </c:layout>
      <c:overlay val="0"/>
      <c:spPr>
        <a:solidFill>
          <a:sysClr val="window" lastClr="FFFFFF"/>
        </a:solidFill>
        <a:ln w="12700">
          <a:solidFill>
            <a:srgbClr val="4F81BD"/>
          </a:solidFill>
        </a:ln>
      </c:spPr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113</xdr:row>
      <xdr:rowOff>114300</xdr:rowOff>
    </xdr:from>
    <xdr:to>
      <xdr:col>16</xdr:col>
      <xdr:colOff>76200</xdr:colOff>
      <xdr:row>139</xdr:row>
      <xdr:rowOff>188213</xdr:rowOff>
    </xdr:to>
    <xdr:grpSp>
      <xdr:nvGrpSpPr>
        <xdr:cNvPr id="4" name="Groupe 3"/>
        <xdr:cNvGrpSpPr/>
      </xdr:nvGrpSpPr>
      <xdr:grpSpPr>
        <a:xfrm>
          <a:off x="152400" y="22050375"/>
          <a:ext cx="11649075" cy="5026913"/>
          <a:chOff x="323850" y="19278600"/>
          <a:chExt cx="11706224" cy="5141213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850" y="20031075"/>
            <a:ext cx="10058400" cy="4388738"/>
          </a:xfrm>
          <a:prstGeom prst="rect">
            <a:avLst/>
          </a:prstGeom>
        </xdr:spPr>
      </xdr:pic>
      <xdr:graphicFrame macro="">
        <xdr:nvGraphicFramePr>
          <xdr:cNvPr id="2" name="Graphique 1"/>
          <xdr:cNvGraphicFramePr/>
        </xdr:nvGraphicFramePr>
        <xdr:xfrm>
          <a:off x="761999" y="19278600"/>
          <a:ext cx="11268075" cy="5105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113</xdr:row>
      <xdr:rowOff>114300</xdr:rowOff>
    </xdr:from>
    <xdr:to>
      <xdr:col>16</xdr:col>
      <xdr:colOff>76200</xdr:colOff>
      <xdr:row>139</xdr:row>
      <xdr:rowOff>188213</xdr:rowOff>
    </xdr:to>
    <xdr:grpSp>
      <xdr:nvGrpSpPr>
        <xdr:cNvPr id="2" name="Groupe 1"/>
        <xdr:cNvGrpSpPr/>
      </xdr:nvGrpSpPr>
      <xdr:grpSpPr>
        <a:xfrm>
          <a:off x="152400" y="22050375"/>
          <a:ext cx="11649075" cy="5026913"/>
          <a:chOff x="323850" y="19278600"/>
          <a:chExt cx="11706224" cy="5141213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850" y="20031075"/>
            <a:ext cx="10058400" cy="4388738"/>
          </a:xfrm>
          <a:prstGeom prst="rect">
            <a:avLst/>
          </a:prstGeom>
        </xdr:spPr>
      </xdr:pic>
      <xdr:graphicFrame macro="">
        <xdr:nvGraphicFramePr>
          <xdr:cNvPr id="4" name="Graphique 3"/>
          <xdr:cNvGraphicFramePr/>
        </xdr:nvGraphicFramePr>
        <xdr:xfrm>
          <a:off x="761999" y="19278600"/>
          <a:ext cx="11268075" cy="5105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113</xdr:row>
      <xdr:rowOff>114300</xdr:rowOff>
    </xdr:from>
    <xdr:to>
      <xdr:col>16</xdr:col>
      <xdr:colOff>76200</xdr:colOff>
      <xdr:row>139</xdr:row>
      <xdr:rowOff>188213</xdr:rowOff>
    </xdr:to>
    <xdr:grpSp>
      <xdr:nvGrpSpPr>
        <xdr:cNvPr id="2" name="Groupe 1"/>
        <xdr:cNvGrpSpPr/>
      </xdr:nvGrpSpPr>
      <xdr:grpSpPr>
        <a:xfrm>
          <a:off x="152400" y="21831300"/>
          <a:ext cx="11649075" cy="5026913"/>
          <a:chOff x="323850" y="19278600"/>
          <a:chExt cx="11706224" cy="5141213"/>
        </a:xfrm>
      </xdr:grpSpPr>
      <xdr:pic>
        <xdr:nvPicPr>
          <xdr:cNvPr id="3" name="Imag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850" y="20031075"/>
            <a:ext cx="10058400" cy="4388738"/>
          </a:xfrm>
          <a:prstGeom prst="rect">
            <a:avLst/>
          </a:prstGeom>
        </xdr:spPr>
      </xdr:pic>
      <xdr:graphicFrame macro="">
        <xdr:nvGraphicFramePr>
          <xdr:cNvPr id="4" name="Graphique 3"/>
          <xdr:cNvGraphicFramePr/>
        </xdr:nvGraphicFramePr>
        <xdr:xfrm>
          <a:off x="761999" y="19278600"/>
          <a:ext cx="11268075" cy="5105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16</xdr:col>
      <xdr:colOff>657225</xdr:colOff>
      <xdr:row>26</xdr:row>
      <xdr:rowOff>115096</xdr:rowOff>
    </xdr:to>
    <xdr:grpSp>
      <xdr:nvGrpSpPr>
        <xdr:cNvPr id="9" name="Groupe 8"/>
        <xdr:cNvGrpSpPr/>
      </xdr:nvGrpSpPr>
      <xdr:grpSpPr>
        <a:xfrm>
          <a:off x="38100" y="76200"/>
          <a:ext cx="12811125" cy="4991896"/>
          <a:chOff x="38100" y="457200"/>
          <a:chExt cx="12811125" cy="4991896"/>
        </a:xfrm>
      </xdr:grpSpPr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" y="819150"/>
            <a:ext cx="12103592" cy="4355971"/>
          </a:xfrm>
          <a:prstGeom prst="rect">
            <a:avLst/>
          </a:prstGeom>
        </xdr:spPr>
      </xdr:pic>
      <xdr:graphicFrame macro="">
        <xdr:nvGraphicFramePr>
          <xdr:cNvPr id="7" name="Graphique 6"/>
          <xdr:cNvGraphicFramePr/>
        </xdr:nvGraphicFramePr>
        <xdr:xfrm>
          <a:off x="1636160" y="457200"/>
          <a:ext cx="11213065" cy="49918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1</xdr:col>
      <xdr:colOff>695325</xdr:colOff>
      <xdr:row>27</xdr:row>
      <xdr:rowOff>28575</xdr:rowOff>
    </xdr:from>
    <xdr:to>
      <xdr:col>14</xdr:col>
      <xdr:colOff>610674</xdr:colOff>
      <xdr:row>61</xdr:row>
      <xdr:rowOff>28575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5172075"/>
          <a:ext cx="9821349" cy="647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opLeftCell="A114" workbookViewId="0">
      <selection activeCell="M13" sqref="M13"/>
    </sheetView>
  </sheetViews>
  <sheetFormatPr baseColWidth="10" defaultRowHeight="15" x14ac:dyDescent="0.25"/>
  <cols>
    <col min="1" max="1" width="11.42578125" style="1"/>
    <col min="2" max="2" width="3.7109375" customWidth="1"/>
    <col min="3" max="3" width="7.5703125" style="1" customWidth="1"/>
    <col min="4" max="4" width="7.7109375" style="1" customWidth="1"/>
    <col min="5" max="5" width="13.7109375" customWidth="1"/>
    <col min="6" max="7" width="12.5703125" style="1" customWidth="1"/>
    <col min="8" max="8" width="15.140625" customWidth="1"/>
    <col min="9" max="9" width="11.42578125" style="1"/>
  </cols>
  <sheetData>
    <row r="1" spans="1:9" ht="45" x14ac:dyDescent="0.25">
      <c r="A1" s="2" t="s">
        <v>13</v>
      </c>
      <c r="C1" s="1" t="s">
        <v>14</v>
      </c>
      <c r="D1" s="1" t="s">
        <v>15</v>
      </c>
      <c r="E1" t="s">
        <v>18</v>
      </c>
      <c r="F1" s="1" t="s">
        <v>150</v>
      </c>
      <c r="G1" s="1" t="s">
        <v>151</v>
      </c>
      <c r="H1" s="2" t="s">
        <v>157</v>
      </c>
      <c r="I1" s="1" t="s">
        <v>124</v>
      </c>
    </row>
    <row r="2" spans="1:9" x14ac:dyDescent="0.25">
      <c r="A2" s="1" t="s">
        <v>107</v>
      </c>
      <c r="C2" s="1">
        <v>34</v>
      </c>
      <c r="D2" s="1">
        <v>11</v>
      </c>
      <c r="E2" t="s">
        <v>108</v>
      </c>
      <c r="F2">
        <v>-1.1486898334559996</v>
      </c>
      <c r="G2">
        <v>1.791008194725036</v>
      </c>
      <c r="H2" s="3">
        <f t="shared" ref="H2:H33" si="0">(-5-G2)/F2</f>
        <v>5.9119598667407933</v>
      </c>
      <c r="I2" s="1">
        <v>1</v>
      </c>
    </row>
    <row r="3" spans="1:9" x14ac:dyDescent="0.25">
      <c r="A3" s="1" t="s">
        <v>109</v>
      </c>
      <c r="C3" s="1">
        <v>36</v>
      </c>
      <c r="D3" s="1">
        <v>11</v>
      </c>
      <c r="E3" t="s">
        <v>110</v>
      </c>
      <c r="F3">
        <v>-1.0501555142224048</v>
      </c>
      <c r="G3">
        <v>1.3918304021385834</v>
      </c>
      <c r="H3" s="3">
        <f t="shared" si="0"/>
        <v>6.0865560534350571</v>
      </c>
      <c r="I3" s="1">
        <v>1</v>
      </c>
    </row>
    <row r="4" spans="1:9" x14ac:dyDescent="0.25">
      <c r="A4" s="1" t="s">
        <v>144</v>
      </c>
      <c r="C4" s="1">
        <v>37</v>
      </c>
      <c r="D4" s="1">
        <v>26.5</v>
      </c>
      <c r="E4" t="s">
        <v>142</v>
      </c>
      <c r="F4">
        <v>-1.0229447312412698</v>
      </c>
      <c r="G4">
        <v>2.3005677146622587</v>
      </c>
      <c r="H4" s="3">
        <f t="shared" si="0"/>
        <v>7.1368154033146496</v>
      </c>
      <c r="I4" s="1">
        <v>1</v>
      </c>
    </row>
    <row r="5" spans="1:9" x14ac:dyDescent="0.25">
      <c r="A5" s="1" t="s">
        <v>143</v>
      </c>
      <c r="C5" s="1">
        <v>38</v>
      </c>
      <c r="D5" s="1">
        <v>26</v>
      </c>
      <c r="E5" t="s">
        <v>142</v>
      </c>
      <c r="F5">
        <v>-1.0037325502351768</v>
      </c>
      <c r="G5">
        <v>1.386639754724587</v>
      </c>
      <c r="H5" s="3">
        <f t="shared" si="0"/>
        <v>6.362889948351464</v>
      </c>
      <c r="I5" s="1">
        <v>1</v>
      </c>
    </row>
    <row r="6" spans="1:9" x14ac:dyDescent="0.25">
      <c r="A6" s="1" t="s">
        <v>70</v>
      </c>
      <c r="C6" s="1">
        <v>40.5</v>
      </c>
      <c r="D6" s="1">
        <v>25</v>
      </c>
      <c r="E6" t="s">
        <v>71</v>
      </c>
      <c r="F6">
        <v>-1.054109306966287</v>
      </c>
      <c r="G6">
        <v>1.3390780623230674</v>
      </c>
      <c r="H6" s="3">
        <f t="shared" si="0"/>
        <v>6.013681902275251</v>
      </c>
      <c r="I6" s="1">
        <v>1</v>
      </c>
    </row>
    <row r="7" spans="1:9" x14ac:dyDescent="0.25">
      <c r="A7" s="1" t="s">
        <v>50</v>
      </c>
      <c r="C7" s="1">
        <v>43</v>
      </c>
      <c r="D7" s="1">
        <v>14</v>
      </c>
      <c r="E7" t="s">
        <v>49</v>
      </c>
      <c r="F7">
        <v>-0.86387592457467999</v>
      </c>
      <c r="G7">
        <v>0.80615580314807456</v>
      </c>
      <c r="H7" s="3">
        <f t="shared" si="0"/>
        <v>6.7210529174159737</v>
      </c>
      <c r="I7" s="1">
        <v>1</v>
      </c>
    </row>
    <row r="8" spans="1:9" x14ac:dyDescent="0.25">
      <c r="A8" s="1" t="s">
        <v>52</v>
      </c>
      <c r="C8" s="1">
        <v>45.5</v>
      </c>
      <c r="D8" s="1">
        <v>13</v>
      </c>
      <c r="E8" t="s">
        <v>122</v>
      </c>
      <c r="F8">
        <v>-1.101296503763741</v>
      </c>
      <c r="G8">
        <v>1.4257623126472683</v>
      </c>
      <c r="H8" s="3">
        <f t="shared" si="0"/>
        <v>5.8347250633111747</v>
      </c>
      <c r="I8" s="1">
        <v>1</v>
      </c>
    </row>
    <row r="9" spans="1:9" x14ac:dyDescent="0.25">
      <c r="A9" s="1" t="s">
        <v>103</v>
      </c>
      <c r="C9" s="1">
        <v>31</v>
      </c>
      <c r="D9" s="1">
        <v>18</v>
      </c>
      <c r="E9" t="s">
        <v>102</v>
      </c>
      <c r="F9">
        <v>-0.60453392049751187</v>
      </c>
      <c r="G9">
        <v>0.91207497036192042</v>
      </c>
      <c r="H9" s="3">
        <f t="shared" si="0"/>
        <v>9.7795587144166767</v>
      </c>
      <c r="I9" s="1">
        <v>2</v>
      </c>
    </row>
    <row r="10" spans="1:9" x14ac:dyDescent="0.25">
      <c r="A10" s="1" t="s">
        <v>104</v>
      </c>
      <c r="C10" s="1">
        <v>32</v>
      </c>
      <c r="D10" s="1">
        <v>16</v>
      </c>
      <c r="E10" t="s">
        <v>102</v>
      </c>
      <c r="F10">
        <v>-0.63372198737985208</v>
      </c>
      <c r="G10">
        <v>1.1801018649060304</v>
      </c>
      <c r="H10" s="3">
        <f t="shared" si="0"/>
        <v>9.752071078451765</v>
      </c>
      <c r="I10" s="1">
        <v>2</v>
      </c>
    </row>
    <row r="11" spans="1:9" x14ac:dyDescent="0.25">
      <c r="A11" s="1" t="s">
        <v>79</v>
      </c>
      <c r="C11" s="1">
        <v>35</v>
      </c>
      <c r="D11" s="1">
        <v>35</v>
      </c>
      <c r="E11" t="s">
        <v>80</v>
      </c>
      <c r="F11">
        <v>-0.64972907276072622</v>
      </c>
      <c r="G11">
        <v>1.2158220159416042</v>
      </c>
      <c r="H11" s="3">
        <f t="shared" si="0"/>
        <v>9.5667906463386583</v>
      </c>
      <c r="I11" s="1">
        <v>2</v>
      </c>
    </row>
    <row r="12" spans="1:9" x14ac:dyDescent="0.25">
      <c r="A12" s="1" t="s">
        <v>121</v>
      </c>
      <c r="C12" s="1">
        <v>36</v>
      </c>
      <c r="D12" s="1">
        <v>-1</v>
      </c>
      <c r="E12" t="s">
        <v>118</v>
      </c>
      <c r="F12">
        <v>-0.68527342001359315</v>
      </c>
      <c r="G12">
        <v>1.4429788684573992</v>
      </c>
      <c r="H12" s="3">
        <f t="shared" si="0"/>
        <v>9.40205570548701</v>
      </c>
      <c r="I12" s="1">
        <v>2</v>
      </c>
    </row>
    <row r="13" spans="1:9" x14ac:dyDescent="0.25">
      <c r="A13" s="1" t="s">
        <v>61</v>
      </c>
      <c r="C13" s="1">
        <v>36</v>
      </c>
      <c r="D13" s="1">
        <v>23</v>
      </c>
      <c r="E13" t="s">
        <v>62</v>
      </c>
      <c r="F13">
        <v>-0.68280426859250265</v>
      </c>
      <c r="G13">
        <v>1.5473735202893504</v>
      </c>
      <c r="H13" s="3">
        <f t="shared" si="0"/>
        <v>9.5889463810555355</v>
      </c>
      <c r="I13" s="1">
        <v>2</v>
      </c>
    </row>
    <row r="14" spans="1:9" x14ac:dyDescent="0.25">
      <c r="A14" s="1" t="s">
        <v>145</v>
      </c>
      <c r="C14" s="1">
        <v>36</v>
      </c>
      <c r="D14" s="1">
        <v>25</v>
      </c>
      <c r="E14" t="s">
        <v>64</v>
      </c>
      <c r="F14">
        <v>-0.70328814490804892</v>
      </c>
      <c r="G14">
        <v>1.1830945473625836</v>
      </c>
      <c r="H14" s="3">
        <f t="shared" si="0"/>
        <v>8.7916945453004747</v>
      </c>
      <c r="I14" s="1">
        <v>2</v>
      </c>
    </row>
    <row r="15" spans="1:9" x14ac:dyDescent="0.25">
      <c r="A15" s="1" t="s">
        <v>72</v>
      </c>
      <c r="C15" s="1">
        <v>36</v>
      </c>
      <c r="D15" s="1">
        <v>29</v>
      </c>
      <c r="E15" t="s">
        <v>73</v>
      </c>
      <c r="F15">
        <v>-0.86625630866792525</v>
      </c>
      <c r="G15">
        <v>2.2207212919014245</v>
      </c>
      <c r="H15" s="3">
        <f t="shared" si="0"/>
        <v>8.3355482894029347</v>
      </c>
      <c r="I15" s="1">
        <v>2</v>
      </c>
    </row>
    <row r="16" spans="1:9" x14ac:dyDescent="0.25">
      <c r="A16" s="1" t="s">
        <v>74</v>
      </c>
      <c r="C16" s="1">
        <v>36</v>
      </c>
      <c r="D16" s="1">
        <v>30</v>
      </c>
      <c r="E16" t="s">
        <v>73</v>
      </c>
      <c r="F16">
        <v>-0.91439683909364022</v>
      </c>
      <c r="G16">
        <v>2.1713922954181895</v>
      </c>
      <c r="H16" s="3">
        <f t="shared" si="0"/>
        <v>7.8427570927810173</v>
      </c>
      <c r="I16" s="1">
        <v>2</v>
      </c>
    </row>
    <row r="17" spans="1:9" x14ac:dyDescent="0.25">
      <c r="A17" s="1" t="s">
        <v>75</v>
      </c>
      <c r="C17" s="1">
        <v>36</v>
      </c>
      <c r="D17" s="1">
        <v>31</v>
      </c>
      <c r="E17" t="s">
        <v>73</v>
      </c>
      <c r="F17">
        <v>-0.74624298231480546</v>
      </c>
      <c r="G17">
        <v>1.7013465269091241</v>
      </c>
      <c r="H17" s="3">
        <f t="shared" si="0"/>
        <v>8.9801132951654825</v>
      </c>
      <c r="I17" s="1">
        <v>2</v>
      </c>
    </row>
    <row r="18" spans="1:9" x14ac:dyDescent="0.25">
      <c r="A18" s="1" t="s">
        <v>77</v>
      </c>
      <c r="C18" s="1">
        <v>36</v>
      </c>
      <c r="D18" s="1">
        <v>34</v>
      </c>
      <c r="E18" t="s">
        <v>73</v>
      </c>
      <c r="F18">
        <v>-0.71658878558532635</v>
      </c>
      <c r="G18">
        <v>1.5558459114202738</v>
      </c>
      <c r="H18" s="3">
        <f t="shared" si="0"/>
        <v>9.1486861688259697</v>
      </c>
      <c r="I18" s="1">
        <v>2</v>
      </c>
    </row>
    <row r="19" spans="1:9" x14ac:dyDescent="0.25">
      <c r="A19" s="1" t="s">
        <v>78</v>
      </c>
      <c r="C19" s="1">
        <v>36</v>
      </c>
      <c r="D19" s="1">
        <v>35</v>
      </c>
      <c r="E19" t="s">
        <v>123</v>
      </c>
      <c r="F19">
        <v>-0.66457124601942841</v>
      </c>
      <c r="G19">
        <v>1.5483635194761269</v>
      </c>
      <c r="H19" s="3">
        <f t="shared" si="0"/>
        <v>9.8535161710633048</v>
      </c>
      <c r="I19" s="1">
        <v>2</v>
      </c>
    </row>
    <row r="20" spans="1:9" x14ac:dyDescent="0.25">
      <c r="A20" s="3" t="s">
        <v>0</v>
      </c>
      <c r="C20" s="6">
        <v>36.200000000000003</v>
      </c>
      <c r="D20" s="6">
        <v>-4</v>
      </c>
      <c r="E20" t="s">
        <v>153</v>
      </c>
      <c r="F20">
        <v>-0.7535943036854682</v>
      </c>
      <c r="G20">
        <v>2.3832420685804951</v>
      </c>
      <c r="H20" s="3">
        <f t="shared" si="0"/>
        <v>9.7973697949581098</v>
      </c>
      <c r="I20" s="1">
        <v>2</v>
      </c>
    </row>
    <row r="21" spans="1:9" x14ac:dyDescent="0.25">
      <c r="A21" s="1" t="s">
        <v>3</v>
      </c>
      <c r="C21" s="1">
        <v>37</v>
      </c>
      <c r="D21" s="1">
        <v>-1</v>
      </c>
      <c r="E21" t="s">
        <v>16</v>
      </c>
      <c r="F21">
        <v>-0.79570886362414694</v>
      </c>
      <c r="G21">
        <v>2.4146784023935628</v>
      </c>
      <c r="H21" s="3">
        <f t="shared" si="0"/>
        <v>9.3183307882515756</v>
      </c>
      <c r="I21" s="1">
        <v>2</v>
      </c>
    </row>
    <row r="22" spans="1:9" x14ac:dyDescent="0.25">
      <c r="A22" s="1" t="s">
        <v>120</v>
      </c>
      <c r="C22" s="1">
        <v>37</v>
      </c>
      <c r="D22" s="1">
        <v>1</v>
      </c>
      <c r="E22" t="s">
        <v>118</v>
      </c>
      <c r="F22">
        <v>-0.81321027768660981</v>
      </c>
      <c r="G22">
        <v>1.7332658256298197</v>
      </c>
      <c r="H22" s="3">
        <f t="shared" si="0"/>
        <v>8.2798582486984333</v>
      </c>
      <c r="I22" s="1">
        <v>2</v>
      </c>
    </row>
    <row r="23" spans="1:9" x14ac:dyDescent="0.25">
      <c r="A23" s="1" t="s">
        <v>119</v>
      </c>
      <c r="C23" s="1">
        <v>37</v>
      </c>
      <c r="D23" s="1">
        <v>2</v>
      </c>
      <c r="E23" t="s">
        <v>118</v>
      </c>
      <c r="F23">
        <v>-0.67213559978421955</v>
      </c>
      <c r="G23">
        <v>1.6161804287114585</v>
      </c>
      <c r="H23" s="3">
        <f t="shared" si="0"/>
        <v>9.8435203117280174</v>
      </c>
      <c r="I23" s="1">
        <v>2</v>
      </c>
    </row>
    <row r="24" spans="1:9" x14ac:dyDescent="0.25">
      <c r="A24" s="1" t="s">
        <v>117</v>
      </c>
      <c r="C24" s="1">
        <v>37</v>
      </c>
      <c r="D24" s="1">
        <v>3</v>
      </c>
      <c r="E24" t="s">
        <v>118</v>
      </c>
      <c r="F24">
        <v>-0.8252744917018614</v>
      </c>
      <c r="G24">
        <v>1.4832922256693892</v>
      </c>
      <c r="H24" s="3">
        <f t="shared" si="0"/>
        <v>7.8559222305534959</v>
      </c>
      <c r="I24" s="1">
        <v>2</v>
      </c>
    </row>
    <row r="25" spans="1:9" x14ac:dyDescent="0.25">
      <c r="A25" s="1" t="s">
        <v>4</v>
      </c>
      <c r="C25" s="1">
        <v>38</v>
      </c>
      <c r="D25" s="1">
        <v>0</v>
      </c>
      <c r="E25" t="s">
        <v>16</v>
      </c>
      <c r="F25">
        <v>-0.80622948378765802</v>
      </c>
      <c r="G25">
        <v>1.8792953068795972</v>
      </c>
      <c r="H25" s="3">
        <f t="shared" si="0"/>
        <v>8.5326764218057836</v>
      </c>
      <c r="I25" s="1">
        <v>2</v>
      </c>
    </row>
    <row r="26" spans="1:9" x14ac:dyDescent="0.25">
      <c r="A26" s="1" t="s">
        <v>7</v>
      </c>
      <c r="C26" s="1">
        <v>39</v>
      </c>
      <c r="D26" s="1">
        <v>3</v>
      </c>
      <c r="E26" t="s">
        <v>17</v>
      </c>
      <c r="F26">
        <v>-0.74312054373136416</v>
      </c>
      <c r="G26">
        <v>1.6684341049283204</v>
      </c>
      <c r="H26" s="3">
        <f t="shared" si="0"/>
        <v>8.9735563915979419</v>
      </c>
      <c r="I26" s="1">
        <v>2</v>
      </c>
    </row>
    <row r="27" spans="1:9" x14ac:dyDescent="0.25">
      <c r="A27" s="1" t="s">
        <v>43</v>
      </c>
      <c r="C27" s="1">
        <v>39</v>
      </c>
      <c r="D27" s="1">
        <v>10</v>
      </c>
      <c r="E27" t="s">
        <v>42</v>
      </c>
      <c r="F27">
        <v>-0.71450847086028391</v>
      </c>
      <c r="G27">
        <v>1.1794896891851483</v>
      </c>
      <c r="H27" s="3">
        <f t="shared" si="0"/>
        <v>8.6485884229544645</v>
      </c>
      <c r="I27" s="1">
        <v>2</v>
      </c>
    </row>
    <row r="28" spans="1:9" x14ac:dyDescent="0.25">
      <c r="A28" s="1" t="s">
        <v>141</v>
      </c>
      <c r="C28" s="1">
        <v>39.5</v>
      </c>
      <c r="D28" s="1">
        <v>25.5</v>
      </c>
      <c r="E28" t="s">
        <v>142</v>
      </c>
      <c r="F28">
        <v>-0.73744365810486401</v>
      </c>
      <c r="G28">
        <v>0.50307243695614745</v>
      </c>
      <c r="H28" s="3">
        <f t="shared" si="0"/>
        <v>7.4623632279899734</v>
      </c>
      <c r="I28" s="1">
        <v>2</v>
      </c>
    </row>
    <row r="29" spans="1:9" x14ac:dyDescent="0.25">
      <c r="A29" s="1" t="s">
        <v>5</v>
      </c>
      <c r="C29" s="1">
        <v>40</v>
      </c>
      <c r="D29" s="1">
        <v>1</v>
      </c>
      <c r="E29" t="s">
        <v>16</v>
      </c>
      <c r="F29">
        <v>-0.68585393569144271</v>
      </c>
      <c r="G29">
        <v>1.5748629331660109</v>
      </c>
      <c r="H29" s="3">
        <f t="shared" si="0"/>
        <v>9.5863894497267435</v>
      </c>
      <c r="I29" s="1">
        <v>2</v>
      </c>
    </row>
    <row r="30" spans="1:9" x14ac:dyDescent="0.25">
      <c r="A30" s="1" t="s">
        <v>68</v>
      </c>
      <c r="C30" s="1">
        <v>40</v>
      </c>
      <c r="D30" s="1">
        <v>23</v>
      </c>
      <c r="E30" t="s">
        <v>69</v>
      </c>
      <c r="F30">
        <v>-0.61527569423989037</v>
      </c>
      <c r="G30">
        <v>0.88565820725279121</v>
      </c>
      <c r="H30" s="3">
        <f t="shared" si="0"/>
        <v>9.5658877188768443</v>
      </c>
      <c r="I30" s="1">
        <v>2</v>
      </c>
    </row>
    <row r="31" spans="1:9" x14ac:dyDescent="0.25">
      <c r="A31" s="1" t="s">
        <v>6</v>
      </c>
      <c r="C31" s="1">
        <v>41</v>
      </c>
      <c r="D31" s="1">
        <v>2</v>
      </c>
      <c r="E31" t="s">
        <v>16</v>
      </c>
      <c r="F31">
        <v>-0.76520850199033608</v>
      </c>
      <c r="G31">
        <v>2.0862338125123534</v>
      </c>
      <c r="H31" s="3">
        <f t="shared" si="0"/>
        <v>9.260526763726217</v>
      </c>
      <c r="I31" s="1">
        <v>2</v>
      </c>
    </row>
    <row r="32" spans="1:9" x14ac:dyDescent="0.25">
      <c r="A32" s="1" t="s">
        <v>40</v>
      </c>
      <c r="C32" s="1">
        <v>41</v>
      </c>
      <c r="D32" s="1">
        <v>10</v>
      </c>
      <c r="E32" t="s">
        <v>41</v>
      </c>
      <c r="F32">
        <v>-0.69555325175379668</v>
      </c>
      <c r="G32">
        <v>1.1018647745849035</v>
      </c>
      <c r="H32" s="3">
        <f t="shared" si="0"/>
        <v>8.772678093588679</v>
      </c>
      <c r="I32" s="1">
        <v>2</v>
      </c>
    </row>
    <row r="33" spans="1:9" x14ac:dyDescent="0.25">
      <c r="A33" s="1" t="s">
        <v>48</v>
      </c>
      <c r="C33" s="1">
        <v>41</v>
      </c>
      <c r="D33" s="1">
        <v>18</v>
      </c>
      <c r="E33" t="s">
        <v>49</v>
      </c>
      <c r="F33">
        <v>-0.65274848470057234</v>
      </c>
      <c r="G33">
        <v>1.3434795093881886</v>
      </c>
      <c r="H33" s="3">
        <f t="shared" si="0"/>
        <v>9.7181068329833948</v>
      </c>
      <c r="I33" s="1">
        <v>2</v>
      </c>
    </row>
    <row r="34" spans="1:9" x14ac:dyDescent="0.25">
      <c r="A34" s="1" t="s">
        <v>25</v>
      </c>
      <c r="C34" s="1">
        <v>42</v>
      </c>
      <c r="D34" s="1">
        <v>11</v>
      </c>
      <c r="E34" t="s">
        <v>32</v>
      </c>
      <c r="F34">
        <v>-0.70502544264200906</v>
      </c>
      <c r="G34">
        <v>1.6903464817216585</v>
      </c>
      <c r="H34" s="3">
        <f t="shared" ref="H34:H65" si="1">(-5-G34)/F34</f>
        <v>9.4895106999972718</v>
      </c>
      <c r="I34" s="1">
        <v>2</v>
      </c>
    </row>
    <row r="35" spans="1:9" x14ac:dyDescent="0.25">
      <c r="A35" s="1" t="s">
        <v>24</v>
      </c>
      <c r="C35" s="1">
        <v>42.5</v>
      </c>
      <c r="D35" s="1">
        <v>10.5</v>
      </c>
      <c r="E35" t="s">
        <v>32</v>
      </c>
      <c r="F35">
        <v>-0.75293432009755135</v>
      </c>
      <c r="G35">
        <v>1.67851617254997</v>
      </c>
      <c r="H35" s="3">
        <f t="shared" si="1"/>
        <v>8.8699850628202093</v>
      </c>
      <c r="I35" s="1">
        <v>2</v>
      </c>
    </row>
    <row r="36" spans="1:9" x14ac:dyDescent="0.25">
      <c r="A36" s="1" t="s">
        <v>23</v>
      </c>
      <c r="C36" s="1">
        <v>43</v>
      </c>
      <c r="D36" s="1">
        <v>10</v>
      </c>
      <c r="E36" t="s">
        <v>32</v>
      </c>
      <c r="F36">
        <v>-0.76999319508722219</v>
      </c>
      <c r="G36">
        <v>1.7767250160875114</v>
      </c>
      <c r="H36" s="3">
        <f t="shared" si="1"/>
        <v>8.8010193587748109</v>
      </c>
      <c r="I36" s="1">
        <v>2</v>
      </c>
    </row>
    <row r="37" spans="1:9" x14ac:dyDescent="0.25">
      <c r="A37" s="1" t="s">
        <v>53</v>
      </c>
      <c r="C37" s="1">
        <v>43.5</v>
      </c>
      <c r="D37" s="1">
        <v>15.5</v>
      </c>
      <c r="E37" t="s">
        <v>54</v>
      </c>
      <c r="F37">
        <v>-0.73386288166414793</v>
      </c>
      <c r="G37">
        <v>1.2247396859330792</v>
      </c>
      <c r="H37" s="3">
        <f t="shared" si="1"/>
        <v>8.4821563284649528</v>
      </c>
      <c r="I37" s="1">
        <v>2</v>
      </c>
    </row>
    <row r="38" spans="1:9" x14ac:dyDescent="0.25">
      <c r="A38" s="1" t="s">
        <v>51</v>
      </c>
      <c r="C38" s="1">
        <v>44</v>
      </c>
      <c r="D38" s="1">
        <v>13</v>
      </c>
      <c r="E38" t="s">
        <v>49</v>
      </c>
      <c r="F38">
        <v>-0.59732327573711974</v>
      </c>
      <c r="G38">
        <v>0.9234977052139941</v>
      </c>
      <c r="H38" s="3">
        <f t="shared" si="1"/>
        <v>9.916736791989516</v>
      </c>
      <c r="I38" s="1">
        <v>2</v>
      </c>
    </row>
    <row r="39" spans="1:9" x14ac:dyDescent="0.25">
      <c r="A39" s="1" t="s">
        <v>101</v>
      </c>
      <c r="C39" s="1">
        <v>31</v>
      </c>
      <c r="D39" s="1">
        <v>19</v>
      </c>
      <c r="E39" t="s">
        <v>102</v>
      </c>
      <c r="F39">
        <v>-0.54581833731868645</v>
      </c>
      <c r="G39">
        <v>0.92217287276253401</v>
      </c>
      <c r="H39" s="3">
        <f t="shared" si="1"/>
        <v>10.850080453242011</v>
      </c>
      <c r="I39" s="1">
        <v>3</v>
      </c>
    </row>
    <row r="40" spans="1:9" x14ac:dyDescent="0.25">
      <c r="A40" s="1" t="s">
        <v>100</v>
      </c>
      <c r="C40" s="1">
        <v>32</v>
      </c>
      <c r="D40" s="1">
        <v>19</v>
      </c>
      <c r="E40" t="s">
        <v>97</v>
      </c>
      <c r="F40">
        <v>-0.49781949206006776</v>
      </c>
      <c r="G40">
        <v>0.93964639658430804</v>
      </c>
      <c r="H40" s="3">
        <f t="shared" si="1"/>
        <v>11.93132549311191</v>
      </c>
      <c r="I40" s="1">
        <v>3</v>
      </c>
    </row>
    <row r="41" spans="1:9" x14ac:dyDescent="0.25">
      <c r="A41" s="1" t="s">
        <v>94</v>
      </c>
      <c r="C41" s="1">
        <v>32</v>
      </c>
      <c r="D41" s="1">
        <v>26</v>
      </c>
      <c r="E41" t="s">
        <v>86</v>
      </c>
      <c r="F41">
        <v>-0.57500324761092059</v>
      </c>
      <c r="G41">
        <v>1.3883113459424694</v>
      </c>
      <c r="H41" s="3">
        <f t="shared" si="1"/>
        <v>11.110043938856426</v>
      </c>
      <c r="I41" s="1">
        <v>3</v>
      </c>
    </row>
    <row r="42" spans="1:9" x14ac:dyDescent="0.25">
      <c r="A42" s="1" t="s">
        <v>89</v>
      </c>
      <c r="C42" s="1">
        <v>32</v>
      </c>
      <c r="D42" s="1">
        <v>30</v>
      </c>
      <c r="E42" t="s">
        <v>90</v>
      </c>
      <c r="F42">
        <v>-0.63766602219215862</v>
      </c>
      <c r="G42">
        <v>1.8170583567985781</v>
      </c>
      <c r="H42" s="3">
        <f t="shared" si="1"/>
        <v>10.690640742254068</v>
      </c>
      <c r="I42" s="1">
        <v>3</v>
      </c>
    </row>
    <row r="43" spans="1:9" x14ac:dyDescent="0.25">
      <c r="A43" s="1" t="s">
        <v>88</v>
      </c>
      <c r="C43" s="1">
        <v>32</v>
      </c>
      <c r="D43" s="1">
        <v>31</v>
      </c>
      <c r="E43" t="s">
        <v>86</v>
      </c>
      <c r="F43">
        <v>-0.56445822894177011</v>
      </c>
      <c r="G43">
        <v>1.6608400590838146</v>
      </c>
      <c r="H43" s="3">
        <f t="shared" si="1"/>
        <v>11.800412710027036</v>
      </c>
      <c r="I43" s="1">
        <v>3</v>
      </c>
    </row>
    <row r="44" spans="1:9" x14ac:dyDescent="0.25">
      <c r="A44" s="1" t="s">
        <v>87</v>
      </c>
      <c r="C44" s="1">
        <v>32</v>
      </c>
      <c r="D44" s="1">
        <v>32</v>
      </c>
      <c r="E44" t="s">
        <v>86</v>
      </c>
      <c r="F44">
        <v>-0.61699964244383354</v>
      </c>
      <c r="G44">
        <v>1.5332869093908905</v>
      </c>
      <c r="H44" s="3">
        <f t="shared" si="1"/>
        <v>10.588801775497991</v>
      </c>
      <c r="I44" s="1">
        <v>3</v>
      </c>
    </row>
    <row r="45" spans="1:9" x14ac:dyDescent="0.25">
      <c r="A45" s="1" t="s">
        <v>85</v>
      </c>
      <c r="C45" s="1">
        <v>32</v>
      </c>
      <c r="D45" s="1">
        <v>33</v>
      </c>
      <c r="E45" t="s">
        <v>86</v>
      </c>
      <c r="F45">
        <v>-0.63223478368764596</v>
      </c>
      <c r="G45">
        <v>1.3085800076802263</v>
      </c>
      <c r="H45" s="3">
        <f t="shared" si="1"/>
        <v>9.9782235499351533</v>
      </c>
      <c r="I45" s="1">
        <v>3</v>
      </c>
    </row>
    <row r="46" spans="1:9" x14ac:dyDescent="0.25">
      <c r="A46" s="1" t="s">
        <v>83</v>
      </c>
      <c r="C46" s="1">
        <v>32</v>
      </c>
      <c r="D46" s="1">
        <v>34</v>
      </c>
      <c r="E46" t="s">
        <v>84</v>
      </c>
      <c r="F46">
        <v>-0.53593791903608079</v>
      </c>
      <c r="G46">
        <v>1.6380233187027855</v>
      </c>
      <c r="H46" s="3">
        <f t="shared" si="1"/>
        <v>12.385806420716978</v>
      </c>
      <c r="I46" s="1">
        <v>3</v>
      </c>
    </row>
    <row r="47" spans="1:9" x14ac:dyDescent="0.25">
      <c r="A47" s="1" t="s">
        <v>105</v>
      </c>
      <c r="C47" s="1">
        <v>33</v>
      </c>
      <c r="D47" s="1">
        <v>14</v>
      </c>
      <c r="E47" t="s">
        <v>106</v>
      </c>
      <c r="F47">
        <v>-0.50556890257096121</v>
      </c>
      <c r="G47">
        <v>1.2284193206522058</v>
      </c>
      <c r="H47" s="3">
        <f t="shared" si="1"/>
        <v>12.319625057987007</v>
      </c>
      <c r="I47" s="1">
        <v>3</v>
      </c>
    </row>
    <row r="48" spans="1:9" x14ac:dyDescent="0.25">
      <c r="A48" s="1" t="s">
        <v>99</v>
      </c>
      <c r="C48" s="1">
        <v>33</v>
      </c>
      <c r="D48" s="1">
        <v>20</v>
      </c>
      <c r="E48" t="s">
        <v>97</v>
      </c>
      <c r="F48">
        <v>-0.49270663671658876</v>
      </c>
      <c r="G48">
        <v>1.1248613532659482</v>
      </c>
      <c r="H48" s="3">
        <f t="shared" si="1"/>
        <v>12.431051049123676</v>
      </c>
      <c r="I48" s="1">
        <v>3</v>
      </c>
    </row>
    <row r="49" spans="1:9" x14ac:dyDescent="0.25">
      <c r="A49" s="1" t="s">
        <v>96</v>
      </c>
      <c r="C49" s="1">
        <v>33</v>
      </c>
      <c r="D49" s="1">
        <v>22</v>
      </c>
      <c r="E49" t="s">
        <v>97</v>
      </c>
      <c r="F49">
        <v>-0.50633966210052517</v>
      </c>
      <c r="G49">
        <v>1.2204329519370538</v>
      </c>
      <c r="H49" s="3">
        <f t="shared" si="1"/>
        <v>12.285099148922868</v>
      </c>
      <c r="I49" s="1">
        <v>3</v>
      </c>
    </row>
    <row r="50" spans="1:9" x14ac:dyDescent="0.25">
      <c r="A50" s="1" t="s">
        <v>95</v>
      </c>
      <c r="C50" s="1">
        <v>33</v>
      </c>
      <c r="D50" s="1">
        <v>23</v>
      </c>
      <c r="E50" t="s">
        <v>97</v>
      </c>
      <c r="F50">
        <v>-0.52035794380293499</v>
      </c>
      <c r="G50">
        <v>1.3261635576126487</v>
      </c>
      <c r="H50" s="3">
        <f t="shared" si="1"/>
        <v>12.157330608578992</v>
      </c>
      <c r="I50" s="1">
        <v>3</v>
      </c>
    </row>
    <row r="51" spans="1:9" x14ac:dyDescent="0.25">
      <c r="A51" s="1" t="s">
        <v>81</v>
      </c>
      <c r="C51" s="1">
        <v>34</v>
      </c>
      <c r="D51" s="1">
        <v>35</v>
      </c>
      <c r="E51" t="s">
        <v>82</v>
      </c>
      <c r="F51">
        <v>-0.5810862092966016</v>
      </c>
      <c r="G51">
        <v>1.6411376655178671</v>
      </c>
      <c r="H51" s="3">
        <f t="shared" si="1"/>
        <v>11.42883372427112</v>
      </c>
      <c r="I51" s="1">
        <v>3</v>
      </c>
    </row>
    <row r="52" spans="1:9" x14ac:dyDescent="0.25">
      <c r="A52" s="1" t="s">
        <v>65</v>
      </c>
      <c r="C52" s="1">
        <v>35.5</v>
      </c>
      <c r="D52" s="1">
        <v>25.5</v>
      </c>
      <c r="E52" t="s">
        <v>64</v>
      </c>
      <c r="F52">
        <v>-0.58502507723591701</v>
      </c>
      <c r="G52">
        <v>1.0222995822734613</v>
      </c>
      <c r="H52" s="3">
        <f t="shared" si="1"/>
        <v>10.294087923080452</v>
      </c>
      <c r="I52" s="1">
        <v>3</v>
      </c>
    </row>
    <row r="53" spans="1:9" x14ac:dyDescent="0.25">
      <c r="A53" s="1" t="s">
        <v>146</v>
      </c>
      <c r="C53" s="1">
        <v>35.5</v>
      </c>
      <c r="D53" s="1">
        <v>26.5</v>
      </c>
      <c r="E53" t="s">
        <v>64</v>
      </c>
      <c r="F53">
        <v>-0.67520294855867247</v>
      </c>
      <c r="G53">
        <v>2.642133737791053</v>
      </c>
      <c r="H53" s="3">
        <f t="shared" si="1"/>
        <v>11.318276607210315</v>
      </c>
      <c r="I53" s="1">
        <v>3</v>
      </c>
    </row>
    <row r="54" spans="1:9" x14ac:dyDescent="0.25">
      <c r="A54" s="3" t="s">
        <v>0</v>
      </c>
      <c r="C54" s="6">
        <v>35.799999999999997</v>
      </c>
      <c r="D54" s="6">
        <v>-4</v>
      </c>
      <c r="E54" t="s">
        <v>152</v>
      </c>
      <c r="F54">
        <v>-0.66929424960626571</v>
      </c>
      <c r="G54">
        <v>2.2743481016928699</v>
      </c>
      <c r="H54" s="3">
        <f t="shared" si="1"/>
        <v>10.86868459720406</v>
      </c>
      <c r="I54" s="1">
        <v>3</v>
      </c>
    </row>
    <row r="55" spans="1:9" x14ac:dyDescent="0.25">
      <c r="A55" s="1" t="s">
        <v>1</v>
      </c>
      <c r="C55" s="6">
        <v>35.799999999999997</v>
      </c>
      <c r="D55" s="6">
        <v>-3</v>
      </c>
      <c r="E55" t="s">
        <v>152</v>
      </c>
      <c r="F55">
        <v>-0.68274011851534966</v>
      </c>
      <c r="G55">
        <v>2.1279218424529081</v>
      </c>
      <c r="H55" s="3">
        <f t="shared" si="1"/>
        <v>10.440168446455012</v>
      </c>
      <c r="I55" s="1">
        <v>3</v>
      </c>
    </row>
    <row r="56" spans="1:9" x14ac:dyDescent="0.25">
      <c r="A56" s="1" t="s">
        <v>2</v>
      </c>
      <c r="C56" s="6">
        <v>35.799999999999997</v>
      </c>
      <c r="D56" s="6">
        <v>-2</v>
      </c>
      <c r="E56" t="s">
        <v>152</v>
      </c>
      <c r="F56">
        <v>-0.63153380932529746</v>
      </c>
      <c r="G56">
        <v>1.7495690164987765</v>
      </c>
      <c r="H56" s="3">
        <f t="shared" si="1"/>
        <v>10.687581435599965</v>
      </c>
      <c r="I56" s="1">
        <v>3</v>
      </c>
    </row>
    <row r="57" spans="1:9" x14ac:dyDescent="0.25">
      <c r="A57" s="1" t="s">
        <v>136</v>
      </c>
      <c r="C57" s="1">
        <v>36</v>
      </c>
      <c r="D57" s="1">
        <v>22</v>
      </c>
      <c r="E57" t="s">
        <v>62</v>
      </c>
      <c r="F57">
        <v>-0.6519019426465209</v>
      </c>
      <c r="G57">
        <v>1.9252469945320116</v>
      </c>
      <c r="H57" s="3">
        <f t="shared" si="1"/>
        <v>10.623142134563436</v>
      </c>
      <c r="I57" s="1">
        <v>3</v>
      </c>
    </row>
    <row r="58" spans="1:9" x14ac:dyDescent="0.25">
      <c r="A58" s="1" t="s">
        <v>63</v>
      </c>
      <c r="C58" s="1">
        <v>36</v>
      </c>
      <c r="D58" s="1">
        <v>24</v>
      </c>
      <c r="E58" t="s">
        <v>64</v>
      </c>
      <c r="F58">
        <v>-0.52877315719115847</v>
      </c>
      <c r="G58">
        <v>0.62318570054883116</v>
      </c>
      <c r="H58" s="3">
        <f t="shared" si="1"/>
        <v>10.634400827793865</v>
      </c>
      <c r="I58" s="1">
        <v>3</v>
      </c>
    </row>
    <row r="59" spans="1:9" x14ac:dyDescent="0.25">
      <c r="A59" s="1" t="s">
        <v>66</v>
      </c>
      <c r="C59" s="1">
        <v>36</v>
      </c>
      <c r="D59" s="1">
        <v>27</v>
      </c>
      <c r="E59" t="s">
        <v>67</v>
      </c>
      <c r="F59">
        <v>-0.73484014241334672</v>
      </c>
      <c r="G59">
        <v>3.0207181117770121</v>
      </c>
      <c r="H59" s="3">
        <f t="shared" si="1"/>
        <v>10.914915569848342</v>
      </c>
      <c r="I59" s="1">
        <v>3</v>
      </c>
    </row>
    <row r="60" spans="1:9" x14ac:dyDescent="0.25">
      <c r="A60" s="1" t="s">
        <v>76</v>
      </c>
      <c r="C60" s="1">
        <v>36</v>
      </c>
      <c r="D60" s="1">
        <v>32</v>
      </c>
      <c r="E60" t="s">
        <v>73</v>
      </c>
      <c r="F60">
        <v>-0.68297342160780594</v>
      </c>
      <c r="G60">
        <v>2.3498443250177847</v>
      </c>
      <c r="H60" s="3">
        <f t="shared" si="1"/>
        <v>10.761537846839369</v>
      </c>
      <c r="I60" s="1">
        <v>3</v>
      </c>
    </row>
    <row r="61" spans="1:9" x14ac:dyDescent="0.25">
      <c r="A61" s="1" t="s">
        <v>1</v>
      </c>
      <c r="C61" s="6">
        <v>36.200000000000003</v>
      </c>
      <c r="D61" s="6">
        <v>-3</v>
      </c>
      <c r="E61" t="s">
        <v>153</v>
      </c>
      <c r="F61">
        <v>-0.67180118290419744</v>
      </c>
      <c r="G61">
        <v>2.1268796845078555</v>
      </c>
      <c r="H61" s="3">
        <f t="shared" si="1"/>
        <v>10.60861437263082</v>
      </c>
      <c r="I61" s="1">
        <v>3</v>
      </c>
    </row>
    <row r="62" spans="1:9" x14ac:dyDescent="0.25">
      <c r="A62" s="1" t="s">
        <v>2</v>
      </c>
      <c r="C62" s="6">
        <v>36.200000000000003</v>
      </c>
      <c r="D62" s="6">
        <v>-2</v>
      </c>
      <c r="E62" t="s">
        <v>153</v>
      </c>
      <c r="F62">
        <v>-0.55306753067406922</v>
      </c>
      <c r="G62">
        <v>1.7467390511081879</v>
      </c>
      <c r="H62" s="3">
        <f t="shared" si="1"/>
        <v>12.198761773061198</v>
      </c>
      <c r="I62" s="1">
        <v>3</v>
      </c>
    </row>
    <row r="63" spans="1:9" x14ac:dyDescent="0.25">
      <c r="A63" s="1" t="s">
        <v>34</v>
      </c>
      <c r="C63" s="1">
        <v>37</v>
      </c>
      <c r="D63" s="1">
        <v>14</v>
      </c>
      <c r="E63" t="s">
        <v>35</v>
      </c>
      <c r="F63">
        <v>-0.7005973944005921</v>
      </c>
      <c r="G63">
        <v>2.8239049347816696</v>
      </c>
      <c r="H63" s="3">
        <f t="shared" si="1"/>
        <v>11.167476495506444</v>
      </c>
      <c r="I63" s="1">
        <v>3</v>
      </c>
    </row>
    <row r="64" spans="1:9" x14ac:dyDescent="0.25">
      <c r="A64" s="1" t="s">
        <v>137</v>
      </c>
      <c r="C64" s="1">
        <v>37</v>
      </c>
      <c r="D64" s="1">
        <v>16</v>
      </c>
      <c r="E64" t="s">
        <v>138</v>
      </c>
      <c r="F64">
        <v>-0.62172110766482314</v>
      </c>
      <c r="G64">
        <v>1.3684562053100244</v>
      </c>
      <c r="H64" s="3">
        <f t="shared" si="1"/>
        <v>10.243268447535693</v>
      </c>
      <c r="I64" s="1">
        <v>3</v>
      </c>
    </row>
    <row r="65" spans="1:9" x14ac:dyDescent="0.25">
      <c r="A65" s="1" t="s">
        <v>60</v>
      </c>
      <c r="C65" s="1">
        <v>37</v>
      </c>
      <c r="D65" s="1">
        <v>21</v>
      </c>
      <c r="E65" t="s">
        <v>59</v>
      </c>
      <c r="F65">
        <v>-0.75574165064384513</v>
      </c>
      <c r="G65">
        <v>2.9881314560745755</v>
      </c>
      <c r="H65" s="3">
        <f t="shared" si="1"/>
        <v>10.569923530440835</v>
      </c>
      <c r="I65" s="1">
        <v>3</v>
      </c>
    </row>
    <row r="66" spans="1:9" x14ac:dyDescent="0.25">
      <c r="A66" s="1" t="s">
        <v>139</v>
      </c>
      <c r="C66" s="6">
        <v>37</v>
      </c>
      <c r="D66" s="6">
        <v>24</v>
      </c>
      <c r="E66" s="7" t="s">
        <v>140</v>
      </c>
      <c r="F66" s="7">
        <v>-0.55624714139039377</v>
      </c>
      <c r="G66" s="7">
        <v>0.54115857578245274</v>
      </c>
      <c r="H66" s="8">
        <f t="shared" ref="H66:H97" si="2">(-5-G66)/F66</f>
        <v>9.9616845884938634</v>
      </c>
      <c r="I66" s="6">
        <v>3</v>
      </c>
    </row>
    <row r="67" spans="1:9" x14ac:dyDescent="0.25">
      <c r="A67" s="1" t="s">
        <v>44</v>
      </c>
      <c r="C67" s="1">
        <v>38</v>
      </c>
      <c r="D67" s="1">
        <v>17</v>
      </c>
      <c r="E67" t="s">
        <v>45</v>
      </c>
      <c r="F67">
        <v>-0.53149517543340119</v>
      </c>
      <c r="G67">
        <v>1.0475322590107563</v>
      </c>
      <c r="H67" s="3">
        <f t="shared" si="2"/>
        <v>11.378338954966752</v>
      </c>
      <c r="I67" s="1">
        <v>3</v>
      </c>
    </row>
    <row r="68" spans="1:9" x14ac:dyDescent="0.25">
      <c r="A68" s="1" t="s">
        <v>133</v>
      </c>
      <c r="C68" s="1">
        <v>39</v>
      </c>
      <c r="D68" s="1">
        <v>14</v>
      </c>
      <c r="E68" t="s">
        <v>134</v>
      </c>
      <c r="F68">
        <v>-0.58525785178500134</v>
      </c>
      <c r="G68">
        <v>1.5324293595202854</v>
      </c>
      <c r="H68" s="3">
        <f t="shared" si="2"/>
        <v>11.161626178267865</v>
      </c>
      <c r="I68" s="1">
        <v>3</v>
      </c>
    </row>
    <row r="69" spans="1:9" x14ac:dyDescent="0.25">
      <c r="A69" s="1" t="s">
        <v>139</v>
      </c>
      <c r="C69" s="1">
        <v>39</v>
      </c>
      <c r="D69" s="1">
        <v>24</v>
      </c>
      <c r="E69" t="s">
        <v>140</v>
      </c>
      <c r="F69">
        <v>-0.51819502877977519</v>
      </c>
      <c r="G69">
        <v>0.59508299655163888</v>
      </c>
      <c r="H69" s="3">
        <f t="shared" si="2"/>
        <v>10.797253323187441</v>
      </c>
      <c r="I69" s="1">
        <v>3</v>
      </c>
    </row>
    <row r="70" spans="1:9" x14ac:dyDescent="0.25">
      <c r="A70" s="1" t="s">
        <v>28</v>
      </c>
      <c r="C70" s="1">
        <v>40</v>
      </c>
      <c r="D70" s="1">
        <v>14</v>
      </c>
      <c r="E70" t="s">
        <v>32</v>
      </c>
      <c r="F70">
        <v>-0.57902320875862567</v>
      </c>
      <c r="G70">
        <v>1.8578888282787847</v>
      </c>
      <c r="H70" s="3">
        <f t="shared" si="2"/>
        <v>11.843892825956821</v>
      </c>
      <c r="I70" s="1">
        <v>3</v>
      </c>
    </row>
    <row r="71" spans="1:9" x14ac:dyDescent="0.25">
      <c r="A71" s="1" t="s">
        <v>46</v>
      </c>
      <c r="C71" s="1">
        <v>40</v>
      </c>
      <c r="D71" s="1">
        <v>17</v>
      </c>
      <c r="E71" t="s">
        <v>45</v>
      </c>
      <c r="F71">
        <v>-0.51434330945470141</v>
      </c>
      <c r="G71">
        <v>0.84447881550636872</v>
      </c>
      <c r="H71" s="3">
        <f t="shared" si="2"/>
        <v>11.36299181514112</v>
      </c>
      <c r="I71" s="1">
        <v>3</v>
      </c>
    </row>
    <row r="72" spans="1:9" x14ac:dyDescent="0.25">
      <c r="A72" s="1" t="s">
        <v>47</v>
      </c>
      <c r="C72" s="1">
        <v>40</v>
      </c>
      <c r="D72" s="1">
        <v>19.2</v>
      </c>
      <c r="E72" t="s">
        <v>154</v>
      </c>
      <c r="F72">
        <v>-0.56771862451535182</v>
      </c>
      <c r="G72">
        <v>1.8696975598051562</v>
      </c>
      <c r="H72" s="3">
        <f t="shared" si="2"/>
        <v>12.100532311529602</v>
      </c>
      <c r="I72" s="1">
        <v>3</v>
      </c>
    </row>
    <row r="73" spans="1:9" x14ac:dyDescent="0.25">
      <c r="A73" s="1" t="s">
        <v>26</v>
      </c>
      <c r="C73" s="1">
        <v>41</v>
      </c>
      <c r="D73" s="1">
        <v>12</v>
      </c>
      <c r="E73" t="s">
        <v>32</v>
      </c>
      <c r="F73">
        <v>-0.617071312356962</v>
      </c>
      <c r="G73">
        <v>2.2074574585830495</v>
      </c>
      <c r="H73" s="3">
        <f t="shared" si="2"/>
        <v>11.680104575034427</v>
      </c>
      <c r="I73" s="1">
        <v>3</v>
      </c>
    </row>
    <row r="74" spans="1:9" x14ac:dyDescent="0.25">
      <c r="A74" s="1" t="s">
        <v>27</v>
      </c>
      <c r="C74" s="1">
        <v>41</v>
      </c>
      <c r="D74" s="1">
        <v>13</v>
      </c>
      <c r="E74" t="s">
        <v>32</v>
      </c>
      <c r="F74">
        <v>-0.61168212991494408</v>
      </c>
      <c r="G74">
        <v>2.5870698820180626</v>
      </c>
      <c r="H74" s="3">
        <f t="shared" si="2"/>
        <v>12.403615392643665</v>
      </c>
      <c r="I74" s="1">
        <v>3</v>
      </c>
    </row>
    <row r="75" spans="1:9" x14ac:dyDescent="0.25">
      <c r="A75" s="1" t="s">
        <v>56</v>
      </c>
      <c r="C75" s="1">
        <v>41</v>
      </c>
      <c r="D75" s="1">
        <v>19</v>
      </c>
      <c r="E75" t="s">
        <v>57</v>
      </c>
      <c r="F75">
        <v>-0.66662573242761791</v>
      </c>
      <c r="G75">
        <v>1.7294197577071775</v>
      </c>
      <c r="H75" s="3">
        <f t="shared" si="2"/>
        <v>10.09474946789255</v>
      </c>
      <c r="I75" s="1">
        <v>3</v>
      </c>
    </row>
    <row r="76" spans="1:9" x14ac:dyDescent="0.25">
      <c r="A76" s="1" t="s">
        <v>55</v>
      </c>
      <c r="C76" s="1">
        <v>42</v>
      </c>
      <c r="D76" s="1">
        <v>18</v>
      </c>
      <c r="E76" t="s">
        <v>54</v>
      </c>
      <c r="F76">
        <v>-0.56590159196782108</v>
      </c>
      <c r="G76">
        <v>1.5308943364492089</v>
      </c>
      <c r="H76" s="3">
        <f t="shared" si="2"/>
        <v>11.540689104158901</v>
      </c>
      <c r="I76" s="1">
        <v>3</v>
      </c>
    </row>
    <row r="77" spans="1:9" x14ac:dyDescent="0.25">
      <c r="A77" s="1" t="s">
        <v>8</v>
      </c>
      <c r="C77" s="1">
        <v>42.5</v>
      </c>
      <c r="D77" s="1">
        <v>3.5</v>
      </c>
      <c r="E77" t="s">
        <v>19</v>
      </c>
      <c r="F77">
        <v>-0.62700527334029521</v>
      </c>
      <c r="G77">
        <v>1.2483895937716751</v>
      </c>
      <c r="H77" s="3">
        <f t="shared" si="2"/>
        <v>9.9654498286499731</v>
      </c>
      <c r="I77" s="1">
        <v>3</v>
      </c>
    </row>
    <row r="78" spans="1:9" x14ac:dyDescent="0.25">
      <c r="A78" s="1" t="s">
        <v>9</v>
      </c>
      <c r="C78" s="1">
        <v>43</v>
      </c>
      <c r="D78" s="1">
        <v>4</v>
      </c>
      <c r="E78" t="s">
        <v>20</v>
      </c>
      <c r="F78">
        <v>-0.63007683234620127</v>
      </c>
      <c r="G78">
        <v>1.7291368190080931</v>
      </c>
      <c r="H78" s="3">
        <f t="shared" si="2"/>
        <v>10.679867078989359</v>
      </c>
      <c r="I78" s="1">
        <v>3</v>
      </c>
    </row>
    <row r="79" spans="1:9" x14ac:dyDescent="0.25">
      <c r="A79" s="1" t="s">
        <v>129</v>
      </c>
      <c r="C79" s="1">
        <v>43</v>
      </c>
      <c r="D79" s="1">
        <v>8</v>
      </c>
      <c r="E79" t="s">
        <v>131</v>
      </c>
      <c r="F79">
        <v>-0.5989086621367502</v>
      </c>
      <c r="G79">
        <v>1.5762557298471915</v>
      </c>
      <c r="H79" s="3">
        <f t="shared" si="2"/>
        <v>10.980398424001454</v>
      </c>
      <c r="I79" s="1">
        <v>3</v>
      </c>
    </row>
    <row r="80" spans="1:9" x14ac:dyDescent="0.25">
      <c r="A80" s="1" t="s">
        <v>130</v>
      </c>
      <c r="C80" s="1">
        <v>43.5</v>
      </c>
      <c r="D80" s="1">
        <v>8.5</v>
      </c>
      <c r="E80" t="s">
        <v>132</v>
      </c>
      <c r="F80">
        <v>-0.64554640399162944</v>
      </c>
      <c r="G80">
        <v>1.4809145263808829</v>
      </c>
      <c r="H80" s="3">
        <f t="shared" si="2"/>
        <v>10.039424720372107</v>
      </c>
      <c r="I80" s="1">
        <v>3</v>
      </c>
    </row>
    <row r="81" spans="1:9" x14ac:dyDescent="0.25">
      <c r="A81" s="1" t="s">
        <v>21</v>
      </c>
      <c r="C81" s="1">
        <v>44</v>
      </c>
      <c r="D81" s="1">
        <v>9</v>
      </c>
      <c r="E81" t="s">
        <v>32</v>
      </c>
      <c r="F81">
        <v>-0.54670759419113391</v>
      </c>
      <c r="G81">
        <v>1.5455784551166201</v>
      </c>
      <c r="H81" s="3">
        <f t="shared" si="2"/>
        <v>11.972722758316444</v>
      </c>
      <c r="I81" s="1">
        <v>3</v>
      </c>
    </row>
    <row r="82" spans="1:9" x14ac:dyDescent="0.25">
      <c r="A82" s="1" t="s">
        <v>93</v>
      </c>
      <c r="C82" s="1">
        <v>32</v>
      </c>
      <c r="D82" s="1">
        <v>27</v>
      </c>
      <c r="E82" t="s">
        <v>86</v>
      </c>
      <c r="F82">
        <v>-0.50086216099791903</v>
      </c>
      <c r="G82">
        <v>1.6084853813486732</v>
      </c>
      <c r="H82" s="3">
        <f t="shared" si="2"/>
        <v>13.194219679486089</v>
      </c>
      <c r="I82" s="1">
        <v>4</v>
      </c>
    </row>
    <row r="83" spans="1:9" x14ac:dyDescent="0.25">
      <c r="A83" s="1" t="s">
        <v>92</v>
      </c>
      <c r="C83" s="1">
        <v>32</v>
      </c>
      <c r="D83" s="1">
        <v>28</v>
      </c>
      <c r="E83" t="s">
        <v>86</v>
      </c>
      <c r="F83">
        <v>-0.54132262747223403</v>
      </c>
      <c r="G83">
        <v>1.8763430101421035</v>
      </c>
      <c r="H83" s="3">
        <f t="shared" si="2"/>
        <v>12.702855305073703</v>
      </c>
      <c r="I83" s="1">
        <v>4</v>
      </c>
    </row>
    <row r="84" spans="1:9" x14ac:dyDescent="0.25">
      <c r="A84" s="1" t="s">
        <v>91</v>
      </c>
      <c r="C84" s="1">
        <v>32</v>
      </c>
      <c r="D84" s="1">
        <v>29</v>
      </c>
      <c r="E84" t="s">
        <v>86</v>
      </c>
      <c r="F84">
        <v>-0.50534758528726198</v>
      </c>
      <c r="G84">
        <v>1.778199402075233</v>
      </c>
      <c r="H84" s="3">
        <f t="shared" si="2"/>
        <v>13.412945068733638</v>
      </c>
      <c r="I84" s="1">
        <v>4</v>
      </c>
    </row>
    <row r="85" spans="1:9" x14ac:dyDescent="0.25">
      <c r="A85" s="1" t="s">
        <v>98</v>
      </c>
      <c r="C85" s="1">
        <v>33</v>
      </c>
      <c r="D85" s="1">
        <v>21</v>
      </c>
      <c r="E85" t="s">
        <v>97</v>
      </c>
      <c r="F85">
        <v>-0.50234692685436766</v>
      </c>
      <c r="G85">
        <v>1.3428917312305431</v>
      </c>
      <c r="H85" s="3">
        <f t="shared" si="2"/>
        <v>12.626516441434052</v>
      </c>
      <c r="I85" s="1">
        <v>4</v>
      </c>
    </row>
    <row r="86" spans="1:9" x14ac:dyDescent="0.25">
      <c r="A86" s="1" t="s">
        <v>116</v>
      </c>
      <c r="C86" s="1">
        <v>37</v>
      </c>
      <c r="D86" s="1">
        <v>6</v>
      </c>
      <c r="E86" t="s">
        <v>115</v>
      </c>
      <c r="F86">
        <v>-0.44426949149596429</v>
      </c>
      <c r="G86">
        <v>1.1337047917076386</v>
      </c>
      <c r="H86" s="3">
        <f t="shared" si="2"/>
        <v>13.806270538753294</v>
      </c>
      <c r="I86" s="1">
        <v>4</v>
      </c>
    </row>
    <row r="87" spans="1:9" x14ac:dyDescent="0.25">
      <c r="A87" s="1" t="s">
        <v>31</v>
      </c>
      <c r="C87" s="1">
        <v>38</v>
      </c>
      <c r="D87" s="1">
        <v>12</v>
      </c>
      <c r="E87" t="s">
        <v>33</v>
      </c>
      <c r="F87">
        <v>-0.4757427074670843</v>
      </c>
      <c r="G87">
        <v>1.723254177901246</v>
      </c>
      <c r="H87" s="3">
        <f t="shared" si="2"/>
        <v>14.132122410654954</v>
      </c>
      <c r="I87" s="1">
        <v>4</v>
      </c>
    </row>
    <row r="88" spans="1:9" x14ac:dyDescent="0.25">
      <c r="A88" s="1" t="s">
        <v>135</v>
      </c>
      <c r="C88" s="1">
        <v>38</v>
      </c>
      <c r="D88" s="1">
        <v>20</v>
      </c>
      <c r="E88" t="s">
        <v>59</v>
      </c>
      <c r="F88">
        <v>-0.61158193792902138</v>
      </c>
      <c r="G88">
        <v>2.9767941161093958</v>
      </c>
      <c r="H88" s="3">
        <f t="shared" si="2"/>
        <v>13.042887013833234</v>
      </c>
      <c r="I88" s="1">
        <v>4</v>
      </c>
    </row>
    <row r="89" spans="1:9" x14ac:dyDescent="0.25">
      <c r="A89" s="1" t="s">
        <v>30</v>
      </c>
      <c r="C89" s="1">
        <v>39</v>
      </c>
      <c r="D89" s="1">
        <v>16</v>
      </c>
      <c r="E89" t="s">
        <v>32</v>
      </c>
      <c r="F89">
        <v>-0.62414281348071443</v>
      </c>
      <c r="G89">
        <v>2.9778224089483292</v>
      </c>
      <c r="H89" s="3">
        <f t="shared" si="2"/>
        <v>12.782046410913035</v>
      </c>
      <c r="I89" s="1">
        <v>4</v>
      </c>
    </row>
    <row r="90" spans="1:9" x14ac:dyDescent="0.25">
      <c r="A90" s="1" t="s">
        <v>58</v>
      </c>
      <c r="C90" s="1">
        <v>39</v>
      </c>
      <c r="D90" s="1">
        <v>20</v>
      </c>
      <c r="E90" t="s">
        <v>59</v>
      </c>
      <c r="F90">
        <v>-0.55664798941103799</v>
      </c>
      <c r="G90">
        <v>2.7482542517553652</v>
      </c>
      <c r="H90" s="3">
        <f t="shared" si="2"/>
        <v>13.91948663993813</v>
      </c>
      <c r="I90" s="1">
        <v>4</v>
      </c>
    </row>
    <row r="91" spans="1:9" x14ac:dyDescent="0.25">
      <c r="A91" s="1" t="s">
        <v>29</v>
      </c>
      <c r="C91" s="1">
        <v>40</v>
      </c>
      <c r="D91" s="1">
        <v>15</v>
      </c>
      <c r="E91" t="s">
        <v>32</v>
      </c>
      <c r="F91">
        <v>-0.55133900345844256</v>
      </c>
      <c r="G91">
        <v>2.6027242900998742</v>
      </c>
      <c r="H91" s="3">
        <f t="shared" si="2"/>
        <v>13.789563666654201</v>
      </c>
      <c r="I91" s="1">
        <v>4</v>
      </c>
    </row>
    <row r="92" spans="1:9" x14ac:dyDescent="0.25">
      <c r="A92" s="1" t="s">
        <v>47</v>
      </c>
      <c r="C92" s="1">
        <v>40</v>
      </c>
      <c r="D92" s="1">
        <v>18.8</v>
      </c>
      <c r="E92" t="s">
        <v>155</v>
      </c>
      <c r="F92">
        <v>-0.53197415193225484</v>
      </c>
      <c r="G92">
        <v>1.7361967662962901</v>
      </c>
      <c r="H92" s="3">
        <f t="shared" si="2"/>
        <v>12.662639231302581</v>
      </c>
      <c r="I92" s="1">
        <v>4</v>
      </c>
    </row>
    <row r="93" spans="1:9" x14ac:dyDescent="0.25">
      <c r="A93" s="1" t="s">
        <v>11</v>
      </c>
      <c r="C93" s="1">
        <v>42.5</v>
      </c>
      <c r="D93" s="1">
        <v>6.5</v>
      </c>
      <c r="E93" t="s">
        <v>20</v>
      </c>
      <c r="F93">
        <v>-0.54441157787544281</v>
      </c>
      <c r="G93">
        <v>2.110582377647118</v>
      </c>
      <c r="H93" s="3">
        <f t="shared" si="2"/>
        <v>13.061041804797849</v>
      </c>
      <c r="I93" s="1">
        <v>4</v>
      </c>
    </row>
    <row r="94" spans="1:9" x14ac:dyDescent="0.25">
      <c r="A94" s="1" t="s">
        <v>10</v>
      </c>
      <c r="C94" s="1">
        <v>43</v>
      </c>
      <c r="D94" s="1">
        <v>5</v>
      </c>
      <c r="E94" t="s">
        <v>20</v>
      </c>
      <c r="F94">
        <v>-0.58559708290224022</v>
      </c>
      <c r="G94">
        <v>2.321458287569016</v>
      </c>
      <c r="H94" s="3">
        <f t="shared" si="2"/>
        <v>12.502552525165605</v>
      </c>
      <c r="I94" s="1">
        <v>4</v>
      </c>
    </row>
    <row r="95" spans="1:9" x14ac:dyDescent="0.25">
      <c r="A95" s="1" t="s">
        <v>12</v>
      </c>
      <c r="C95" s="1">
        <v>43</v>
      </c>
      <c r="D95" s="1">
        <v>7</v>
      </c>
      <c r="E95" t="s">
        <v>20</v>
      </c>
      <c r="F95">
        <v>-0.56410238210250263</v>
      </c>
      <c r="G95">
        <v>2.070804191595252</v>
      </c>
      <c r="H95" s="3">
        <f t="shared" si="2"/>
        <v>12.534611474678051</v>
      </c>
      <c r="I95" s="1">
        <v>4</v>
      </c>
    </row>
    <row r="96" spans="1:9" x14ac:dyDescent="0.25">
      <c r="A96" s="1" t="s">
        <v>22</v>
      </c>
      <c r="C96" s="1">
        <v>43.5</v>
      </c>
      <c r="D96" s="1">
        <v>9.5</v>
      </c>
      <c r="E96" t="s">
        <v>32</v>
      </c>
      <c r="F96">
        <v>-0.44910683120374367</v>
      </c>
      <c r="G96">
        <v>1.5207844229505028</v>
      </c>
      <c r="H96" s="3">
        <f t="shared" si="2"/>
        <v>14.519450540248533</v>
      </c>
      <c r="I96" s="1">
        <v>4</v>
      </c>
    </row>
    <row r="97" spans="1:9" x14ac:dyDescent="0.25">
      <c r="A97" s="1" t="s">
        <v>114</v>
      </c>
      <c r="C97" s="1">
        <v>38</v>
      </c>
      <c r="D97" s="1">
        <v>8</v>
      </c>
      <c r="E97" t="s">
        <v>115</v>
      </c>
      <c r="F97">
        <v>-0.39255334320630708</v>
      </c>
      <c r="G97">
        <v>1.7573461241496111</v>
      </c>
      <c r="H97" s="3">
        <f t="shared" si="2"/>
        <v>17.213829002083614</v>
      </c>
      <c r="I97" s="1">
        <v>5</v>
      </c>
    </row>
    <row r="98" spans="1:9" x14ac:dyDescent="0.25">
      <c r="A98" s="1" t="s">
        <v>113</v>
      </c>
      <c r="C98" s="1">
        <v>38</v>
      </c>
      <c r="D98" s="1">
        <v>9</v>
      </c>
      <c r="E98" t="s">
        <v>112</v>
      </c>
      <c r="F98">
        <v>-0.42924570423033498</v>
      </c>
      <c r="G98">
        <v>1.8371387352571511</v>
      </c>
      <c r="H98" s="3">
        <f t="shared" ref="H98:H129" si="3">(-5-G98)/F98</f>
        <v>15.92826362122034</v>
      </c>
      <c r="I98" s="1">
        <v>5</v>
      </c>
    </row>
    <row r="99" spans="1:9" x14ac:dyDescent="0.25">
      <c r="A99" s="1" t="s">
        <v>111</v>
      </c>
      <c r="C99" s="1">
        <v>38</v>
      </c>
      <c r="D99" s="1">
        <v>10</v>
      </c>
      <c r="E99" t="s">
        <v>112</v>
      </c>
      <c r="F99">
        <v>-0.43227551553460342</v>
      </c>
      <c r="G99">
        <v>1.5730576869214339</v>
      </c>
      <c r="H99" s="3">
        <f t="shared" si="3"/>
        <v>15.205713603261586</v>
      </c>
      <c r="I99" s="1">
        <v>5</v>
      </c>
    </row>
    <row r="100" spans="1:9" x14ac:dyDescent="0.25">
      <c r="A100" s="1" t="s">
        <v>37</v>
      </c>
      <c r="C100" s="1">
        <v>39</v>
      </c>
      <c r="D100" s="1">
        <v>8</v>
      </c>
      <c r="E100" t="s">
        <v>39</v>
      </c>
      <c r="F100">
        <v>-0.3773104735349837</v>
      </c>
      <c r="G100">
        <v>2.1544250622609189</v>
      </c>
      <c r="H100" s="3">
        <f t="shared" si="3"/>
        <v>18.961639191278824</v>
      </c>
      <c r="I100" s="1">
        <v>5</v>
      </c>
    </row>
    <row r="101" spans="1:9" x14ac:dyDescent="0.25">
      <c r="A101" s="1" t="s">
        <v>36</v>
      </c>
      <c r="C101" s="1">
        <v>41</v>
      </c>
      <c r="D101" s="1">
        <v>8</v>
      </c>
      <c r="E101" t="s">
        <v>38</v>
      </c>
      <c r="F101">
        <v>-0.3488982901558797</v>
      </c>
      <c r="G101">
        <v>1.6807546106448279</v>
      </c>
      <c r="H101" s="3">
        <f t="shared" si="3"/>
        <v>19.148143740286088</v>
      </c>
      <c r="I101" s="1">
        <v>5</v>
      </c>
    </row>
    <row r="102" spans="1:9" x14ac:dyDescent="0.25">
      <c r="A102" s="1" t="s">
        <v>147</v>
      </c>
      <c r="C102" s="1">
        <v>42</v>
      </c>
      <c r="D102" s="1">
        <v>8</v>
      </c>
      <c r="E102" t="s">
        <v>148</v>
      </c>
      <c r="F102">
        <v>-0.40317085744136144</v>
      </c>
      <c r="G102">
        <v>1.4679060940379565</v>
      </c>
      <c r="H102" s="3">
        <f t="shared" si="3"/>
        <v>16.042593294280131</v>
      </c>
      <c r="I102" s="1">
        <v>5</v>
      </c>
    </row>
    <row r="105" spans="1:9" x14ac:dyDescent="0.25">
      <c r="A105" s="5" t="s">
        <v>126</v>
      </c>
    </row>
    <row r="106" spans="1:9" x14ac:dyDescent="0.25">
      <c r="A106" s="5" t="s">
        <v>128</v>
      </c>
    </row>
    <row r="107" spans="1:9" x14ac:dyDescent="0.25">
      <c r="A107" s="5" t="s">
        <v>127</v>
      </c>
    </row>
    <row r="108" spans="1:9" x14ac:dyDescent="0.25">
      <c r="A108" s="5" t="s">
        <v>149</v>
      </c>
    </row>
    <row r="109" spans="1:9" ht="17.25" x14ac:dyDescent="0.25">
      <c r="A109" s="5" t="s">
        <v>160</v>
      </c>
    </row>
    <row r="110" spans="1:9" x14ac:dyDescent="0.25">
      <c r="A110" s="5"/>
    </row>
    <row r="111" spans="1:9" x14ac:dyDescent="0.25">
      <c r="A111" s="4" t="s">
        <v>125</v>
      </c>
    </row>
  </sheetData>
  <sortState ref="A2:J126">
    <sortCondition ref="I2:I126"/>
    <sortCondition ref="C2:C126"/>
    <sortCondition ref="D2:D126"/>
  </sortState>
  <pageMargins left="0.25" right="0.25" top="0.75" bottom="0.75" header="0.3" footer="0.3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opLeftCell="A114" workbookViewId="0">
      <selection activeCell="O6" sqref="O6"/>
    </sheetView>
  </sheetViews>
  <sheetFormatPr baseColWidth="10" defaultRowHeight="15" x14ac:dyDescent="0.25"/>
  <cols>
    <col min="1" max="1" width="11.42578125" style="1"/>
    <col min="2" max="2" width="3.7109375" customWidth="1"/>
    <col min="3" max="3" width="7.5703125" style="1" customWidth="1"/>
    <col min="4" max="4" width="7.7109375" style="1" customWidth="1"/>
    <col min="5" max="5" width="13.7109375" customWidth="1"/>
    <col min="6" max="7" width="12.5703125" style="1" customWidth="1"/>
    <col min="8" max="8" width="15.140625" customWidth="1"/>
    <col min="9" max="9" width="11.42578125" style="1"/>
  </cols>
  <sheetData>
    <row r="1" spans="1:9" ht="45" x14ac:dyDescent="0.25">
      <c r="A1" s="2" t="s">
        <v>13</v>
      </c>
      <c r="C1" s="1" t="s">
        <v>14</v>
      </c>
      <c r="D1" s="1" t="s">
        <v>15</v>
      </c>
      <c r="E1" t="s">
        <v>18</v>
      </c>
      <c r="F1" s="1" t="s">
        <v>150</v>
      </c>
      <c r="G1" s="1" t="s">
        <v>151</v>
      </c>
      <c r="H1" s="2" t="s">
        <v>156</v>
      </c>
      <c r="I1" s="1" t="s">
        <v>124</v>
      </c>
    </row>
    <row r="2" spans="1:9" x14ac:dyDescent="0.25">
      <c r="A2" s="1" t="s">
        <v>107</v>
      </c>
      <c r="C2" s="1">
        <v>34</v>
      </c>
      <c r="D2" s="1">
        <v>11</v>
      </c>
      <c r="E2" t="s">
        <v>108</v>
      </c>
      <c r="F2">
        <v>-1.1486898334559996</v>
      </c>
      <c r="G2">
        <v>1.791008194725036</v>
      </c>
      <c r="H2" s="3">
        <f t="shared" ref="H2:H33" si="0">(-4.257-G2)/F2</f>
        <v>5.2651359997926743</v>
      </c>
      <c r="I2" s="1">
        <v>1</v>
      </c>
    </row>
    <row r="3" spans="1:9" x14ac:dyDescent="0.25">
      <c r="A3" s="1" t="s">
        <v>109</v>
      </c>
      <c r="C3" s="1">
        <v>36</v>
      </c>
      <c r="D3" s="1">
        <v>11</v>
      </c>
      <c r="E3" t="s">
        <v>110</v>
      </c>
      <c r="F3">
        <v>-1.0501555142224048</v>
      </c>
      <c r="G3">
        <v>1.3918304021385834</v>
      </c>
      <c r="H3" s="3">
        <f t="shared" si="0"/>
        <v>5.3790417948919691</v>
      </c>
      <c r="I3" s="1">
        <v>1</v>
      </c>
    </row>
    <row r="4" spans="1:9" x14ac:dyDescent="0.25">
      <c r="A4" s="1" t="s">
        <v>74</v>
      </c>
      <c r="C4" s="1">
        <v>36</v>
      </c>
      <c r="D4" s="1">
        <v>30</v>
      </c>
      <c r="E4" t="s">
        <v>73</v>
      </c>
      <c r="F4">
        <v>-0.91439683909364022</v>
      </c>
      <c r="G4">
        <v>2.1713922954181895</v>
      </c>
      <c r="H4" s="3">
        <f t="shared" si="0"/>
        <v>7.0301996032598701</v>
      </c>
      <c r="I4" s="1">
        <v>1</v>
      </c>
    </row>
    <row r="5" spans="1:9" x14ac:dyDescent="0.25">
      <c r="A5" s="1" t="s">
        <v>120</v>
      </c>
      <c r="C5" s="1">
        <v>37</v>
      </c>
      <c r="D5" s="1">
        <v>1</v>
      </c>
      <c r="E5" t="s">
        <v>118</v>
      </c>
      <c r="F5">
        <v>-0.81321027768660981</v>
      </c>
      <c r="G5">
        <v>1.7332658256298197</v>
      </c>
      <c r="H5" s="3">
        <f t="shared" si="0"/>
        <v>7.3661954232436706</v>
      </c>
      <c r="I5" s="1">
        <v>1</v>
      </c>
    </row>
    <row r="6" spans="1:9" x14ac:dyDescent="0.25">
      <c r="A6" s="1" t="s">
        <v>117</v>
      </c>
      <c r="C6" s="1">
        <v>37</v>
      </c>
      <c r="D6" s="1">
        <v>3</v>
      </c>
      <c r="E6" t="s">
        <v>118</v>
      </c>
      <c r="F6">
        <v>-0.8252744917018614</v>
      </c>
      <c r="G6">
        <v>1.4832922256693892</v>
      </c>
      <c r="H6" s="3">
        <f t="shared" si="0"/>
        <v>6.9556157174225692</v>
      </c>
      <c r="I6" s="1">
        <v>1</v>
      </c>
    </row>
    <row r="7" spans="1:9" x14ac:dyDescent="0.25">
      <c r="A7" s="1" t="s">
        <v>144</v>
      </c>
      <c r="C7" s="1">
        <v>37</v>
      </c>
      <c r="D7" s="1">
        <v>26.5</v>
      </c>
      <c r="E7" t="s">
        <v>142</v>
      </c>
      <c r="F7">
        <v>-1.0229447312412698</v>
      </c>
      <c r="G7">
        <v>2.3005677146622587</v>
      </c>
      <c r="H7" s="3">
        <f t="shared" si="0"/>
        <v>6.4104809520892907</v>
      </c>
      <c r="I7" s="1">
        <v>1</v>
      </c>
    </row>
    <row r="8" spans="1:9" x14ac:dyDescent="0.25">
      <c r="A8" s="1" t="s">
        <v>143</v>
      </c>
      <c r="C8" s="1">
        <v>38</v>
      </c>
      <c r="D8" s="1">
        <v>26</v>
      </c>
      <c r="E8" t="s">
        <v>142</v>
      </c>
      <c r="F8">
        <v>-1.0037325502351768</v>
      </c>
      <c r="G8">
        <v>1.386639754724587</v>
      </c>
      <c r="H8" s="3">
        <f t="shared" si="0"/>
        <v>5.6226529202448097</v>
      </c>
      <c r="I8" s="1">
        <v>1</v>
      </c>
    </row>
    <row r="9" spans="1:9" x14ac:dyDescent="0.25">
      <c r="A9" s="1" t="s">
        <v>141</v>
      </c>
      <c r="C9" s="1">
        <v>39.5</v>
      </c>
      <c r="D9" s="1">
        <v>25.5</v>
      </c>
      <c r="E9" t="s">
        <v>142</v>
      </c>
      <c r="F9">
        <v>-0.73744365810486401</v>
      </c>
      <c r="G9">
        <v>0.50307243695614745</v>
      </c>
      <c r="H9" s="3">
        <f t="shared" si="0"/>
        <v>6.4548286294697075</v>
      </c>
      <c r="I9" s="1">
        <v>1</v>
      </c>
    </row>
    <row r="10" spans="1:9" x14ac:dyDescent="0.25">
      <c r="A10" s="1" t="s">
        <v>70</v>
      </c>
      <c r="C10" s="1">
        <v>40.5</v>
      </c>
      <c r="D10" s="1">
        <v>25</v>
      </c>
      <c r="E10" t="s">
        <v>71</v>
      </c>
      <c r="F10">
        <v>-1.054109306966287</v>
      </c>
      <c r="G10">
        <v>1.3390780623230674</v>
      </c>
      <c r="H10" s="3">
        <f t="shared" si="0"/>
        <v>5.3088214147624857</v>
      </c>
      <c r="I10" s="1">
        <v>1</v>
      </c>
    </row>
    <row r="11" spans="1:9" x14ac:dyDescent="0.25">
      <c r="A11" s="1" t="s">
        <v>50</v>
      </c>
      <c r="C11" s="1">
        <v>43</v>
      </c>
      <c r="D11" s="1">
        <v>14</v>
      </c>
      <c r="E11" t="s">
        <v>49</v>
      </c>
      <c r="F11">
        <v>-0.86387592457467999</v>
      </c>
      <c r="G11">
        <v>0.80615580314807456</v>
      </c>
      <c r="H11" s="3">
        <f t="shared" si="0"/>
        <v>5.8609757016215775</v>
      </c>
      <c r="I11" s="1">
        <v>1</v>
      </c>
    </row>
    <row r="12" spans="1:9" x14ac:dyDescent="0.25">
      <c r="A12" s="1" t="s">
        <v>52</v>
      </c>
      <c r="C12" s="1">
        <v>45.5</v>
      </c>
      <c r="D12" s="1">
        <v>13</v>
      </c>
      <c r="E12" t="s">
        <v>122</v>
      </c>
      <c r="F12">
        <v>-1.101296503763741</v>
      </c>
      <c r="G12">
        <v>1.4257623126472683</v>
      </c>
      <c r="H12" s="3">
        <f t="shared" si="0"/>
        <v>5.1600656982257886</v>
      </c>
      <c r="I12" s="1">
        <v>1</v>
      </c>
    </row>
    <row r="13" spans="1:9" x14ac:dyDescent="0.25">
      <c r="A13" s="1" t="s">
        <v>103</v>
      </c>
      <c r="C13" s="1">
        <v>31</v>
      </c>
      <c r="D13" s="1">
        <v>18</v>
      </c>
      <c r="E13" t="s">
        <v>102</v>
      </c>
      <c r="F13">
        <v>-0.60453392049751187</v>
      </c>
      <c r="G13">
        <v>0.91207497036192042</v>
      </c>
      <c r="H13" s="3">
        <f t="shared" si="0"/>
        <v>8.5505127092090021</v>
      </c>
      <c r="I13" s="1">
        <v>2</v>
      </c>
    </row>
    <row r="14" spans="1:9" x14ac:dyDescent="0.25">
      <c r="A14" s="1" t="s">
        <v>101</v>
      </c>
      <c r="C14" s="1">
        <v>31</v>
      </c>
      <c r="D14" s="1">
        <v>19</v>
      </c>
      <c r="E14" t="s">
        <v>102</v>
      </c>
      <c r="F14">
        <v>-0.54581833731868645</v>
      </c>
      <c r="G14">
        <v>0.92217287276253401</v>
      </c>
      <c r="H14" s="3">
        <f t="shared" si="0"/>
        <v>9.4888216804972867</v>
      </c>
      <c r="I14" s="1">
        <v>2</v>
      </c>
    </row>
    <row r="15" spans="1:9" x14ac:dyDescent="0.25">
      <c r="A15" s="1" t="s">
        <v>104</v>
      </c>
      <c r="C15" s="1">
        <v>32</v>
      </c>
      <c r="D15" s="1">
        <v>16</v>
      </c>
      <c r="E15" t="s">
        <v>102</v>
      </c>
      <c r="F15">
        <v>-0.63372198737985208</v>
      </c>
      <c r="G15">
        <v>1.1801018649060304</v>
      </c>
      <c r="H15" s="3">
        <f t="shared" si="0"/>
        <v>8.5796326672930139</v>
      </c>
      <c r="I15" s="1">
        <v>2</v>
      </c>
    </row>
    <row r="16" spans="1:9" x14ac:dyDescent="0.25">
      <c r="A16" s="1" t="s">
        <v>94</v>
      </c>
      <c r="C16" s="1">
        <v>32</v>
      </c>
      <c r="D16" s="1">
        <v>26</v>
      </c>
      <c r="E16" t="s">
        <v>86</v>
      </c>
      <c r="F16">
        <v>-0.57500324761092059</v>
      </c>
      <c r="G16">
        <v>1.3883113459424694</v>
      </c>
      <c r="H16" s="3">
        <f t="shared" si="0"/>
        <v>9.8178773239945301</v>
      </c>
      <c r="I16" s="1">
        <v>2</v>
      </c>
    </row>
    <row r="17" spans="1:9" x14ac:dyDescent="0.25">
      <c r="A17" s="1" t="s">
        <v>89</v>
      </c>
      <c r="C17" s="1">
        <v>32</v>
      </c>
      <c r="D17" s="1">
        <v>30</v>
      </c>
      <c r="E17" t="s">
        <v>90</v>
      </c>
      <c r="F17">
        <v>-0.63766602219215862</v>
      </c>
      <c r="G17">
        <v>1.8170583567985781</v>
      </c>
      <c r="H17" s="3">
        <f t="shared" si="0"/>
        <v>9.525453992228206</v>
      </c>
      <c r="I17" s="1">
        <v>2</v>
      </c>
    </row>
    <row r="18" spans="1:9" x14ac:dyDescent="0.25">
      <c r="A18" s="1" t="s">
        <v>87</v>
      </c>
      <c r="C18" s="1">
        <v>32</v>
      </c>
      <c r="D18" s="1">
        <v>32</v>
      </c>
      <c r="E18" t="s">
        <v>86</v>
      </c>
      <c r="F18">
        <v>-0.61699964244383354</v>
      </c>
      <c r="G18">
        <v>1.5332869093908905</v>
      </c>
      <c r="H18" s="3">
        <f t="shared" si="0"/>
        <v>9.3845871392348315</v>
      </c>
      <c r="I18" s="1">
        <v>2</v>
      </c>
    </row>
    <row r="19" spans="1:9" x14ac:dyDescent="0.25">
      <c r="A19" s="1" t="s">
        <v>85</v>
      </c>
      <c r="C19" s="1">
        <v>32</v>
      </c>
      <c r="D19" s="1">
        <v>33</v>
      </c>
      <c r="E19" t="s">
        <v>86</v>
      </c>
      <c r="F19">
        <v>-0.63223478368764596</v>
      </c>
      <c r="G19">
        <v>1.3085800076802263</v>
      </c>
      <c r="H19" s="3">
        <f t="shared" si="0"/>
        <v>8.8030272159620484</v>
      </c>
      <c r="I19" s="1">
        <v>2</v>
      </c>
    </row>
    <row r="20" spans="1:9" x14ac:dyDescent="0.25">
      <c r="A20" s="1" t="s">
        <v>79</v>
      </c>
      <c r="C20" s="1">
        <v>35</v>
      </c>
      <c r="D20" s="1">
        <v>35</v>
      </c>
      <c r="E20" t="s">
        <v>80</v>
      </c>
      <c r="F20">
        <v>-0.64972907276072622</v>
      </c>
      <c r="G20">
        <v>1.2158220159416042</v>
      </c>
      <c r="H20" s="3">
        <f t="shared" si="0"/>
        <v>8.4232370773980492</v>
      </c>
      <c r="I20" s="1">
        <v>2</v>
      </c>
    </row>
    <row r="21" spans="1:9" x14ac:dyDescent="0.25">
      <c r="A21" s="1" t="s">
        <v>65</v>
      </c>
      <c r="C21" s="1">
        <v>35.5</v>
      </c>
      <c r="D21" s="1">
        <v>25.5</v>
      </c>
      <c r="E21" t="s">
        <v>64</v>
      </c>
      <c r="F21">
        <v>-0.58502507723591701</v>
      </c>
      <c r="G21">
        <v>1.0222995822734613</v>
      </c>
      <c r="H21" s="3">
        <f t="shared" si="0"/>
        <v>9.02405689550387</v>
      </c>
      <c r="I21" s="1">
        <v>2</v>
      </c>
    </row>
    <row r="22" spans="1:9" x14ac:dyDescent="0.25">
      <c r="A22" s="3" t="s">
        <v>0</v>
      </c>
      <c r="C22" s="6">
        <v>35.799999999999997</v>
      </c>
      <c r="D22" s="6">
        <v>-4</v>
      </c>
      <c r="E22" t="s">
        <v>152</v>
      </c>
      <c r="F22">
        <v>-0.66929424960626571</v>
      </c>
      <c r="G22">
        <v>2.2743481016928699</v>
      </c>
      <c r="H22" s="3">
        <f t="shared" si="0"/>
        <v>9.7585600138282214</v>
      </c>
      <c r="I22" s="1">
        <v>2</v>
      </c>
    </row>
    <row r="23" spans="1:9" x14ac:dyDescent="0.25">
      <c r="A23" s="1" t="s">
        <v>1</v>
      </c>
      <c r="C23" s="6">
        <v>35.799999999999997</v>
      </c>
      <c r="D23" s="6">
        <v>-3</v>
      </c>
      <c r="E23" t="s">
        <v>152</v>
      </c>
      <c r="F23">
        <v>-0.68274011851534966</v>
      </c>
      <c r="G23">
        <v>2.1279218424529081</v>
      </c>
      <c r="H23" s="3">
        <f t="shared" si="0"/>
        <v>9.3519066322588742</v>
      </c>
      <c r="I23" s="1">
        <v>2</v>
      </c>
    </row>
    <row r="24" spans="1:9" x14ac:dyDescent="0.25">
      <c r="A24" s="1" t="s">
        <v>2</v>
      </c>
      <c r="C24" s="6">
        <v>35.799999999999997</v>
      </c>
      <c r="D24" s="6">
        <v>-2</v>
      </c>
      <c r="E24" t="s">
        <v>152</v>
      </c>
      <c r="F24">
        <v>-0.63153380932529746</v>
      </c>
      <c r="G24">
        <v>1.7495690164987765</v>
      </c>
      <c r="H24" s="3">
        <f t="shared" si="0"/>
        <v>9.5110806861091515</v>
      </c>
      <c r="I24" s="1">
        <v>2</v>
      </c>
    </row>
    <row r="25" spans="1:9" x14ac:dyDescent="0.25">
      <c r="A25" s="1" t="s">
        <v>121</v>
      </c>
      <c r="C25" s="1">
        <v>36</v>
      </c>
      <c r="D25" s="1">
        <v>-1</v>
      </c>
      <c r="E25" t="s">
        <v>118</v>
      </c>
      <c r="F25">
        <v>-0.68527342001359315</v>
      </c>
      <c r="G25">
        <v>1.4429788684573992</v>
      </c>
      <c r="H25" s="3">
        <f t="shared" si="0"/>
        <v>8.3178169501223813</v>
      </c>
      <c r="I25" s="1">
        <v>2</v>
      </c>
    </row>
    <row r="26" spans="1:9" x14ac:dyDescent="0.25">
      <c r="A26" s="1" t="s">
        <v>136</v>
      </c>
      <c r="C26" s="1">
        <v>36</v>
      </c>
      <c r="D26" s="1">
        <v>22</v>
      </c>
      <c r="E26" t="s">
        <v>62</v>
      </c>
      <c r="F26">
        <v>-0.6519019426465209</v>
      </c>
      <c r="G26">
        <v>1.9252469945320116</v>
      </c>
      <c r="H26" s="3">
        <f t="shared" si="0"/>
        <v>9.4834001712496736</v>
      </c>
      <c r="I26" s="1">
        <v>2</v>
      </c>
    </row>
    <row r="27" spans="1:9" x14ac:dyDescent="0.25">
      <c r="A27" s="1" t="s">
        <v>61</v>
      </c>
      <c r="C27" s="1">
        <v>36</v>
      </c>
      <c r="D27" s="1">
        <v>23</v>
      </c>
      <c r="E27" t="s">
        <v>62</v>
      </c>
      <c r="F27">
        <v>-0.68280426859250265</v>
      </c>
      <c r="G27">
        <v>1.5473735202893504</v>
      </c>
      <c r="H27" s="3">
        <f t="shared" si="0"/>
        <v>8.5007868100388198</v>
      </c>
      <c r="I27" s="1">
        <v>2</v>
      </c>
    </row>
    <row r="28" spans="1:9" x14ac:dyDescent="0.25">
      <c r="A28" s="1" t="s">
        <v>63</v>
      </c>
      <c r="C28" s="1">
        <v>36</v>
      </c>
      <c r="D28" s="1">
        <v>24</v>
      </c>
      <c r="E28" t="s">
        <v>64</v>
      </c>
      <c r="F28">
        <v>-0.52877315719115847</v>
      </c>
      <c r="G28">
        <v>0.62318570054883116</v>
      </c>
      <c r="H28" s="3">
        <f t="shared" si="0"/>
        <v>9.2292614218020503</v>
      </c>
      <c r="I28" s="1">
        <v>2</v>
      </c>
    </row>
    <row r="29" spans="1:9" x14ac:dyDescent="0.25">
      <c r="A29" s="1" t="s">
        <v>145</v>
      </c>
      <c r="C29" s="1">
        <v>36</v>
      </c>
      <c r="D29" s="1">
        <v>25</v>
      </c>
      <c r="E29" t="s">
        <v>64</v>
      </c>
      <c r="F29">
        <v>-0.70328814490804892</v>
      </c>
      <c r="G29">
        <v>1.1830945473625836</v>
      </c>
      <c r="H29" s="3">
        <f t="shared" si="0"/>
        <v>7.7352285642094047</v>
      </c>
      <c r="I29" s="1">
        <v>2</v>
      </c>
    </row>
    <row r="30" spans="1:9" x14ac:dyDescent="0.25">
      <c r="A30" s="1" t="s">
        <v>66</v>
      </c>
      <c r="C30" s="1">
        <v>36</v>
      </c>
      <c r="D30" s="1">
        <v>27</v>
      </c>
      <c r="E30" t="s">
        <v>67</v>
      </c>
      <c r="F30">
        <v>-0.73484014241334672</v>
      </c>
      <c r="G30">
        <v>3.0207181117770121</v>
      </c>
      <c r="H30" s="3">
        <f t="shared" si="0"/>
        <v>9.9038113076888816</v>
      </c>
      <c r="I30" s="1">
        <v>2</v>
      </c>
    </row>
    <row r="31" spans="1:9" x14ac:dyDescent="0.25">
      <c r="A31" s="1" t="s">
        <v>72</v>
      </c>
      <c r="C31" s="1">
        <v>36</v>
      </c>
      <c r="D31" s="1">
        <v>29</v>
      </c>
      <c r="E31" t="s">
        <v>73</v>
      </c>
      <c r="F31">
        <v>-0.86625630866792525</v>
      </c>
      <c r="G31">
        <v>2.2207212919014245</v>
      </c>
      <c r="H31" s="3">
        <f t="shared" si="0"/>
        <v>7.4778344781840138</v>
      </c>
      <c r="I31" s="1">
        <v>2</v>
      </c>
    </row>
    <row r="32" spans="1:9" x14ac:dyDescent="0.25">
      <c r="A32" s="1" t="s">
        <v>75</v>
      </c>
      <c r="C32" s="1">
        <v>36</v>
      </c>
      <c r="D32" s="1">
        <v>31</v>
      </c>
      <c r="E32" t="s">
        <v>73</v>
      </c>
      <c r="F32">
        <v>-0.74624298231480546</v>
      </c>
      <c r="G32">
        <v>1.7013465269091241</v>
      </c>
      <c r="H32" s="3">
        <f t="shared" si="0"/>
        <v>7.9844590409770486</v>
      </c>
      <c r="I32" s="1">
        <v>2</v>
      </c>
    </row>
    <row r="33" spans="1:9" x14ac:dyDescent="0.25">
      <c r="A33" s="1" t="s">
        <v>76</v>
      </c>
      <c r="C33" s="1">
        <v>36</v>
      </c>
      <c r="D33" s="1">
        <v>32</v>
      </c>
      <c r="E33" t="s">
        <v>73</v>
      </c>
      <c r="F33">
        <v>-0.68297342160780594</v>
      </c>
      <c r="G33">
        <v>2.3498443250177847</v>
      </c>
      <c r="H33" s="3">
        <f t="shared" si="0"/>
        <v>9.6736477818777136</v>
      </c>
      <c r="I33" s="1">
        <v>2</v>
      </c>
    </row>
    <row r="34" spans="1:9" x14ac:dyDescent="0.25">
      <c r="A34" s="1" t="s">
        <v>77</v>
      </c>
      <c r="C34" s="1">
        <v>36</v>
      </c>
      <c r="D34" s="1">
        <v>34</v>
      </c>
      <c r="E34" t="s">
        <v>73</v>
      </c>
      <c r="F34">
        <v>-0.71658878558532635</v>
      </c>
      <c r="G34">
        <v>1.5558459114202738</v>
      </c>
      <c r="H34" s="3">
        <f t="shared" ref="H34:H65" si="1">(-4.257-G34)/F34</f>
        <v>8.1118293062208711</v>
      </c>
      <c r="I34" s="1">
        <v>2</v>
      </c>
    </row>
    <row r="35" spans="1:9" x14ac:dyDescent="0.25">
      <c r="A35" s="1" t="s">
        <v>78</v>
      </c>
      <c r="C35" s="1">
        <v>36</v>
      </c>
      <c r="D35" s="1">
        <v>35</v>
      </c>
      <c r="E35" t="s">
        <v>123</v>
      </c>
      <c r="F35">
        <v>-0.66457124601942841</v>
      </c>
      <c r="G35">
        <v>1.5483635194761269</v>
      </c>
      <c r="H35" s="3">
        <f t="shared" si="1"/>
        <v>8.7355021064309035</v>
      </c>
      <c r="I35" s="1">
        <v>2</v>
      </c>
    </row>
    <row r="36" spans="1:9" x14ac:dyDescent="0.25">
      <c r="A36" s="3" t="s">
        <v>0</v>
      </c>
      <c r="C36" s="6">
        <v>36.200000000000003</v>
      </c>
      <c r="D36" s="6">
        <v>-4</v>
      </c>
      <c r="E36" t="s">
        <v>153</v>
      </c>
      <c r="F36">
        <v>-0.7535943036854682</v>
      </c>
      <c r="G36">
        <v>2.3832420685804951</v>
      </c>
      <c r="H36" s="3">
        <f t="shared" si="1"/>
        <v>8.8114281598285125</v>
      </c>
      <c r="I36" s="1">
        <v>2</v>
      </c>
    </row>
    <row r="37" spans="1:9" x14ac:dyDescent="0.25">
      <c r="A37" s="1" t="s">
        <v>1</v>
      </c>
      <c r="C37" s="6">
        <v>36.200000000000003</v>
      </c>
      <c r="D37" s="6">
        <v>-3</v>
      </c>
      <c r="E37" t="s">
        <v>153</v>
      </c>
      <c r="F37">
        <v>-0.67180118290419744</v>
      </c>
      <c r="G37">
        <v>2.1268796845078555</v>
      </c>
      <c r="H37" s="3">
        <f t="shared" si="1"/>
        <v>9.502632396254997</v>
      </c>
      <c r="I37" s="1">
        <v>2</v>
      </c>
    </row>
    <row r="38" spans="1:9" x14ac:dyDescent="0.25">
      <c r="A38" s="1" t="s">
        <v>3</v>
      </c>
      <c r="C38" s="1">
        <v>37</v>
      </c>
      <c r="D38" s="1">
        <v>-1</v>
      </c>
      <c r="E38" t="s">
        <v>16</v>
      </c>
      <c r="F38">
        <v>-0.79570886362414694</v>
      </c>
      <c r="G38">
        <v>2.4146784023935628</v>
      </c>
      <c r="H38" s="3">
        <f t="shared" si="1"/>
        <v>8.3845721813461278</v>
      </c>
      <c r="I38" s="1">
        <v>2</v>
      </c>
    </row>
    <row r="39" spans="1:9" x14ac:dyDescent="0.25">
      <c r="A39" s="1" t="s">
        <v>119</v>
      </c>
      <c r="C39" s="1">
        <v>37</v>
      </c>
      <c r="D39" s="1">
        <v>2</v>
      </c>
      <c r="E39" t="s">
        <v>118</v>
      </c>
      <c r="F39">
        <v>-0.67213559978421955</v>
      </c>
      <c r="G39">
        <v>1.6161804287114585</v>
      </c>
      <c r="H39" s="3">
        <f t="shared" si="1"/>
        <v>8.7380886097938664</v>
      </c>
      <c r="I39" s="1">
        <v>2</v>
      </c>
    </row>
    <row r="40" spans="1:9" x14ac:dyDescent="0.25">
      <c r="A40" s="1" t="s">
        <v>137</v>
      </c>
      <c r="C40" s="1">
        <v>37</v>
      </c>
      <c r="D40" s="1">
        <v>16</v>
      </c>
      <c r="E40" t="s">
        <v>138</v>
      </c>
      <c r="F40">
        <v>-0.62172110766482314</v>
      </c>
      <c r="G40">
        <v>1.3684562053100244</v>
      </c>
      <c r="H40" s="3">
        <f t="shared" si="1"/>
        <v>9.0481988402149778</v>
      </c>
      <c r="I40" s="1">
        <v>2</v>
      </c>
    </row>
    <row r="41" spans="1:9" x14ac:dyDescent="0.25">
      <c r="A41" s="1" t="s">
        <v>60</v>
      </c>
      <c r="C41" s="1">
        <v>37</v>
      </c>
      <c r="D41" s="1">
        <v>21</v>
      </c>
      <c r="E41" t="s">
        <v>59</v>
      </c>
      <c r="F41">
        <v>-0.75574165064384513</v>
      </c>
      <c r="G41">
        <v>2.9881314560745755</v>
      </c>
      <c r="H41" s="3">
        <f t="shared" si="1"/>
        <v>9.5867833272152883</v>
      </c>
      <c r="I41" s="1">
        <v>2</v>
      </c>
    </row>
    <row r="42" spans="1:9" x14ac:dyDescent="0.25">
      <c r="A42" s="1" t="s">
        <v>139</v>
      </c>
      <c r="C42" s="6">
        <v>37</v>
      </c>
      <c r="D42" s="6">
        <v>24</v>
      </c>
      <c r="E42" s="7" t="s">
        <v>140</v>
      </c>
      <c r="F42" s="7">
        <v>-0.55624714139039377</v>
      </c>
      <c r="G42" s="7">
        <v>0.54115857578245274</v>
      </c>
      <c r="H42" s="3">
        <f t="shared" si="1"/>
        <v>8.6259473869636238</v>
      </c>
      <c r="I42" s="6">
        <v>2</v>
      </c>
    </row>
    <row r="43" spans="1:9" x14ac:dyDescent="0.25">
      <c r="A43" s="1" t="s">
        <v>4</v>
      </c>
      <c r="C43" s="1">
        <v>38</v>
      </c>
      <c r="D43" s="1">
        <v>0</v>
      </c>
      <c r="E43" t="s">
        <v>16</v>
      </c>
      <c r="F43">
        <v>-0.80622948378765802</v>
      </c>
      <c r="G43">
        <v>1.8792953068795972</v>
      </c>
      <c r="H43" s="3">
        <f t="shared" si="1"/>
        <v>7.6111025834125332</v>
      </c>
      <c r="I43" s="1">
        <v>2</v>
      </c>
    </row>
    <row r="44" spans="1:9" x14ac:dyDescent="0.25">
      <c r="A44" s="1" t="s">
        <v>7</v>
      </c>
      <c r="C44" s="1">
        <v>39</v>
      </c>
      <c r="D44" s="1">
        <v>3</v>
      </c>
      <c r="E44" t="s">
        <v>17</v>
      </c>
      <c r="F44">
        <v>-0.74312054373136416</v>
      </c>
      <c r="G44">
        <v>1.6684341049283204</v>
      </c>
      <c r="H44" s="3">
        <f t="shared" si="1"/>
        <v>7.9737186044884085</v>
      </c>
      <c r="I44" s="1">
        <v>2</v>
      </c>
    </row>
    <row r="45" spans="1:9" x14ac:dyDescent="0.25">
      <c r="A45" s="1" t="s">
        <v>43</v>
      </c>
      <c r="C45" s="1">
        <v>39</v>
      </c>
      <c r="D45" s="1">
        <v>10</v>
      </c>
      <c r="E45" t="s">
        <v>42</v>
      </c>
      <c r="F45">
        <v>-0.71450847086028391</v>
      </c>
      <c r="G45">
        <v>1.1794896891851483</v>
      </c>
      <c r="H45" s="3">
        <f t="shared" si="1"/>
        <v>7.6087127177645559</v>
      </c>
      <c r="I45" s="1">
        <v>2</v>
      </c>
    </row>
    <row r="46" spans="1:9" x14ac:dyDescent="0.25">
      <c r="A46" s="1" t="s">
        <v>133</v>
      </c>
      <c r="C46" s="1">
        <v>39</v>
      </c>
      <c r="D46" s="1">
        <v>14</v>
      </c>
      <c r="E46" t="s">
        <v>134</v>
      </c>
      <c r="F46">
        <v>-0.58525785178500134</v>
      </c>
      <c r="G46">
        <v>1.5324293595202854</v>
      </c>
      <c r="H46" s="3">
        <f t="shared" si="1"/>
        <v>9.8921002800096964</v>
      </c>
      <c r="I46" s="1">
        <v>2</v>
      </c>
    </row>
    <row r="47" spans="1:9" x14ac:dyDescent="0.25">
      <c r="A47" s="1" t="s">
        <v>139</v>
      </c>
      <c r="C47" s="1">
        <v>39</v>
      </c>
      <c r="D47" s="1">
        <v>24</v>
      </c>
      <c r="E47" t="s">
        <v>140</v>
      </c>
      <c r="F47">
        <v>-0.51819502877977519</v>
      </c>
      <c r="G47">
        <v>0.59508299655163888</v>
      </c>
      <c r="H47" s="3">
        <f t="shared" si="1"/>
        <v>9.3634302281462034</v>
      </c>
      <c r="I47" s="1">
        <v>2</v>
      </c>
    </row>
    <row r="48" spans="1:9" x14ac:dyDescent="0.25">
      <c r="A48" s="1" t="s">
        <v>5</v>
      </c>
      <c r="C48" s="1">
        <v>40</v>
      </c>
      <c r="D48" s="1">
        <v>1</v>
      </c>
      <c r="E48" t="s">
        <v>16</v>
      </c>
      <c r="F48">
        <v>-0.68585393569144271</v>
      </c>
      <c r="G48">
        <v>1.5748629331660109</v>
      </c>
      <c r="H48" s="3">
        <f t="shared" si="1"/>
        <v>8.5030684081248662</v>
      </c>
      <c r="I48" s="1">
        <v>2</v>
      </c>
    </row>
    <row r="49" spans="1:9" x14ac:dyDescent="0.25">
      <c r="A49" s="1" t="s">
        <v>46</v>
      </c>
      <c r="C49" s="1">
        <v>40</v>
      </c>
      <c r="D49" s="1">
        <v>17</v>
      </c>
      <c r="E49" t="s">
        <v>45</v>
      </c>
      <c r="F49">
        <v>-0.51434330945470141</v>
      </c>
      <c r="G49">
        <v>0.84447881550636872</v>
      </c>
      <c r="H49" s="3">
        <f t="shared" si="1"/>
        <v>9.9184313701190643</v>
      </c>
      <c r="I49" s="1">
        <v>2</v>
      </c>
    </row>
    <row r="50" spans="1:9" x14ac:dyDescent="0.25">
      <c r="A50" s="1" t="s">
        <v>68</v>
      </c>
      <c r="C50" s="1">
        <v>40</v>
      </c>
      <c r="D50" s="1">
        <v>23</v>
      </c>
      <c r="E50" t="s">
        <v>69</v>
      </c>
      <c r="F50">
        <v>-0.61527569423989037</v>
      </c>
      <c r="G50">
        <v>0.88565820725279121</v>
      </c>
      <c r="H50" s="3">
        <f t="shared" si="1"/>
        <v>8.3582989794615798</v>
      </c>
      <c r="I50" s="1">
        <v>2</v>
      </c>
    </row>
    <row r="51" spans="1:9" x14ac:dyDescent="0.25">
      <c r="A51" s="1" t="s">
        <v>6</v>
      </c>
      <c r="C51" s="1">
        <v>41</v>
      </c>
      <c r="D51" s="1">
        <v>2</v>
      </c>
      <c r="E51" t="s">
        <v>16</v>
      </c>
      <c r="F51">
        <v>-0.76520850199033608</v>
      </c>
      <c r="G51">
        <v>2.0862338125123534</v>
      </c>
      <c r="H51" s="3">
        <f t="shared" si="1"/>
        <v>8.2895495750679231</v>
      </c>
      <c r="I51" s="1">
        <v>2</v>
      </c>
    </row>
    <row r="52" spans="1:9" x14ac:dyDescent="0.25">
      <c r="A52" s="1" t="s">
        <v>40</v>
      </c>
      <c r="C52" s="1">
        <v>41</v>
      </c>
      <c r="D52" s="1">
        <v>10</v>
      </c>
      <c r="E52" t="s">
        <v>41</v>
      </c>
      <c r="F52">
        <v>-0.69555325175379668</v>
      </c>
      <c r="G52">
        <v>1.1018647745849035</v>
      </c>
      <c r="H52" s="3">
        <f t="shared" si="1"/>
        <v>7.7044636928557813</v>
      </c>
      <c r="I52" s="1">
        <v>2</v>
      </c>
    </row>
    <row r="53" spans="1:9" x14ac:dyDescent="0.25">
      <c r="A53" s="1" t="s">
        <v>48</v>
      </c>
      <c r="C53" s="1">
        <v>41</v>
      </c>
      <c r="D53" s="1">
        <v>18</v>
      </c>
      <c r="E53" t="s">
        <v>49</v>
      </c>
      <c r="F53">
        <v>-0.65274848470057234</v>
      </c>
      <c r="G53">
        <v>1.3434795093881886</v>
      </c>
      <c r="H53" s="3">
        <f t="shared" si="1"/>
        <v>8.5798429880036124</v>
      </c>
      <c r="I53" s="1">
        <v>2</v>
      </c>
    </row>
    <row r="54" spans="1:9" x14ac:dyDescent="0.25">
      <c r="A54" s="1" t="s">
        <v>56</v>
      </c>
      <c r="C54" s="1">
        <v>41</v>
      </c>
      <c r="D54" s="1">
        <v>19</v>
      </c>
      <c r="E54" t="s">
        <v>57</v>
      </c>
      <c r="F54">
        <v>-0.66662573242761791</v>
      </c>
      <c r="G54">
        <v>1.7294197577071775</v>
      </c>
      <c r="H54" s="3">
        <f t="shared" si="1"/>
        <v>8.9801810318763557</v>
      </c>
      <c r="I54" s="1">
        <v>2</v>
      </c>
    </row>
    <row r="55" spans="1:9" x14ac:dyDescent="0.25">
      <c r="A55" s="1" t="s">
        <v>25</v>
      </c>
      <c r="C55" s="1">
        <v>42</v>
      </c>
      <c r="D55" s="1">
        <v>11</v>
      </c>
      <c r="E55" t="s">
        <v>32</v>
      </c>
      <c r="F55">
        <v>-0.70502544264200906</v>
      </c>
      <c r="G55">
        <v>1.6903464817216585</v>
      </c>
      <c r="H55" s="3">
        <f t="shared" si="1"/>
        <v>8.4356480234735916</v>
      </c>
      <c r="I55" s="1">
        <v>2</v>
      </c>
    </row>
    <row r="56" spans="1:9" x14ac:dyDescent="0.25">
      <c r="A56" s="1" t="s">
        <v>8</v>
      </c>
      <c r="C56" s="1">
        <v>42.5</v>
      </c>
      <c r="D56" s="1">
        <v>3.5</v>
      </c>
      <c r="E56" t="s">
        <v>19</v>
      </c>
      <c r="F56">
        <v>-0.62700527334029521</v>
      </c>
      <c r="G56">
        <v>1.2483895937716751</v>
      </c>
      <c r="H56" s="3">
        <f t="shared" si="1"/>
        <v>8.7804518205124076</v>
      </c>
      <c r="I56" s="1">
        <v>2</v>
      </c>
    </row>
    <row r="57" spans="1:9" x14ac:dyDescent="0.25">
      <c r="A57" s="1" t="s">
        <v>24</v>
      </c>
      <c r="C57" s="1">
        <v>42.5</v>
      </c>
      <c r="D57" s="1">
        <v>10.5</v>
      </c>
      <c r="E57" t="s">
        <v>32</v>
      </c>
      <c r="F57">
        <v>-0.75293432009755135</v>
      </c>
      <c r="G57">
        <v>1.67851617254997</v>
      </c>
      <c r="H57" s="3">
        <f t="shared" si="1"/>
        <v>7.883179201847188</v>
      </c>
      <c r="I57" s="1">
        <v>2</v>
      </c>
    </row>
    <row r="58" spans="1:9" x14ac:dyDescent="0.25">
      <c r="A58" s="1" t="s">
        <v>9</v>
      </c>
      <c r="C58" s="1">
        <v>43</v>
      </c>
      <c r="D58" s="1">
        <v>4</v>
      </c>
      <c r="E58" t="s">
        <v>20</v>
      </c>
      <c r="F58">
        <v>-0.63007683234620127</v>
      </c>
      <c r="G58">
        <v>1.7291368190080931</v>
      </c>
      <c r="H58" s="3">
        <f t="shared" si="1"/>
        <v>9.5006458128569271</v>
      </c>
      <c r="I58" s="1">
        <v>2</v>
      </c>
    </row>
    <row r="59" spans="1:9" x14ac:dyDescent="0.25">
      <c r="A59" s="1" t="s">
        <v>129</v>
      </c>
      <c r="C59" s="1">
        <v>43</v>
      </c>
      <c r="D59" s="1">
        <v>8</v>
      </c>
      <c r="E59" t="s">
        <v>131</v>
      </c>
      <c r="F59">
        <v>-0.5989086621367502</v>
      </c>
      <c r="G59">
        <v>1.5762557298471915</v>
      </c>
      <c r="H59" s="3">
        <f t="shared" si="1"/>
        <v>9.7398085862302484</v>
      </c>
      <c r="I59" s="1">
        <v>2</v>
      </c>
    </row>
    <row r="60" spans="1:9" x14ac:dyDescent="0.25">
      <c r="A60" s="1" t="s">
        <v>23</v>
      </c>
      <c r="C60" s="1">
        <v>43</v>
      </c>
      <c r="D60" s="1">
        <v>10</v>
      </c>
      <c r="E60" t="s">
        <v>32</v>
      </c>
      <c r="F60">
        <v>-0.76999319508722219</v>
      </c>
      <c r="G60">
        <v>1.7767250160875114</v>
      </c>
      <c r="H60" s="3">
        <f t="shared" si="1"/>
        <v>7.8360757661034022</v>
      </c>
      <c r="I60" s="1">
        <v>2</v>
      </c>
    </row>
    <row r="61" spans="1:9" x14ac:dyDescent="0.25">
      <c r="A61" s="1" t="s">
        <v>130</v>
      </c>
      <c r="C61" s="1">
        <v>43.5</v>
      </c>
      <c r="D61" s="1">
        <v>8.5</v>
      </c>
      <c r="E61" t="s">
        <v>132</v>
      </c>
      <c r="F61">
        <v>-0.64554640399162944</v>
      </c>
      <c r="G61">
        <v>1.4809145263808829</v>
      </c>
      <c r="H61" s="3">
        <f t="shared" si="1"/>
        <v>8.888461760303267</v>
      </c>
      <c r="I61" s="1">
        <v>2</v>
      </c>
    </row>
    <row r="62" spans="1:9" x14ac:dyDescent="0.25">
      <c r="A62" s="1" t="s">
        <v>53</v>
      </c>
      <c r="C62" s="1">
        <v>43.5</v>
      </c>
      <c r="D62" s="1">
        <v>15.5</v>
      </c>
      <c r="E62" t="s">
        <v>54</v>
      </c>
      <c r="F62">
        <v>-0.73386288166414793</v>
      </c>
      <c r="G62">
        <v>1.2247396859330792</v>
      </c>
      <c r="H62" s="3">
        <f t="shared" si="1"/>
        <v>7.4697056124468144</v>
      </c>
      <c r="I62" s="1">
        <v>2</v>
      </c>
    </row>
    <row r="63" spans="1:9" x14ac:dyDescent="0.25">
      <c r="A63" s="1" t="s">
        <v>51</v>
      </c>
      <c r="C63" s="1">
        <v>44</v>
      </c>
      <c r="D63" s="1">
        <v>13</v>
      </c>
      <c r="E63" t="s">
        <v>49</v>
      </c>
      <c r="F63">
        <v>-0.59732327573711974</v>
      </c>
      <c r="G63">
        <v>0.9234977052139941</v>
      </c>
      <c r="H63" s="3">
        <f t="shared" si="1"/>
        <v>8.6728542409820903</v>
      </c>
      <c r="I63" s="1">
        <v>2</v>
      </c>
    </row>
    <row r="64" spans="1:9" x14ac:dyDescent="0.25">
      <c r="A64" s="1" t="s">
        <v>100</v>
      </c>
      <c r="C64" s="1">
        <v>32</v>
      </c>
      <c r="D64" s="1">
        <v>19</v>
      </c>
      <c r="E64" t="s">
        <v>97</v>
      </c>
      <c r="F64">
        <v>-0.49781949206006776</v>
      </c>
      <c r="G64">
        <v>0.93964639658430804</v>
      </c>
      <c r="H64" s="3">
        <f t="shared" si="1"/>
        <v>10.438816638295215</v>
      </c>
      <c r="I64" s="1">
        <v>3</v>
      </c>
    </row>
    <row r="65" spans="1:9" x14ac:dyDescent="0.25">
      <c r="A65" s="1" t="s">
        <v>93</v>
      </c>
      <c r="C65" s="1">
        <v>32</v>
      </c>
      <c r="D65" s="1">
        <v>27</v>
      </c>
      <c r="E65" t="s">
        <v>86</v>
      </c>
      <c r="F65">
        <v>-0.50086216099791903</v>
      </c>
      <c r="G65">
        <v>1.6084853813486732</v>
      </c>
      <c r="H65" s="3">
        <f t="shared" si="1"/>
        <v>11.710777611273858</v>
      </c>
      <c r="I65" s="1">
        <v>3</v>
      </c>
    </row>
    <row r="66" spans="1:9" x14ac:dyDescent="0.25">
      <c r="A66" s="1" t="s">
        <v>92</v>
      </c>
      <c r="C66" s="1">
        <v>32</v>
      </c>
      <c r="D66" s="1">
        <v>28</v>
      </c>
      <c r="E66" t="s">
        <v>86</v>
      </c>
      <c r="F66">
        <v>-0.54132262747223403</v>
      </c>
      <c r="G66">
        <v>1.8763430101421035</v>
      </c>
      <c r="H66" s="3">
        <f t="shared" ref="H66:H97" si="2">(-4.257-G66)/F66</f>
        <v>11.330291214284589</v>
      </c>
      <c r="I66" s="1">
        <v>3</v>
      </c>
    </row>
    <row r="67" spans="1:9" x14ac:dyDescent="0.25">
      <c r="A67" s="1" t="s">
        <v>91</v>
      </c>
      <c r="C67" s="1">
        <v>32</v>
      </c>
      <c r="D67" s="1">
        <v>29</v>
      </c>
      <c r="E67" t="s">
        <v>86</v>
      </c>
      <c r="F67">
        <v>-0.50534758528726198</v>
      </c>
      <c r="G67">
        <v>1.778199402075233</v>
      </c>
      <c r="H67" s="3">
        <f t="shared" si="2"/>
        <v>11.942669912322936</v>
      </c>
      <c r="I67" s="1">
        <v>3</v>
      </c>
    </row>
    <row r="68" spans="1:9" x14ac:dyDescent="0.25">
      <c r="A68" s="1" t="s">
        <v>88</v>
      </c>
      <c r="C68" s="1">
        <v>32</v>
      </c>
      <c r="D68" s="1">
        <v>31</v>
      </c>
      <c r="E68" t="s">
        <v>86</v>
      </c>
      <c r="F68">
        <v>-0.56445822894177011</v>
      </c>
      <c r="G68">
        <v>1.6608400590838146</v>
      </c>
      <c r="H68" s="3">
        <f t="shared" si="2"/>
        <v>10.484106273334714</v>
      </c>
      <c r="I68" s="1">
        <v>3</v>
      </c>
    </row>
    <row r="69" spans="1:9" x14ac:dyDescent="0.25">
      <c r="A69" s="1" t="s">
        <v>83</v>
      </c>
      <c r="C69" s="1">
        <v>32</v>
      </c>
      <c r="D69" s="1">
        <v>34</v>
      </c>
      <c r="E69" t="s">
        <v>84</v>
      </c>
      <c r="F69">
        <v>-0.53593791903608079</v>
      </c>
      <c r="G69">
        <v>1.6380233187027855</v>
      </c>
      <c r="H69" s="3">
        <f t="shared" si="2"/>
        <v>10.999451819541651</v>
      </c>
      <c r="I69" s="1">
        <v>3</v>
      </c>
    </row>
    <row r="70" spans="1:9" x14ac:dyDescent="0.25">
      <c r="A70" s="1" t="s">
        <v>105</v>
      </c>
      <c r="C70" s="1">
        <v>33</v>
      </c>
      <c r="D70" s="1">
        <v>14</v>
      </c>
      <c r="E70" t="s">
        <v>106</v>
      </c>
      <c r="F70">
        <v>-0.50556890257096121</v>
      </c>
      <c r="G70">
        <v>1.2284193206522058</v>
      </c>
      <c r="H70" s="3">
        <f t="shared" si="2"/>
        <v>10.849993527602852</v>
      </c>
      <c r="I70" s="1">
        <v>3</v>
      </c>
    </row>
    <row r="71" spans="1:9" x14ac:dyDescent="0.25">
      <c r="A71" s="1" t="s">
        <v>99</v>
      </c>
      <c r="C71" s="1">
        <v>33</v>
      </c>
      <c r="D71" s="1">
        <v>20</v>
      </c>
      <c r="E71" t="s">
        <v>97</v>
      </c>
      <c r="F71">
        <v>-0.49270663671658876</v>
      </c>
      <c r="G71">
        <v>1.1248613532659482</v>
      </c>
      <c r="H71" s="3">
        <f t="shared" si="2"/>
        <v>10.923054313071216</v>
      </c>
      <c r="I71" s="1">
        <v>3</v>
      </c>
    </row>
    <row r="72" spans="1:9" x14ac:dyDescent="0.25">
      <c r="A72" s="1" t="s">
        <v>98</v>
      </c>
      <c r="C72" s="1">
        <v>33</v>
      </c>
      <c r="D72" s="1">
        <v>21</v>
      </c>
      <c r="E72" t="s">
        <v>97</v>
      </c>
      <c r="F72">
        <v>-0.50234692685436766</v>
      </c>
      <c r="G72">
        <v>1.3428917312305431</v>
      </c>
      <c r="H72" s="3">
        <f t="shared" si="2"/>
        <v>11.147458921061485</v>
      </c>
      <c r="I72" s="1">
        <v>3</v>
      </c>
    </row>
    <row r="73" spans="1:9" x14ac:dyDescent="0.25">
      <c r="A73" s="1" t="s">
        <v>96</v>
      </c>
      <c r="C73" s="1">
        <v>33</v>
      </c>
      <c r="D73" s="1">
        <v>22</v>
      </c>
      <c r="E73" t="s">
        <v>97</v>
      </c>
      <c r="F73">
        <v>-0.50633966210052517</v>
      </c>
      <c r="G73">
        <v>1.2204329519370538</v>
      </c>
      <c r="H73" s="3">
        <f t="shared" si="2"/>
        <v>10.8177047186353</v>
      </c>
      <c r="I73" s="1">
        <v>3</v>
      </c>
    </row>
    <row r="74" spans="1:9" x14ac:dyDescent="0.25">
      <c r="A74" s="1" t="s">
        <v>95</v>
      </c>
      <c r="C74" s="1">
        <v>33</v>
      </c>
      <c r="D74" s="1">
        <v>23</v>
      </c>
      <c r="E74" t="s">
        <v>97</v>
      </c>
      <c r="F74">
        <v>-0.52035794380293499</v>
      </c>
      <c r="G74">
        <v>1.3261635576126487</v>
      </c>
      <c r="H74" s="3">
        <f t="shared" si="2"/>
        <v>10.729467329371744</v>
      </c>
      <c r="I74" s="1">
        <v>3</v>
      </c>
    </row>
    <row r="75" spans="1:9" x14ac:dyDescent="0.25">
      <c r="A75" s="1" t="s">
        <v>81</v>
      </c>
      <c r="C75" s="1">
        <v>34</v>
      </c>
      <c r="D75" s="1">
        <v>35</v>
      </c>
      <c r="E75" t="s">
        <v>82</v>
      </c>
      <c r="F75">
        <v>-0.5810862092966016</v>
      </c>
      <c r="G75">
        <v>1.6411376655178671</v>
      </c>
      <c r="H75" s="3">
        <f t="shared" si="2"/>
        <v>10.150193845862384</v>
      </c>
      <c r="I75" s="1">
        <v>3</v>
      </c>
    </row>
    <row r="76" spans="1:9" x14ac:dyDescent="0.25">
      <c r="A76" s="1" t="s">
        <v>146</v>
      </c>
      <c r="C76" s="1">
        <v>35.5</v>
      </c>
      <c r="D76" s="1">
        <v>26.5</v>
      </c>
      <c r="E76" t="s">
        <v>64</v>
      </c>
      <c r="F76">
        <v>-0.67520294855867247</v>
      </c>
      <c r="G76">
        <v>2.642133737791053</v>
      </c>
      <c r="H76" s="3">
        <f t="shared" si="2"/>
        <v>10.217866720692415</v>
      </c>
      <c r="I76" s="1">
        <v>3</v>
      </c>
    </row>
    <row r="77" spans="1:9" x14ac:dyDescent="0.25">
      <c r="A77" s="1" t="s">
        <v>2</v>
      </c>
      <c r="C77" s="6">
        <v>36.200000000000003</v>
      </c>
      <c r="D77" s="6">
        <v>-2</v>
      </c>
      <c r="E77" t="s">
        <v>153</v>
      </c>
      <c r="F77">
        <v>-0.55306753067406922</v>
      </c>
      <c r="G77">
        <v>1.7467390511081879</v>
      </c>
      <c r="H77" s="3">
        <f t="shared" si="2"/>
        <v>10.855345356815528</v>
      </c>
      <c r="I77" s="1">
        <v>3</v>
      </c>
    </row>
    <row r="78" spans="1:9" x14ac:dyDescent="0.25">
      <c r="A78" s="1" t="s">
        <v>116</v>
      </c>
      <c r="C78" s="1">
        <v>37</v>
      </c>
      <c r="D78" s="1">
        <v>6</v>
      </c>
      <c r="E78" t="s">
        <v>115</v>
      </c>
      <c r="F78">
        <v>-0.44426949149596429</v>
      </c>
      <c r="G78">
        <v>1.1337047917076386</v>
      </c>
      <c r="H78" s="3">
        <f t="shared" si="2"/>
        <v>12.133862205022933</v>
      </c>
      <c r="I78" s="1">
        <v>3</v>
      </c>
    </row>
    <row r="79" spans="1:9" x14ac:dyDescent="0.25">
      <c r="A79" s="1" t="s">
        <v>34</v>
      </c>
      <c r="C79" s="1">
        <v>37</v>
      </c>
      <c r="D79" s="1">
        <v>14</v>
      </c>
      <c r="E79" t="s">
        <v>35</v>
      </c>
      <c r="F79">
        <v>-0.7005973944005921</v>
      </c>
      <c r="G79">
        <v>2.8239049347816696</v>
      </c>
      <c r="H79" s="3">
        <f t="shared" si="2"/>
        <v>10.106952996649177</v>
      </c>
      <c r="I79" s="1">
        <v>3</v>
      </c>
    </row>
    <row r="80" spans="1:9" x14ac:dyDescent="0.25">
      <c r="A80" s="1" t="s">
        <v>44</v>
      </c>
      <c r="C80" s="1">
        <v>38</v>
      </c>
      <c r="D80" s="1">
        <v>17</v>
      </c>
      <c r="E80" t="s">
        <v>45</v>
      </c>
      <c r="F80">
        <v>-0.53149517543340119</v>
      </c>
      <c r="G80">
        <v>1.0475322590107563</v>
      </c>
      <c r="H80" s="3">
        <f t="shared" si="2"/>
        <v>9.9803958797654939</v>
      </c>
      <c r="I80" s="1">
        <v>3</v>
      </c>
    </row>
    <row r="81" spans="1:9" x14ac:dyDescent="0.25">
      <c r="A81" s="1" t="s">
        <v>135</v>
      </c>
      <c r="C81" s="1">
        <v>38</v>
      </c>
      <c r="D81" s="1">
        <v>20</v>
      </c>
      <c r="E81" t="s">
        <v>59</v>
      </c>
      <c r="F81">
        <v>-0.61158193792902138</v>
      </c>
      <c r="G81">
        <v>2.9767941161093958</v>
      </c>
      <c r="H81" s="3">
        <f t="shared" si="2"/>
        <v>11.828004830562755</v>
      </c>
      <c r="I81" s="1">
        <v>3</v>
      </c>
    </row>
    <row r="82" spans="1:9" x14ac:dyDescent="0.25">
      <c r="A82" s="1" t="s">
        <v>30</v>
      </c>
      <c r="C82" s="1">
        <v>39</v>
      </c>
      <c r="D82" s="1">
        <v>16</v>
      </c>
      <c r="E82" t="s">
        <v>32</v>
      </c>
      <c r="F82">
        <v>-0.62414281348071443</v>
      </c>
      <c r="G82">
        <v>2.9778224089483292</v>
      </c>
      <c r="H82" s="3">
        <f t="shared" si="2"/>
        <v>11.591613734365108</v>
      </c>
      <c r="I82" s="1">
        <v>3</v>
      </c>
    </row>
    <row r="83" spans="1:9" x14ac:dyDescent="0.25">
      <c r="A83" s="1" t="s">
        <v>28</v>
      </c>
      <c r="C83" s="1">
        <v>40</v>
      </c>
      <c r="D83" s="1">
        <v>14</v>
      </c>
      <c r="E83" t="s">
        <v>32</v>
      </c>
      <c r="F83">
        <v>-0.57902320875862567</v>
      </c>
      <c r="G83">
        <v>1.8578888282787847</v>
      </c>
      <c r="H83" s="3">
        <f t="shared" si="2"/>
        <v>10.560697284291182</v>
      </c>
      <c r="I83" s="1">
        <v>3</v>
      </c>
    </row>
    <row r="84" spans="1:9" x14ac:dyDescent="0.25">
      <c r="A84" s="1" t="s">
        <v>29</v>
      </c>
      <c r="C84" s="1">
        <v>40</v>
      </c>
      <c r="D84" s="1">
        <v>15</v>
      </c>
      <c r="E84" t="s">
        <v>32</v>
      </c>
      <c r="F84">
        <v>-0.55133900345844256</v>
      </c>
      <c r="G84">
        <v>2.6027242900998742</v>
      </c>
      <c r="H84" s="3">
        <f t="shared" si="2"/>
        <v>12.441935446377192</v>
      </c>
      <c r="I84" s="1">
        <v>3</v>
      </c>
    </row>
    <row r="85" spans="1:9" x14ac:dyDescent="0.25">
      <c r="A85" s="1" t="s">
        <v>47</v>
      </c>
      <c r="C85" s="1">
        <v>40</v>
      </c>
      <c r="D85" s="1">
        <v>18.8</v>
      </c>
      <c r="E85" t="s">
        <v>155</v>
      </c>
      <c r="F85">
        <v>-0.53197415193225484</v>
      </c>
      <c r="G85">
        <v>1.7361967662962901</v>
      </c>
      <c r="H85" s="3">
        <f t="shared" si="2"/>
        <v>11.265954829811927</v>
      </c>
      <c r="I85" s="1">
        <v>3</v>
      </c>
    </row>
    <row r="86" spans="1:9" x14ac:dyDescent="0.25">
      <c r="A86" s="1" t="s">
        <v>47</v>
      </c>
      <c r="C86" s="1">
        <v>40</v>
      </c>
      <c r="D86" s="1">
        <v>19.2</v>
      </c>
      <c r="E86" t="s">
        <v>154</v>
      </c>
      <c r="F86">
        <v>-0.56771862451535182</v>
      </c>
      <c r="G86">
        <v>1.8696975598051562</v>
      </c>
      <c r="H86" s="3">
        <f t="shared" si="2"/>
        <v>10.791785393750954</v>
      </c>
      <c r="I86" s="1">
        <v>3</v>
      </c>
    </row>
    <row r="87" spans="1:9" x14ac:dyDescent="0.25">
      <c r="A87" s="1" t="s">
        <v>26</v>
      </c>
      <c r="C87" s="1">
        <v>41</v>
      </c>
      <c r="D87" s="1">
        <v>12</v>
      </c>
      <c r="E87" t="s">
        <v>32</v>
      </c>
      <c r="F87">
        <v>-0.617071312356962</v>
      </c>
      <c r="G87">
        <v>2.2074574585830495</v>
      </c>
      <c r="H87" s="3">
        <f t="shared" si="2"/>
        <v>10.476029802603277</v>
      </c>
      <c r="I87" s="1">
        <v>3</v>
      </c>
    </row>
    <row r="88" spans="1:9" x14ac:dyDescent="0.25">
      <c r="A88" s="1" t="s">
        <v>27</v>
      </c>
      <c r="C88" s="1">
        <v>41</v>
      </c>
      <c r="D88" s="1">
        <v>13</v>
      </c>
      <c r="E88" t="s">
        <v>32</v>
      </c>
      <c r="F88">
        <v>-0.61168212991494408</v>
      </c>
      <c r="G88">
        <v>2.5870698820180626</v>
      </c>
      <c r="H88" s="3">
        <f t="shared" si="2"/>
        <v>11.188932204002342</v>
      </c>
      <c r="I88" s="1">
        <v>3</v>
      </c>
    </row>
    <row r="89" spans="1:9" x14ac:dyDescent="0.25">
      <c r="A89" s="1" t="s">
        <v>55</v>
      </c>
      <c r="C89" s="1">
        <v>42</v>
      </c>
      <c r="D89" s="1">
        <v>18</v>
      </c>
      <c r="E89" t="s">
        <v>54</v>
      </c>
      <c r="F89">
        <v>-0.56590159196782108</v>
      </c>
      <c r="G89">
        <v>1.5308943364492089</v>
      </c>
      <c r="H89" s="3">
        <f t="shared" si="2"/>
        <v>10.227739979177027</v>
      </c>
      <c r="I89" s="1">
        <v>3</v>
      </c>
    </row>
    <row r="90" spans="1:9" x14ac:dyDescent="0.25">
      <c r="A90" s="1" t="s">
        <v>11</v>
      </c>
      <c r="C90" s="1">
        <v>42.5</v>
      </c>
      <c r="D90" s="1">
        <v>6.5</v>
      </c>
      <c r="E90" t="s">
        <v>20</v>
      </c>
      <c r="F90">
        <v>-0.54441157787544281</v>
      </c>
      <c r="G90">
        <v>2.110582377647118</v>
      </c>
      <c r="H90" s="3">
        <f t="shared" si="2"/>
        <v>11.696265539569351</v>
      </c>
      <c r="I90" s="1">
        <v>3</v>
      </c>
    </row>
    <row r="91" spans="1:9" x14ac:dyDescent="0.25">
      <c r="A91" s="1" t="s">
        <v>10</v>
      </c>
      <c r="C91" s="1">
        <v>43</v>
      </c>
      <c r="D91" s="1">
        <v>5</v>
      </c>
      <c r="E91" t="s">
        <v>20</v>
      </c>
      <c r="F91">
        <v>-0.58559708290224022</v>
      </c>
      <c r="G91">
        <v>2.321458287569016</v>
      </c>
      <c r="H91" s="3">
        <f t="shared" si="2"/>
        <v>11.233762051829116</v>
      </c>
      <c r="I91" s="1">
        <v>3</v>
      </c>
    </row>
    <row r="92" spans="1:9" x14ac:dyDescent="0.25">
      <c r="A92" s="1" t="s">
        <v>12</v>
      </c>
      <c r="C92" s="1">
        <v>43</v>
      </c>
      <c r="D92" s="1">
        <v>7</v>
      </c>
      <c r="E92" t="s">
        <v>20</v>
      </c>
      <c r="F92">
        <v>-0.56410238210250263</v>
      </c>
      <c r="G92">
        <v>2.070804191595252</v>
      </c>
      <c r="H92" s="3">
        <f t="shared" si="2"/>
        <v>11.217474686085321</v>
      </c>
      <c r="I92" s="1">
        <v>3</v>
      </c>
    </row>
    <row r="93" spans="1:9" x14ac:dyDescent="0.25">
      <c r="A93" s="1" t="s">
        <v>21</v>
      </c>
      <c r="C93" s="1">
        <v>44</v>
      </c>
      <c r="D93" s="1">
        <v>9</v>
      </c>
      <c r="E93" t="s">
        <v>32</v>
      </c>
      <c r="F93">
        <v>-0.54670759419113391</v>
      </c>
      <c r="G93">
        <v>1.5455784551166201</v>
      </c>
      <c r="H93" s="3">
        <f t="shared" si="2"/>
        <v>10.613678165019207</v>
      </c>
      <c r="I93" s="1">
        <v>3</v>
      </c>
    </row>
    <row r="94" spans="1:9" x14ac:dyDescent="0.25">
      <c r="A94" s="1" t="s">
        <v>114</v>
      </c>
      <c r="C94" s="1">
        <v>38</v>
      </c>
      <c r="D94" s="1">
        <v>8</v>
      </c>
      <c r="E94" t="s">
        <v>115</v>
      </c>
      <c r="F94">
        <v>-0.39255334320630708</v>
      </c>
      <c r="G94">
        <v>1.7573461241496111</v>
      </c>
      <c r="H94" s="3">
        <f t="shared" si="2"/>
        <v>15.321092606231508</v>
      </c>
      <c r="I94" s="1">
        <v>4</v>
      </c>
    </row>
    <row r="95" spans="1:9" x14ac:dyDescent="0.25">
      <c r="A95" s="1" t="s">
        <v>113</v>
      </c>
      <c r="C95" s="1">
        <v>38</v>
      </c>
      <c r="D95" s="1">
        <v>9</v>
      </c>
      <c r="E95" t="s">
        <v>112</v>
      </c>
      <c r="F95">
        <v>-0.42924570423033498</v>
      </c>
      <c r="G95">
        <v>1.8371387352571511</v>
      </c>
      <c r="H95" s="3">
        <f t="shared" si="2"/>
        <v>14.197320264822059</v>
      </c>
      <c r="I95" s="1">
        <v>4</v>
      </c>
    </row>
    <row r="96" spans="1:9" x14ac:dyDescent="0.25">
      <c r="A96" s="1" t="s">
        <v>111</v>
      </c>
      <c r="C96" s="1">
        <v>38</v>
      </c>
      <c r="D96" s="1">
        <v>10</v>
      </c>
      <c r="E96" t="s">
        <v>112</v>
      </c>
      <c r="F96">
        <v>-0.43227551553460342</v>
      </c>
      <c r="G96">
        <v>1.5730576869214339</v>
      </c>
      <c r="H96" s="3">
        <f t="shared" si="2"/>
        <v>13.486902397678687</v>
      </c>
      <c r="I96" s="1">
        <v>4</v>
      </c>
    </row>
    <row r="97" spans="1:9" x14ac:dyDescent="0.25">
      <c r="A97" s="1" t="s">
        <v>31</v>
      </c>
      <c r="C97" s="1">
        <v>38</v>
      </c>
      <c r="D97" s="1">
        <v>12</v>
      </c>
      <c r="E97" t="s">
        <v>33</v>
      </c>
      <c r="F97">
        <v>-0.4757427074670843</v>
      </c>
      <c r="G97">
        <v>1.723254177901246</v>
      </c>
      <c r="H97" s="3">
        <f t="shared" si="2"/>
        <v>12.570353857321098</v>
      </c>
      <c r="I97" s="1">
        <v>4</v>
      </c>
    </row>
    <row r="98" spans="1:9" x14ac:dyDescent="0.25">
      <c r="A98" s="1" t="s">
        <v>37</v>
      </c>
      <c r="C98" s="1">
        <v>39</v>
      </c>
      <c r="D98" s="1">
        <v>8</v>
      </c>
      <c r="E98" t="s">
        <v>39</v>
      </c>
      <c r="F98">
        <v>-0.3773104735349837</v>
      </c>
      <c r="G98">
        <v>2.1544250622609189</v>
      </c>
      <c r="H98" s="3">
        <f t="shared" ref="H98:H129" si="3">(-4.257-G98)/F98</f>
        <v>16.992438620091633</v>
      </c>
      <c r="I98" s="1">
        <v>4</v>
      </c>
    </row>
    <row r="99" spans="1:9" x14ac:dyDescent="0.25">
      <c r="A99" s="1" t="s">
        <v>58</v>
      </c>
      <c r="C99" s="1">
        <v>39</v>
      </c>
      <c r="D99" s="1">
        <v>20</v>
      </c>
      <c r="E99" t="s">
        <v>59</v>
      </c>
      <c r="F99">
        <v>-0.55664798941103799</v>
      </c>
      <c r="G99">
        <v>2.7482542517553652</v>
      </c>
      <c r="H99" s="3">
        <f t="shared" si="3"/>
        <v>12.584711316692767</v>
      </c>
      <c r="I99" s="1">
        <v>4</v>
      </c>
    </row>
    <row r="100" spans="1:9" x14ac:dyDescent="0.25">
      <c r="A100" s="1" t="s">
        <v>36</v>
      </c>
      <c r="C100" s="1">
        <v>41</v>
      </c>
      <c r="D100" s="1">
        <v>8</v>
      </c>
      <c r="E100" t="s">
        <v>38</v>
      </c>
      <c r="F100">
        <v>-0.3488982901558797</v>
      </c>
      <c r="G100">
        <v>1.6807546106448279</v>
      </c>
      <c r="H100" s="3">
        <f t="shared" si="3"/>
        <v>17.018583289680141</v>
      </c>
      <c r="I100" s="1">
        <v>4</v>
      </c>
    </row>
    <row r="101" spans="1:9" x14ac:dyDescent="0.25">
      <c r="A101" s="1" t="s">
        <v>147</v>
      </c>
      <c r="C101" s="1">
        <v>42</v>
      </c>
      <c r="D101" s="1">
        <v>8</v>
      </c>
      <c r="E101" t="s">
        <v>148</v>
      </c>
      <c r="F101">
        <v>-0.40317085744136144</v>
      </c>
      <c r="G101">
        <v>1.4679060940379565</v>
      </c>
      <c r="H101" s="3">
        <f t="shared" si="3"/>
        <v>14.199702156971021</v>
      </c>
      <c r="I101" s="1">
        <v>4</v>
      </c>
    </row>
    <row r="102" spans="1:9" x14ac:dyDescent="0.25">
      <c r="A102" s="1" t="s">
        <v>22</v>
      </c>
      <c r="C102" s="1">
        <v>43.5</v>
      </c>
      <c r="D102" s="1">
        <v>9.5</v>
      </c>
      <c r="E102" t="s">
        <v>32</v>
      </c>
      <c r="F102">
        <v>-0.44910683120374367</v>
      </c>
      <c r="G102">
        <v>1.5207844229505028</v>
      </c>
      <c r="H102" s="3">
        <f t="shared" si="3"/>
        <v>12.865055754026884</v>
      </c>
      <c r="I102" s="1">
        <v>4</v>
      </c>
    </row>
    <row r="105" spans="1:9" x14ac:dyDescent="0.25">
      <c r="A105" s="5" t="s">
        <v>126</v>
      </c>
    </row>
    <row r="106" spans="1:9" x14ac:dyDescent="0.25">
      <c r="A106" s="5" t="s">
        <v>128</v>
      </c>
    </row>
    <row r="107" spans="1:9" x14ac:dyDescent="0.25">
      <c r="A107" s="5" t="s">
        <v>127</v>
      </c>
    </row>
    <row r="108" spans="1:9" x14ac:dyDescent="0.25">
      <c r="A108" s="5" t="s">
        <v>149</v>
      </c>
    </row>
    <row r="109" spans="1:9" ht="17.25" x14ac:dyDescent="0.25">
      <c r="A109" s="5" t="s">
        <v>159</v>
      </c>
    </row>
    <row r="110" spans="1:9" x14ac:dyDescent="0.25">
      <c r="A110" s="5"/>
    </row>
    <row r="111" spans="1:9" x14ac:dyDescent="0.25">
      <c r="A111" s="4" t="s">
        <v>158</v>
      </c>
    </row>
  </sheetData>
  <sortState ref="A2:I111">
    <sortCondition ref="I2:I111"/>
    <sortCondition ref="C2:C111"/>
    <sortCondition ref="D2:D111"/>
  </sortState>
  <pageMargins left="0.25" right="0.25" top="0.75" bottom="0.75" header="0.3" footer="0.3"/>
  <pageSetup paperSize="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opLeftCell="A114" workbookViewId="0">
      <selection activeCell="N11" sqref="N11"/>
    </sheetView>
  </sheetViews>
  <sheetFormatPr baseColWidth="10" defaultRowHeight="15" x14ac:dyDescent="0.25"/>
  <cols>
    <col min="1" max="1" width="11.42578125" style="1"/>
    <col min="2" max="2" width="3.7109375" customWidth="1"/>
    <col min="3" max="3" width="7.5703125" style="1" customWidth="1"/>
    <col min="4" max="4" width="7.7109375" style="1" customWidth="1"/>
    <col min="5" max="5" width="13.7109375" customWidth="1"/>
    <col min="6" max="7" width="12.5703125" style="1" customWidth="1"/>
    <col min="8" max="8" width="15.140625" customWidth="1"/>
    <col min="9" max="9" width="11.42578125" style="1"/>
  </cols>
  <sheetData>
    <row r="1" spans="1:9" ht="30" x14ac:dyDescent="0.25">
      <c r="A1" s="2" t="s">
        <v>13</v>
      </c>
      <c r="C1" s="1" t="s">
        <v>14</v>
      </c>
      <c r="D1" s="1" t="s">
        <v>15</v>
      </c>
      <c r="E1" t="s">
        <v>18</v>
      </c>
      <c r="F1" s="1" t="s">
        <v>150</v>
      </c>
      <c r="G1" s="1" t="s">
        <v>151</v>
      </c>
      <c r="H1" s="2" t="s">
        <v>162</v>
      </c>
      <c r="I1" s="1" t="s">
        <v>124</v>
      </c>
    </row>
    <row r="2" spans="1:9" x14ac:dyDescent="0.25">
      <c r="A2" s="1" t="s">
        <v>103</v>
      </c>
      <c r="C2" s="1">
        <v>31</v>
      </c>
      <c r="D2" s="1">
        <v>18</v>
      </c>
      <c r="E2" t="s">
        <v>102</v>
      </c>
      <c r="F2">
        <v>-0.60453392049751187</v>
      </c>
      <c r="G2">
        <v>0.91207497036192042</v>
      </c>
      <c r="H2" s="3">
        <f t="shared" ref="H2:H33" si="0">(-1.301-G2)/F2</f>
        <v>3.6607953587461748</v>
      </c>
      <c r="I2" s="1">
        <v>1</v>
      </c>
    </row>
    <row r="3" spans="1:9" x14ac:dyDescent="0.25">
      <c r="A3" s="1" t="s">
        <v>104</v>
      </c>
      <c r="C3" s="1">
        <v>32</v>
      </c>
      <c r="D3" s="1">
        <v>16</v>
      </c>
      <c r="E3" t="s">
        <v>102</v>
      </c>
      <c r="F3">
        <v>-0.63372198737985208</v>
      </c>
      <c r="G3">
        <v>1.1801018649060304</v>
      </c>
      <c r="H3" s="3">
        <f t="shared" si="0"/>
        <v>3.9151266869629082</v>
      </c>
      <c r="I3" s="1">
        <v>1</v>
      </c>
    </row>
    <row r="4" spans="1:9" x14ac:dyDescent="0.25">
      <c r="A4" s="1" t="s">
        <v>107</v>
      </c>
      <c r="C4" s="1">
        <v>34</v>
      </c>
      <c r="D4" s="1">
        <v>11</v>
      </c>
      <c r="E4" t="s">
        <v>108</v>
      </c>
      <c r="F4">
        <v>-1.1486898334559996</v>
      </c>
      <c r="G4">
        <v>1.791008194725036</v>
      </c>
      <c r="H4" s="3">
        <f t="shared" si="0"/>
        <v>2.6917694443436324</v>
      </c>
      <c r="I4" s="1">
        <v>1</v>
      </c>
    </row>
    <row r="5" spans="1:9" x14ac:dyDescent="0.25">
      <c r="A5" s="1" t="s">
        <v>79</v>
      </c>
      <c r="C5" s="1">
        <v>35</v>
      </c>
      <c r="D5" s="1">
        <v>35</v>
      </c>
      <c r="E5" t="s">
        <v>80</v>
      </c>
      <c r="F5">
        <v>-0.64972907276072622</v>
      </c>
      <c r="G5">
        <v>1.2158220159416042</v>
      </c>
      <c r="H5" s="3">
        <f t="shared" si="0"/>
        <v>3.8736484504957138</v>
      </c>
      <c r="I5" s="1">
        <v>1</v>
      </c>
    </row>
    <row r="6" spans="1:9" x14ac:dyDescent="0.25">
      <c r="A6" s="1" t="s">
        <v>109</v>
      </c>
      <c r="C6" s="1">
        <v>36</v>
      </c>
      <c r="D6" s="1">
        <v>11</v>
      </c>
      <c r="E6" t="s">
        <v>110</v>
      </c>
      <c r="F6">
        <v>-1.0501555142224048</v>
      </c>
      <c r="G6">
        <v>1.3918304021385834</v>
      </c>
      <c r="H6" s="3">
        <f t="shared" si="0"/>
        <v>2.5642205993961849</v>
      </c>
      <c r="I6" s="1">
        <v>1</v>
      </c>
    </row>
    <row r="7" spans="1:9" x14ac:dyDescent="0.25">
      <c r="A7" s="1" t="s">
        <v>63</v>
      </c>
      <c r="C7" s="1">
        <v>36</v>
      </c>
      <c r="D7" s="1">
        <v>24</v>
      </c>
      <c r="E7" t="s">
        <v>64</v>
      </c>
      <c r="F7">
        <v>-0.52877315719115847</v>
      </c>
      <c r="G7">
        <v>0.62318570054883116</v>
      </c>
      <c r="H7" s="3">
        <f t="shared" si="0"/>
        <v>3.6389625199019178</v>
      </c>
      <c r="I7" s="1">
        <v>1</v>
      </c>
    </row>
    <row r="8" spans="1:9" x14ac:dyDescent="0.25">
      <c r="A8" s="1" t="s">
        <v>145</v>
      </c>
      <c r="C8" s="1">
        <v>36</v>
      </c>
      <c r="D8" s="1">
        <v>25</v>
      </c>
      <c r="E8" t="s">
        <v>64</v>
      </c>
      <c r="F8">
        <v>-0.70328814490804892</v>
      </c>
      <c r="G8">
        <v>1.1830945473625836</v>
      </c>
      <c r="H8" s="3">
        <f t="shared" si="0"/>
        <v>3.5321149166923114</v>
      </c>
      <c r="I8" s="1">
        <v>1</v>
      </c>
    </row>
    <row r="9" spans="1:9" x14ac:dyDescent="0.25">
      <c r="A9" s="1" t="s">
        <v>74</v>
      </c>
      <c r="C9" s="1">
        <v>36</v>
      </c>
      <c r="D9" s="1">
        <v>30</v>
      </c>
      <c r="E9" t="s">
        <v>73</v>
      </c>
      <c r="F9">
        <v>-0.91439683909364022</v>
      </c>
      <c r="G9">
        <v>2.1713922954181895</v>
      </c>
      <c r="H9" s="3">
        <f t="shared" si="0"/>
        <v>3.7974675184354982</v>
      </c>
      <c r="I9" s="1">
        <v>1</v>
      </c>
    </row>
    <row r="10" spans="1:9" x14ac:dyDescent="0.25">
      <c r="A10" s="1" t="s">
        <v>120</v>
      </c>
      <c r="C10" s="1">
        <v>37</v>
      </c>
      <c r="D10" s="1">
        <v>1</v>
      </c>
      <c r="E10" t="s">
        <v>118</v>
      </c>
      <c r="F10">
        <v>-0.81321027768660981</v>
      </c>
      <c r="G10">
        <v>1.7332658256298197</v>
      </c>
      <c r="H10" s="3">
        <f t="shared" si="0"/>
        <v>3.7312192293751938</v>
      </c>
      <c r="I10" s="1">
        <v>1</v>
      </c>
    </row>
    <row r="11" spans="1:9" x14ac:dyDescent="0.25">
      <c r="A11" s="1" t="s">
        <v>117</v>
      </c>
      <c r="C11" s="1">
        <v>37</v>
      </c>
      <c r="D11" s="1">
        <v>3</v>
      </c>
      <c r="E11" t="s">
        <v>118</v>
      </c>
      <c r="F11">
        <v>-0.8252744917018614</v>
      </c>
      <c r="G11">
        <v>1.4832922256693892</v>
      </c>
      <c r="H11" s="3">
        <f t="shared" si="0"/>
        <v>3.3737771537415244</v>
      </c>
      <c r="I11" s="1">
        <v>1</v>
      </c>
    </row>
    <row r="12" spans="1:9" x14ac:dyDescent="0.25">
      <c r="A12" s="1" t="s">
        <v>139</v>
      </c>
      <c r="C12" s="6">
        <v>37</v>
      </c>
      <c r="D12" s="6">
        <v>24</v>
      </c>
      <c r="E12" s="7" t="s">
        <v>140</v>
      </c>
      <c r="F12" s="7">
        <v>-0.55624714139039377</v>
      </c>
      <c r="G12" s="7">
        <v>0.54115857578245274</v>
      </c>
      <c r="H12" s="3">
        <f t="shared" si="0"/>
        <v>3.3117627736077861</v>
      </c>
      <c r="I12" s="6">
        <v>1</v>
      </c>
    </row>
    <row r="13" spans="1:9" x14ac:dyDescent="0.25">
      <c r="A13" s="1" t="s">
        <v>144</v>
      </c>
      <c r="C13" s="1">
        <v>37</v>
      </c>
      <c r="D13" s="1">
        <v>26.5</v>
      </c>
      <c r="E13" t="s">
        <v>142</v>
      </c>
      <c r="F13">
        <v>-1.0229447312412698</v>
      </c>
      <c r="G13">
        <v>2.3005677146622587</v>
      </c>
      <c r="H13" s="3">
        <f t="shared" si="0"/>
        <v>3.5207842659221824</v>
      </c>
      <c r="I13" s="1">
        <v>1</v>
      </c>
    </row>
    <row r="14" spans="1:9" x14ac:dyDescent="0.25">
      <c r="A14" s="1" t="s">
        <v>4</v>
      </c>
      <c r="C14" s="1">
        <v>38</v>
      </c>
      <c r="D14" s="1">
        <v>0</v>
      </c>
      <c r="E14" t="s">
        <v>16</v>
      </c>
      <c r="F14">
        <v>-0.80622948378765802</v>
      </c>
      <c r="G14">
        <v>1.8792953068795972</v>
      </c>
      <c r="H14" s="3">
        <f t="shared" si="0"/>
        <v>3.9446526960768069</v>
      </c>
      <c r="I14" s="1">
        <v>1</v>
      </c>
    </row>
    <row r="15" spans="1:9" x14ac:dyDescent="0.25">
      <c r="A15" s="1" t="s">
        <v>143</v>
      </c>
      <c r="C15" s="1">
        <v>38</v>
      </c>
      <c r="D15" s="1">
        <v>26</v>
      </c>
      <c r="E15" t="s">
        <v>142</v>
      </c>
      <c r="F15">
        <v>-1.0037325502351768</v>
      </c>
      <c r="G15">
        <v>1.386639754724587</v>
      </c>
      <c r="H15" s="3">
        <f t="shared" si="0"/>
        <v>2.6776453090963988</v>
      </c>
      <c r="I15" s="1">
        <v>1</v>
      </c>
    </row>
    <row r="16" spans="1:9" x14ac:dyDescent="0.25">
      <c r="A16" s="1" t="s">
        <v>43</v>
      </c>
      <c r="C16" s="1">
        <v>39</v>
      </c>
      <c r="D16" s="1">
        <v>10</v>
      </c>
      <c r="E16" t="s">
        <v>42</v>
      </c>
      <c r="F16">
        <v>-0.71450847086028391</v>
      </c>
      <c r="G16">
        <v>1.1794896891851483</v>
      </c>
      <c r="H16" s="3">
        <f t="shared" si="0"/>
        <v>3.4716029135366084</v>
      </c>
      <c r="I16" s="1">
        <v>1</v>
      </c>
    </row>
    <row r="17" spans="1:9" x14ac:dyDescent="0.25">
      <c r="A17" s="1" t="s">
        <v>139</v>
      </c>
      <c r="C17" s="1">
        <v>39</v>
      </c>
      <c r="D17" s="1">
        <v>24</v>
      </c>
      <c r="E17" t="s">
        <v>140</v>
      </c>
      <c r="F17">
        <v>-0.51819502877977519</v>
      </c>
      <c r="G17">
        <v>0.59508299655163888</v>
      </c>
      <c r="H17" s="3">
        <f t="shared" si="0"/>
        <v>3.659014253796411</v>
      </c>
      <c r="I17" s="1">
        <v>1</v>
      </c>
    </row>
    <row r="18" spans="1:9" x14ac:dyDescent="0.25">
      <c r="A18" s="1" t="s">
        <v>141</v>
      </c>
      <c r="C18" s="1">
        <v>39.5</v>
      </c>
      <c r="D18" s="1">
        <v>25.5</v>
      </c>
      <c r="E18" t="s">
        <v>142</v>
      </c>
      <c r="F18">
        <v>-0.73744365810486401</v>
      </c>
      <c r="G18">
        <v>0.50307243695614745</v>
      </c>
      <c r="H18" s="3">
        <f t="shared" si="0"/>
        <v>2.4463868081697022</v>
      </c>
      <c r="I18" s="1">
        <v>1</v>
      </c>
    </row>
    <row r="19" spans="1:9" x14ac:dyDescent="0.25">
      <c r="A19" s="1" t="s">
        <v>68</v>
      </c>
      <c r="C19" s="1">
        <v>40</v>
      </c>
      <c r="D19" s="1">
        <v>23</v>
      </c>
      <c r="E19" t="s">
        <v>69</v>
      </c>
      <c r="F19">
        <v>-0.61527569423989037</v>
      </c>
      <c r="G19">
        <v>0.88565820725279121</v>
      </c>
      <c r="H19" s="3">
        <f t="shared" si="0"/>
        <v>3.5539486245335628</v>
      </c>
      <c r="I19" s="1">
        <v>1</v>
      </c>
    </row>
    <row r="20" spans="1:9" x14ac:dyDescent="0.25">
      <c r="A20" s="1" t="s">
        <v>70</v>
      </c>
      <c r="C20" s="1">
        <v>40.5</v>
      </c>
      <c r="D20" s="1">
        <v>25</v>
      </c>
      <c r="E20" t="s">
        <v>71</v>
      </c>
      <c r="F20">
        <v>-1.054109306966287</v>
      </c>
      <c r="G20">
        <v>1.3390780623230674</v>
      </c>
      <c r="H20" s="3">
        <f t="shared" si="0"/>
        <v>2.5045581562325618</v>
      </c>
      <c r="I20" s="1">
        <v>1</v>
      </c>
    </row>
    <row r="21" spans="1:9" x14ac:dyDescent="0.25">
      <c r="A21" s="1" t="s">
        <v>40</v>
      </c>
      <c r="C21" s="1">
        <v>41</v>
      </c>
      <c r="D21" s="1">
        <v>10</v>
      </c>
      <c r="E21" t="s">
        <v>41</v>
      </c>
      <c r="F21">
        <v>-0.69555325175379668</v>
      </c>
      <c r="G21">
        <v>1.1018647745849035</v>
      </c>
      <c r="H21" s="3">
        <f t="shared" si="0"/>
        <v>3.4546093610032318</v>
      </c>
      <c r="I21" s="1">
        <v>1</v>
      </c>
    </row>
    <row r="22" spans="1:9" x14ac:dyDescent="0.25">
      <c r="A22" s="1" t="s">
        <v>50</v>
      </c>
      <c r="C22" s="1">
        <v>43</v>
      </c>
      <c r="D22" s="1">
        <v>14</v>
      </c>
      <c r="E22" t="s">
        <v>49</v>
      </c>
      <c r="F22">
        <v>-0.86387592457467999</v>
      </c>
      <c r="G22">
        <v>0.80615580314807456</v>
      </c>
      <c r="H22" s="3">
        <f t="shared" si="0"/>
        <v>2.439188016711439</v>
      </c>
      <c r="I22" s="1">
        <v>1</v>
      </c>
    </row>
    <row r="23" spans="1:9" x14ac:dyDescent="0.25">
      <c r="A23" s="1" t="s">
        <v>53</v>
      </c>
      <c r="C23" s="1">
        <v>43.5</v>
      </c>
      <c r="D23" s="1">
        <v>15.5</v>
      </c>
      <c r="E23" t="s">
        <v>54</v>
      </c>
      <c r="F23">
        <v>-0.73386288166414793</v>
      </c>
      <c r="G23">
        <v>1.2247396859330792</v>
      </c>
      <c r="H23" s="3">
        <f t="shared" si="0"/>
        <v>3.4417051864042674</v>
      </c>
      <c r="I23" s="1">
        <v>1</v>
      </c>
    </row>
    <row r="24" spans="1:9" x14ac:dyDescent="0.25">
      <c r="A24" s="1" t="s">
        <v>51</v>
      </c>
      <c r="C24" s="1">
        <v>44</v>
      </c>
      <c r="D24" s="1">
        <v>13</v>
      </c>
      <c r="E24" t="s">
        <v>49</v>
      </c>
      <c r="F24">
        <v>-0.59732327573711974</v>
      </c>
      <c r="G24">
        <v>0.9234977052139941</v>
      </c>
      <c r="H24" s="3">
        <f t="shared" si="0"/>
        <v>3.7241102022499946</v>
      </c>
      <c r="I24" s="1">
        <v>1</v>
      </c>
    </row>
    <row r="25" spans="1:9" x14ac:dyDescent="0.25">
      <c r="A25" s="1" t="s">
        <v>52</v>
      </c>
      <c r="C25" s="1">
        <v>45.5</v>
      </c>
      <c r="D25" s="1">
        <v>13</v>
      </c>
      <c r="E25" t="s">
        <v>122</v>
      </c>
      <c r="F25">
        <v>-1.101296503763741</v>
      </c>
      <c r="G25">
        <v>1.4257623126472683</v>
      </c>
      <c r="H25" s="3">
        <f t="shared" si="0"/>
        <v>2.4759565687609184</v>
      </c>
      <c r="I25" s="1">
        <v>1</v>
      </c>
    </row>
    <row r="26" spans="1:9" x14ac:dyDescent="0.25">
      <c r="A26" s="1" t="s">
        <v>101</v>
      </c>
      <c r="C26" s="1">
        <v>31</v>
      </c>
      <c r="D26" s="1">
        <v>19</v>
      </c>
      <c r="E26" t="s">
        <v>102</v>
      </c>
      <c r="F26">
        <v>-0.54581833731868645</v>
      </c>
      <c r="G26">
        <v>0.92217287276253401</v>
      </c>
      <c r="H26" s="3">
        <f t="shared" si="0"/>
        <v>4.0731003719731982</v>
      </c>
      <c r="I26" s="1">
        <v>2</v>
      </c>
    </row>
    <row r="27" spans="1:9" x14ac:dyDescent="0.25">
      <c r="A27" s="1" t="s">
        <v>100</v>
      </c>
      <c r="C27" s="1">
        <v>32</v>
      </c>
      <c r="D27" s="1">
        <v>19</v>
      </c>
      <c r="E27" t="s">
        <v>97</v>
      </c>
      <c r="F27">
        <v>-0.49781949206006776</v>
      </c>
      <c r="G27">
        <v>0.93964639658430804</v>
      </c>
      <c r="H27" s="3">
        <f t="shared" si="0"/>
        <v>4.5009213827929981</v>
      </c>
      <c r="I27" s="1">
        <v>2</v>
      </c>
    </row>
    <row r="28" spans="1:9" x14ac:dyDescent="0.25">
      <c r="A28" s="1" t="s">
        <v>94</v>
      </c>
      <c r="C28" s="1">
        <v>32</v>
      </c>
      <c r="D28" s="1">
        <v>26</v>
      </c>
      <c r="E28" t="s">
        <v>86</v>
      </c>
      <c r="F28">
        <v>-0.57500324761092059</v>
      </c>
      <c r="G28">
        <v>1.3883113459424694</v>
      </c>
      <c r="H28" s="3">
        <f t="shared" si="0"/>
        <v>4.6770367943420874</v>
      </c>
      <c r="I28" s="1">
        <v>2</v>
      </c>
    </row>
    <row r="29" spans="1:9" x14ac:dyDescent="0.25">
      <c r="A29" s="1" t="s">
        <v>93</v>
      </c>
      <c r="C29" s="1">
        <v>32</v>
      </c>
      <c r="D29" s="1">
        <v>27</v>
      </c>
      <c r="E29" t="s">
        <v>86</v>
      </c>
      <c r="F29">
        <v>-0.50086216099791903</v>
      </c>
      <c r="G29">
        <v>1.6084853813486732</v>
      </c>
      <c r="H29" s="3">
        <f t="shared" si="0"/>
        <v>5.8089542551024564</v>
      </c>
      <c r="I29" s="1">
        <v>2</v>
      </c>
    </row>
    <row r="30" spans="1:9" x14ac:dyDescent="0.25">
      <c r="A30" s="1" t="s">
        <v>92</v>
      </c>
      <c r="C30" s="1">
        <v>32</v>
      </c>
      <c r="D30" s="1">
        <v>28</v>
      </c>
      <c r="E30" t="s">
        <v>86</v>
      </c>
      <c r="F30">
        <v>-0.54132262747223403</v>
      </c>
      <c r="G30">
        <v>1.8763430101421035</v>
      </c>
      <c r="H30" s="3">
        <f t="shared" si="0"/>
        <v>5.8695920859230633</v>
      </c>
      <c r="I30" s="1">
        <v>2</v>
      </c>
    </row>
    <row r="31" spans="1:9" x14ac:dyDescent="0.25">
      <c r="A31" s="1" t="s">
        <v>89</v>
      </c>
      <c r="C31" s="1">
        <v>32</v>
      </c>
      <c r="D31" s="1">
        <v>30</v>
      </c>
      <c r="E31" t="s">
        <v>90</v>
      </c>
      <c r="F31">
        <v>-0.63766602219215862</v>
      </c>
      <c r="G31">
        <v>1.8170583567985781</v>
      </c>
      <c r="H31" s="3">
        <f t="shared" si="0"/>
        <v>4.8897984968359518</v>
      </c>
      <c r="I31" s="1">
        <v>2</v>
      </c>
    </row>
    <row r="32" spans="1:9" x14ac:dyDescent="0.25">
      <c r="A32" s="1" t="s">
        <v>88</v>
      </c>
      <c r="C32" s="1">
        <v>32</v>
      </c>
      <c r="D32" s="1">
        <v>31</v>
      </c>
      <c r="E32" t="s">
        <v>86</v>
      </c>
      <c r="F32">
        <v>-0.56445822894177011</v>
      </c>
      <c r="G32">
        <v>1.6608400590838146</v>
      </c>
      <c r="H32" s="3">
        <f t="shared" si="0"/>
        <v>5.2472262910164078</v>
      </c>
      <c r="I32" s="1">
        <v>2</v>
      </c>
    </row>
    <row r="33" spans="1:9" x14ac:dyDescent="0.25">
      <c r="A33" s="1" t="s">
        <v>87</v>
      </c>
      <c r="C33" s="1">
        <v>32</v>
      </c>
      <c r="D33" s="1">
        <v>32</v>
      </c>
      <c r="E33" t="s">
        <v>86</v>
      </c>
      <c r="F33">
        <v>-0.61699964244383354</v>
      </c>
      <c r="G33">
        <v>1.5332869093908905</v>
      </c>
      <c r="H33" s="3">
        <f t="shared" si="0"/>
        <v>4.5936605378971507</v>
      </c>
      <c r="I33" s="1">
        <v>2</v>
      </c>
    </row>
    <row r="34" spans="1:9" x14ac:dyDescent="0.25">
      <c r="A34" s="1" t="s">
        <v>85</v>
      </c>
      <c r="C34" s="1">
        <v>32</v>
      </c>
      <c r="D34" s="1">
        <v>33</v>
      </c>
      <c r="E34" t="s">
        <v>86</v>
      </c>
      <c r="F34">
        <v>-0.63223478368764596</v>
      </c>
      <c r="G34">
        <v>1.3085800076802263</v>
      </c>
      <c r="H34" s="3">
        <f t="shared" ref="H34:H65" si="1">(-1.301-G34)/F34</f>
        <v>4.1275489343678426</v>
      </c>
      <c r="I34" s="1">
        <v>2</v>
      </c>
    </row>
    <row r="35" spans="1:9" x14ac:dyDescent="0.25">
      <c r="A35" s="1" t="s">
        <v>83</v>
      </c>
      <c r="C35" s="1">
        <v>32</v>
      </c>
      <c r="D35" s="1">
        <v>34</v>
      </c>
      <c r="E35" t="s">
        <v>84</v>
      </c>
      <c r="F35">
        <v>-0.53593791903608079</v>
      </c>
      <c r="G35">
        <v>1.6380233187027855</v>
      </c>
      <c r="H35" s="3">
        <f t="shared" si="1"/>
        <v>5.483887618903343</v>
      </c>
      <c r="I35" s="1">
        <v>2</v>
      </c>
    </row>
    <row r="36" spans="1:9" x14ac:dyDescent="0.25">
      <c r="A36" s="1" t="s">
        <v>105</v>
      </c>
      <c r="C36" s="1">
        <v>33</v>
      </c>
      <c r="D36" s="1">
        <v>14</v>
      </c>
      <c r="E36" t="s">
        <v>106</v>
      </c>
      <c r="F36">
        <v>-0.50556890257096121</v>
      </c>
      <c r="G36">
        <v>1.2284193206522058</v>
      </c>
      <c r="H36" s="3">
        <f t="shared" si="1"/>
        <v>5.0031149221983231</v>
      </c>
      <c r="I36" s="1">
        <v>2</v>
      </c>
    </row>
    <row r="37" spans="1:9" x14ac:dyDescent="0.25">
      <c r="A37" s="1" t="s">
        <v>99</v>
      </c>
      <c r="C37" s="1">
        <v>33</v>
      </c>
      <c r="D37" s="1">
        <v>20</v>
      </c>
      <c r="E37" t="s">
        <v>97</v>
      </c>
      <c r="F37">
        <v>-0.49270663671658876</v>
      </c>
      <c r="G37">
        <v>1.1248613532659482</v>
      </c>
      <c r="H37" s="3">
        <f t="shared" si="1"/>
        <v>4.9235410536215998</v>
      </c>
      <c r="I37" s="1">
        <v>2</v>
      </c>
    </row>
    <row r="38" spans="1:9" x14ac:dyDescent="0.25">
      <c r="A38" s="1" t="s">
        <v>98</v>
      </c>
      <c r="C38" s="1">
        <v>33</v>
      </c>
      <c r="D38" s="1">
        <v>21</v>
      </c>
      <c r="E38" t="s">
        <v>97</v>
      </c>
      <c r="F38">
        <v>-0.50234692685436766</v>
      </c>
      <c r="G38">
        <v>1.3428917312305431</v>
      </c>
      <c r="H38" s="3">
        <f t="shared" si="1"/>
        <v>5.2630793379910878</v>
      </c>
      <c r="I38" s="1">
        <v>2</v>
      </c>
    </row>
    <row r="39" spans="1:9" x14ac:dyDescent="0.25">
      <c r="A39" s="1" t="s">
        <v>96</v>
      </c>
      <c r="C39" s="1">
        <v>33</v>
      </c>
      <c r="D39" s="1">
        <v>22</v>
      </c>
      <c r="E39" t="s">
        <v>97</v>
      </c>
      <c r="F39">
        <v>-0.50633966210052517</v>
      </c>
      <c r="G39">
        <v>1.2204329519370538</v>
      </c>
      <c r="H39" s="3">
        <f t="shared" si="1"/>
        <v>4.979726339187045</v>
      </c>
      <c r="I39" s="1">
        <v>2</v>
      </c>
    </row>
    <row r="40" spans="1:9" x14ac:dyDescent="0.25">
      <c r="A40" s="1" t="s">
        <v>95</v>
      </c>
      <c r="C40" s="1">
        <v>33</v>
      </c>
      <c r="D40" s="1">
        <v>23</v>
      </c>
      <c r="E40" t="s">
        <v>97</v>
      </c>
      <c r="F40">
        <v>-0.52035794380293499</v>
      </c>
      <c r="G40">
        <v>1.3261635576126487</v>
      </c>
      <c r="H40" s="3">
        <f t="shared" si="1"/>
        <v>5.0487622777746681</v>
      </c>
      <c r="I40" s="1">
        <v>2</v>
      </c>
    </row>
    <row r="41" spans="1:9" x14ac:dyDescent="0.25">
      <c r="A41" s="1" t="s">
        <v>81</v>
      </c>
      <c r="C41" s="1">
        <v>34</v>
      </c>
      <c r="D41" s="1">
        <v>35</v>
      </c>
      <c r="E41" t="s">
        <v>82</v>
      </c>
      <c r="F41">
        <v>-0.5810862092966016</v>
      </c>
      <c r="G41">
        <v>1.6411376655178671</v>
      </c>
      <c r="H41" s="3">
        <f t="shared" si="1"/>
        <v>5.0631689729468752</v>
      </c>
      <c r="I41" s="1">
        <v>2</v>
      </c>
    </row>
    <row r="42" spans="1:9" x14ac:dyDescent="0.25">
      <c r="A42" s="1" t="s">
        <v>65</v>
      </c>
      <c r="C42" s="1">
        <v>35.5</v>
      </c>
      <c r="D42" s="1">
        <v>25.5</v>
      </c>
      <c r="E42" t="s">
        <v>64</v>
      </c>
      <c r="F42">
        <v>-0.58502507723591701</v>
      </c>
      <c r="G42">
        <v>1.0222995822734613</v>
      </c>
      <c r="H42" s="3">
        <f t="shared" si="1"/>
        <v>3.97128204016555</v>
      </c>
      <c r="I42" s="1">
        <v>2</v>
      </c>
    </row>
    <row r="43" spans="1:9" x14ac:dyDescent="0.25">
      <c r="A43" s="1" t="s">
        <v>146</v>
      </c>
      <c r="C43" s="1">
        <v>35.5</v>
      </c>
      <c r="D43" s="1">
        <v>26.5</v>
      </c>
      <c r="E43" t="s">
        <v>64</v>
      </c>
      <c r="F43">
        <v>-0.67520294855867247</v>
      </c>
      <c r="G43">
        <v>2.642133737791053</v>
      </c>
      <c r="H43" s="3">
        <f t="shared" si="1"/>
        <v>5.8399237536037063</v>
      </c>
      <c r="I43" s="1">
        <v>2</v>
      </c>
    </row>
    <row r="44" spans="1:9" x14ac:dyDescent="0.25">
      <c r="A44" s="3" t="s">
        <v>0</v>
      </c>
      <c r="C44" s="6">
        <v>35.799999999999997</v>
      </c>
      <c r="D44" s="6">
        <v>-4</v>
      </c>
      <c r="E44" t="s">
        <v>152</v>
      </c>
      <c r="F44">
        <v>-0.66929424960626571</v>
      </c>
      <c r="G44">
        <v>2.2743481016928699</v>
      </c>
      <c r="H44" s="3">
        <f t="shared" si="1"/>
        <v>5.3419674587017383</v>
      </c>
      <c r="I44" s="1">
        <v>2</v>
      </c>
    </row>
    <row r="45" spans="1:9" x14ac:dyDescent="0.25">
      <c r="A45" s="1" t="s">
        <v>1</v>
      </c>
      <c r="C45" s="6">
        <v>35.799999999999997</v>
      </c>
      <c r="D45" s="6">
        <v>-3</v>
      </c>
      <c r="E45" t="s">
        <v>152</v>
      </c>
      <c r="F45">
        <v>-0.68274011851534966</v>
      </c>
      <c r="G45">
        <v>2.1279218424529081</v>
      </c>
      <c r="H45" s="3">
        <f t="shared" si="1"/>
        <v>5.0222943539765312</v>
      </c>
      <c r="I45" s="1">
        <v>2</v>
      </c>
    </row>
    <row r="46" spans="1:9" x14ac:dyDescent="0.25">
      <c r="A46" s="1" t="s">
        <v>2</v>
      </c>
      <c r="C46" s="6">
        <v>35.799999999999997</v>
      </c>
      <c r="D46" s="6">
        <v>-2</v>
      </c>
      <c r="E46" t="s">
        <v>152</v>
      </c>
      <c r="F46">
        <v>-0.63153380932529746</v>
      </c>
      <c r="G46">
        <v>1.7495690164987765</v>
      </c>
      <c r="H46" s="3">
        <f t="shared" si="1"/>
        <v>4.830412832145706</v>
      </c>
      <c r="I46" s="1">
        <v>2</v>
      </c>
    </row>
    <row r="47" spans="1:9" x14ac:dyDescent="0.25">
      <c r="A47" s="1" t="s">
        <v>121</v>
      </c>
      <c r="C47" s="1">
        <v>36</v>
      </c>
      <c r="D47" s="1">
        <v>-1</v>
      </c>
      <c r="E47" t="s">
        <v>118</v>
      </c>
      <c r="F47">
        <v>-0.68527342001359315</v>
      </c>
      <c r="G47">
        <v>1.4429788684573992</v>
      </c>
      <c r="H47" s="3">
        <f t="shared" si="1"/>
        <v>4.0042102733285194</v>
      </c>
      <c r="I47" s="1">
        <v>2</v>
      </c>
    </row>
    <row r="48" spans="1:9" x14ac:dyDescent="0.25">
      <c r="A48" s="1" t="s">
        <v>136</v>
      </c>
      <c r="C48" s="1">
        <v>36</v>
      </c>
      <c r="D48" s="1">
        <v>22</v>
      </c>
      <c r="E48" t="s">
        <v>62</v>
      </c>
      <c r="F48">
        <v>-0.6519019426465209</v>
      </c>
      <c r="G48">
        <v>1.9252469945320116</v>
      </c>
      <c r="H48" s="3">
        <f t="shared" si="1"/>
        <v>4.9489758865182134</v>
      </c>
      <c r="I48" s="1">
        <v>2</v>
      </c>
    </row>
    <row r="49" spans="1:9" x14ac:dyDescent="0.25">
      <c r="A49" s="1" t="s">
        <v>61</v>
      </c>
      <c r="C49" s="1">
        <v>36</v>
      </c>
      <c r="D49" s="1">
        <v>23</v>
      </c>
      <c r="E49" t="s">
        <v>62</v>
      </c>
      <c r="F49">
        <v>-0.68280426859250265</v>
      </c>
      <c r="G49">
        <v>1.5473735202893504</v>
      </c>
      <c r="H49" s="3">
        <f t="shared" si="1"/>
        <v>4.1715813027367856</v>
      </c>
      <c r="I49" s="1">
        <v>2</v>
      </c>
    </row>
    <row r="50" spans="1:9" x14ac:dyDescent="0.25">
      <c r="A50" s="1" t="s">
        <v>66</v>
      </c>
      <c r="C50" s="1">
        <v>36</v>
      </c>
      <c r="D50" s="1">
        <v>27</v>
      </c>
      <c r="E50" t="s">
        <v>67</v>
      </c>
      <c r="F50">
        <v>-0.73484014241334672</v>
      </c>
      <c r="G50">
        <v>3.0207181117770121</v>
      </c>
      <c r="H50" s="3">
        <f t="shared" si="1"/>
        <v>5.8811677021123474</v>
      </c>
      <c r="I50" s="1">
        <v>2</v>
      </c>
    </row>
    <row r="51" spans="1:9" x14ac:dyDescent="0.25">
      <c r="A51" s="1" t="s">
        <v>72</v>
      </c>
      <c r="C51" s="1">
        <v>36</v>
      </c>
      <c r="D51" s="1">
        <v>29</v>
      </c>
      <c r="E51" t="s">
        <v>73</v>
      </c>
      <c r="F51">
        <v>-0.86625630866792525</v>
      </c>
      <c r="G51">
        <v>2.2207212919014245</v>
      </c>
      <c r="H51" s="3">
        <f t="shared" si="1"/>
        <v>4.0654495172645921</v>
      </c>
      <c r="I51" s="1">
        <v>2</v>
      </c>
    </row>
    <row r="52" spans="1:9" x14ac:dyDescent="0.25">
      <c r="A52" s="1" t="s">
        <v>75</v>
      </c>
      <c r="C52" s="1">
        <v>36</v>
      </c>
      <c r="D52" s="1">
        <v>31</v>
      </c>
      <c r="E52" t="s">
        <v>73</v>
      </c>
      <c r="F52">
        <v>-0.74624298231480546</v>
      </c>
      <c r="G52">
        <v>1.7013465269091241</v>
      </c>
      <c r="H52" s="3">
        <f t="shared" si="1"/>
        <v>4.0232827618639808</v>
      </c>
      <c r="I52" s="1">
        <v>2</v>
      </c>
    </row>
    <row r="53" spans="1:9" x14ac:dyDescent="0.25">
      <c r="A53" s="1" t="s">
        <v>76</v>
      </c>
      <c r="C53" s="1">
        <v>36</v>
      </c>
      <c r="D53" s="1">
        <v>32</v>
      </c>
      <c r="E53" t="s">
        <v>73</v>
      </c>
      <c r="F53">
        <v>-0.68297342160780594</v>
      </c>
      <c r="G53">
        <v>2.3498443250177847</v>
      </c>
      <c r="H53" s="3">
        <f t="shared" si="1"/>
        <v>5.3455144951662019</v>
      </c>
      <c r="I53" s="1">
        <v>2</v>
      </c>
    </row>
    <row r="54" spans="1:9" x14ac:dyDescent="0.25">
      <c r="A54" s="1" t="s">
        <v>77</v>
      </c>
      <c r="C54" s="1">
        <v>36</v>
      </c>
      <c r="D54" s="1">
        <v>34</v>
      </c>
      <c r="E54" t="s">
        <v>73</v>
      </c>
      <c r="F54">
        <v>-0.71658878558532635</v>
      </c>
      <c r="G54">
        <v>1.5558459114202738</v>
      </c>
      <c r="H54" s="3">
        <f t="shared" si="1"/>
        <v>3.9867298636089257</v>
      </c>
      <c r="I54" s="1">
        <v>2</v>
      </c>
    </row>
    <row r="55" spans="1:9" x14ac:dyDescent="0.25">
      <c r="A55" s="1" t="s">
        <v>78</v>
      </c>
      <c r="C55" s="1">
        <v>36</v>
      </c>
      <c r="D55" s="1">
        <v>35</v>
      </c>
      <c r="E55" t="s">
        <v>123</v>
      </c>
      <c r="F55">
        <v>-0.66457124601942841</v>
      </c>
      <c r="G55">
        <v>1.5483635194761269</v>
      </c>
      <c r="H55" s="3">
        <f t="shared" si="1"/>
        <v>4.2875215208947317</v>
      </c>
      <c r="I55" s="1">
        <v>2</v>
      </c>
    </row>
    <row r="56" spans="1:9" x14ac:dyDescent="0.25">
      <c r="A56" s="3" t="s">
        <v>0</v>
      </c>
      <c r="C56" s="6">
        <v>36.200000000000003</v>
      </c>
      <c r="D56" s="6">
        <v>-4</v>
      </c>
      <c r="E56" t="s">
        <v>153</v>
      </c>
      <c r="F56">
        <v>-0.7535943036854682</v>
      </c>
      <c r="G56">
        <v>2.3832420685804951</v>
      </c>
      <c r="H56" s="3">
        <f t="shared" si="1"/>
        <v>4.8888932023008067</v>
      </c>
      <c r="I56" s="1">
        <v>2</v>
      </c>
    </row>
    <row r="57" spans="1:9" x14ac:dyDescent="0.25">
      <c r="A57" s="1" t="s">
        <v>1</v>
      </c>
      <c r="C57" s="6">
        <v>36.200000000000003</v>
      </c>
      <c r="D57" s="6">
        <v>-3</v>
      </c>
      <c r="E57" t="s">
        <v>153</v>
      </c>
      <c r="F57">
        <v>-0.67180118290419744</v>
      </c>
      <c r="G57">
        <v>2.1268796845078555</v>
      </c>
      <c r="H57" s="3">
        <f t="shared" si="1"/>
        <v>5.1025210609024638</v>
      </c>
      <c r="I57" s="1">
        <v>2</v>
      </c>
    </row>
    <row r="58" spans="1:9" x14ac:dyDescent="0.25">
      <c r="A58" s="1" t="s">
        <v>2</v>
      </c>
      <c r="C58" s="6">
        <v>36.200000000000003</v>
      </c>
      <c r="D58" s="6">
        <v>-2</v>
      </c>
      <c r="E58" t="s">
        <v>153</v>
      </c>
      <c r="F58">
        <v>-0.55306753067406922</v>
      </c>
      <c r="G58">
        <v>1.7467390511081879</v>
      </c>
      <c r="H58" s="3">
        <f t="shared" si="1"/>
        <v>5.510609251267482</v>
      </c>
      <c r="I58" s="1">
        <v>2</v>
      </c>
    </row>
    <row r="59" spans="1:9" x14ac:dyDescent="0.25">
      <c r="A59" s="1" t="s">
        <v>3</v>
      </c>
      <c r="C59" s="1">
        <v>37</v>
      </c>
      <c r="D59" s="1">
        <v>-1</v>
      </c>
      <c r="E59" t="s">
        <v>16</v>
      </c>
      <c r="F59">
        <v>-0.79570886362414694</v>
      </c>
      <c r="G59">
        <v>2.4146784023935628</v>
      </c>
      <c r="H59" s="3">
        <f t="shared" si="1"/>
        <v>4.6696456106698125</v>
      </c>
      <c r="I59" s="1">
        <v>2</v>
      </c>
    </row>
    <row r="60" spans="1:9" x14ac:dyDescent="0.25">
      <c r="A60" s="1" t="s">
        <v>119</v>
      </c>
      <c r="C60" s="1">
        <v>37</v>
      </c>
      <c r="D60" s="1">
        <v>2</v>
      </c>
      <c r="E60" t="s">
        <v>118</v>
      </c>
      <c r="F60">
        <v>-0.67213559978421955</v>
      </c>
      <c r="G60">
        <v>1.6161804287114585</v>
      </c>
      <c r="H60" s="3">
        <f t="shared" si="1"/>
        <v>4.3401665224219359</v>
      </c>
      <c r="I60" s="1">
        <v>2</v>
      </c>
    </row>
    <row r="61" spans="1:9" x14ac:dyDescent="0.25">
      <c r="A61" s="1" t="s">
        <v>116</v>
      </c>
      <c r="C61" s="1">
        <v>37</v>
      </c>
      <c r="D61" s="1">
        <v>6</v>
      </c>
      <c r="E61" t="s">
        <v>115</v>
      </c>
      <c r="F61">
        <v>-0.44426949149596429</v>
      </c>
      <c r="G61">
        <v>1.1337047917076386</v>
      </c>
      <c r="H61" s="3">
        <f t="shared" si="1"/>
        <v>5.480243046870922</v>
      </c>
      <c r="I61" s="1">
        <v>2</v>
      </c>
    </row>
    <row r="62" spans="1:9" x14ac:dyDescent="0.25">
      <c r="A62" s="1" t="s">
        <v>34</v>
      </c>
      <c r="C62" s="1">
        <v>37</v>
      </c>
      <c r="D62" s="1">
        <v>14</v>
      </c>
      <c r="E62" t="s">
        <v>35</v>
      </c>
      <c r="F62">
        <v>-0.7005973944005921</v>
      </c>
      <c r="G62">
        <v>2.8239049347816696</v>
      </c>
      <c r="H62" s="3">
        <f t="shared" si="1"/>
        <v>5.8876966539545892</v>
      </c>
      <c r="I62" s="1">
        <v>2</v>
      </c>
    </row>
    <row r="63" spans="1:9" x14ac:dyDescent="0.25">
      <c r="A63" s="1" t="s">
        <v>137</v>
      </c>
      <c r="C63" s="1">
        <v>37</v>
      </c>
      <c r="D63" s="1">
        <v>16</v>
      </c>
      <c r="E63" t="s">
        <v>138</v>
      </c>
      <c r="F63">
        <v>-0.62172110766482314</v>
      </c>
      <c r="G63">
        <v>1.3684562053100244</v>
      </c>
      <c r="H63" s="3">
        <f t="shared" si="1"/>
        <v>4.2936554226644628</v>
      </c>
      <c r="I63" s="1">
        <v>2</v>
      </c>
    </row>
    <row r="64" spans="1:9" x14ac:dyDescent="0.25">
      <c r="A64" s="1" t="s">
        <v>60</v>
      </c>
      <c r="C64" s="1">
        <v>37</v>
      </c>
      <c r="D64" s="1">
        <v>21</v>
      </c>
      <c r="E64" t="s">
        <v>59</v>
      </c>
      <c r="F64">
        <v>-0.75574165064384513</v>
      </c>
      <c r="G64">
        <v>2.9881314560745755</v>
      </c>
      <c r="H64" s="3">
        <f t="shared" si="1"/>
        <v>5.6753937703717945</v>
      </c>
      <c r="I64" s="1">
        <v>2</v>
      </c>
    </row>
    <row r="65" spans="1:9" x14ac:dyDescent="0.25">
      <c r="A65" s="1" t="s">
        <v>44</v>
      </c>
      <c r="C65" s="1">
        <v>38</v>
      </c>
      <c r="D65" s="1">
        <v>17</v>
      </c>
      <c r="E65" t="s">
        <v>45</v>
      </c>
      <c r="F65">
        <v>-0.53149517543340119</v>
      </c>
      <c r="G65">
        <v>1.0475322590107563</v>
      </c>
      <c r="H65" s="3">
        <f t="shared" si="1"/>
        <v>4.4187273329351955</v>
      </c>
      <c r="I65" s="1">
        <v>2</v>
      </c>
    </row>
    <row r="66" spans="1:9" x14ac:dyDescent="0.25">
      <c r="A66" s="1" t="s">
        <v>7</v>
      </c>
      <c r="C66" s="1">
        <v>39</v>
      </c>
      <c r="D66" s="1">
        <v>3</v>
      </c>
      <c r="E66" t="s">
        <v>17</v>
      </c>
      <c r="F66">
        <v>-0.74312054373136416</v>
      </c>
      <c r="G66">
        <v>1.6684341049283204</v>
      </c>
      <c r="H66" s="3">
        <f t="shared" ref="H66:H97" si="2">(-1.301-G66)/F66</f>
        <v>3.9958982832289478</v>
      </c>
      <c r="I66" s="1">
        <v>2</v>
      </c>
    </row>
    <row r="67" spans="1:9" x14ac:dyDescent="0.25">
      <c r="A67" s="1" t="s">
        <v>133</v>
      </c>
      <c r="C67" s="1">
        <v>39</v>
      </c>
      <c r="D67" s="1">
        <v>14</v>
      </c>
      <c r="E67" t="s">
        <v>134</v>
      </c>
      <c r="F67">
        <v>-0.58525785178500134</v>
      </c>
      <c r="G67">
        <v>1.5324293595202854</v>
      </c>
      <c r="H67" s="3">
        <f t="shared" si="2"/>
        <v>4.8413350643284767</v>
      </c>
      <c r="I67" s="1">
        <v>2</v>
      </c>
    </row>
    <row r="68" spans="1:9" x14ac:dyDescent="0.25">
      <c r="A68" s="1" t="s">
        <v>5</v>
      </c>
      <c r="C68" s="1">
        <v>40</v>
      </c>
      <c r="D68" s="1">
        <v>1</v>
      </c>
      <c r="E68" t="s">
        <v>16</v>
      </c>
      <c r="F68">
        <v>-0.68585393569144271</v>
      </c>
      <c r="G68">
        <v>1.5748629331660109</v>
      </c>
      <c r="H68" s="3">
        <f t="shared" si="2"/>
        <v>4.1931128240398792</v>
      </c>
      <c r="I68" s="1">
        <v>2</v>
      </c>
    </row>
    <row r="69" spans="1:9" x14ac:dyDescent="0.25">
      <c r="A69" s="1" t="s">
        <v>28</v>
      </c>
      <c r="C69" s="1">
        <v>40</v>
      </c>
      <c r="D69" s="1">
        <v>14</v>
      </c>
      <c r="E69" t="s">
        <v>32</v>
      </c>
      <c r="F69">
        <v>-0.57902320875862567</v>
      </c>
      <c r="G69">
        <v>1.8578888282787847</v>
      </c>
      <c r="H69" s="3">
        <f t="shared" si="2"/>
        <v>5.4555478614599258</v>
      </c>
      <c r="I69" s="1">
        <v>2</v>
      </c>
    </row>
    <row r="70" spans="1:9" x14ac:dyDescent="0.25">
      <c r="A70" s="1" t="s">
        <v>46</v>
      </c>
      <c r="C70" s="1">
        <v>40</v>
      </c>
      <c r="D70" s="1">
        <v>17</v>
      </c>
      <c r="E70" t="s">
        <v>45</v>
      </c>
      <c r="F70">
        <v>-0.51434330945470141</v>
      </c>
      <c r="G70">
        <v>0.84447881550636872</v>
      </c>
      <c r="H70" s="3">
        <f t="shared" si="2"/>
        <v>4.1712972173799079</v>
      </c>
      <c r="I70" s="1">
        <v>2</v>
      </c>
    </row>
    <row r="71" spans="1:9" x14ac:dyDescent="0.25">
      <c r="A71" s="1" t="s">
        <v>47</v>
      </c>
      <c r="C71" s="1">
        <v>40</v>
      </c>
      <c r="D71" s="1">
        <v>18.8</v>
      </c>
      <c r="E71" t="s">
        <v>155</v>
      </c>
      <c r="F71">
        <v>-0.53197415193225484</v>
      </c>
      <c r="G71">
        <v>1.7361967662962901</v>
      </c>
      <c r="H71" s="3">
        <f t="shared" si="2"/>
        <v>5.7092938731411662</v>
      </c>
      <c r="I71" s="1">
        <v>2</v>
      </c>
    </row>
    <row r="72" spans="1:9" x14ac:dyDescent="0.25">
      <c r="A72" s="1" t="s">
        <v>47</v>
      </c>
      <c r="C72" s="1">
        <v>40</v>
      </c>
      <c r="D72" s="1">
        <v>19.2</v>
      </c>
      <c r="E72" t="s">
        <v>154</v>
      </c>
      <c r="F72">
        <v>-0.56771862451535182</v>
      </c>
      <c r="G72">
        <v>1.8696975598051562</v>
      </c>
      <c r="H72" s="3">
        <f t="shared" si="2"/>
        <v>5.5849806979855678</v>
      </c>
      <c r="I72" s="1">
        <v>2</v>
      </c>
    </row>
    <row r="73" spans="1:9" x14ac:dyDescent="0.25">
      <c r="A73" s="1" t="s">
        <v>6</v>
      </c>
      <c r="C73" s="1">
        <v>41</v>
      </c>
      <c r="D73" s="1">
        <v>2</v>
      </c>
      <c r="E73" t="s">
        <v>16</v>
      </c>
      <c r="F73">
        <v>-0.76520850199033608</v>
      </c>
      <c r="G73">
        <v>2.0862338125123534</v>
      </c>
      <c r="H73" s="3">
        <f t="shared" si="2"/>
        <v>4.4265501542416628</v>
      </c>
      <c r="I73" s="1">
        <v>2</v>
      </c>
    </row>
    <row r="74" spans="1:9" x14ac:dyDescent="0.25">
      <c r="A74" s="1" t="s">
        <v>26</v>
      </c>
      <c r="C74" s="1">
        <v>41</v>
      </c>
      <c r="D74" s="1">
        <v>12</v>
      </c>
      <c r="E74" t="s">
        <v>32</v>
      </c>
      <c r="F74">
        <v>-0.617071312356962</v>
      </c>
      <c r="G74">
        <v>2.2074574585830495</v>
      </c>
      <c r="H74" s="3">
        <f t="shared" si="2"/>
        <v>5.6856596447210714</v>
      </c>
      <c r="I74" s="1">
        <v>2</v>
      </c>
    </row>
    <row r="75" spans="1:9" x14ac:dyDescent="0.25">
      <c r="A75" s="1" t="s">
        <v>48</v>
      </c>
      <c r="C75" s="1">
        <v>41</v>
      </c>
      <c r="D75" s="1">
        <v>18</v>
      </c>
      <c r="E75" t="s">
        <v>49</v>
      </c>
      <c r="F75">
        <v>-0.65274848470057234</v>
      </c>
      <c r="G75">
        <v>1.3434795093881886</v>
      </c>
      <c r="H75" s="3">
        <f t="shared" si="2"/>
        <v>4.0512993463343845</v>
      </c>
      <c r="I75" s="1">
        <v>2</v>
      </c>
    </row>
    <row r="76" spans="1:9" x14ac:dyDescent="0.25">
      <c r="A76" s="1" t="s">
        <v>56</v>
      </c>
      <c r="C76" s="1">
        <v>41</v>
      </c>
      <c r="D76" s="1">
        <v>19</v>
      </c>
      <c r="E76" t="s">
        <v>57</v>
      </c>
      <c r="F76">
        <v>-0.66662573242761791</v>
      </c>
      <c r="G76">
        <v>1.7294197577071775</v>
      </c>
      <c r="H76" s="3">
        <f t="shared" si="2"/>
        <v>4.5459087615346734</v>
      </c>
      <c r="I76" s="1">
        <v>2</v>
      </c>
    </row>
    <row r="77" spans="1:9" x14ac:dyDescent="0.25">
      <c r="A77" s="1" t="s">
        <v>25</v>
      </c>
      <c r="C77" s="1">
        <v>42</v>
      </c>
      <c r="D77" s="1">
        <v>11</v>
      </c>
      <c r="E77" t="s">
        <v>32</v>
      </c>
      <c r="F77">
        <v>-0.70502544264200906</v>
      </c>
      <c r="G77">
        <v>1.6903464817216585</v>
      </c>
      <c r="H77" s="3">
        <f t="shared" si="2"/>
        <v>4.2428915338316022</v>
      </c>
      <c r="I77" s="1">
        <v>2</v>
      </c>
    </row>
    <row r="78" spans="1:9" x14ac:dyDescent="0.25">
      <c r="A78" s="1" t="s">
        <v>55</v>
      </c>
      <c r="C78" s="1">
        <v>42</v>
      </c>
      <c r="D78" s="1">
        <v>18</v>
      </c>
      <c r="E78" t="s">
        <v>54</v>
      </c>
      <c r="F78">
        <v>-0.56590159196782108</v>
      </c>
      <c r="G78">
        <v>1.5308943364492089</v>
      </c>
      <c r="H78" s="3">
        <f t="shared" si="2"/>
        <v>5.0042169462747141</v>
      </c>
      <c r="I78" s="1">
        <v>2</v>
      </c>
    </row>
    <row r="79" spans="1:9" x14ac:dyDescent="0.25">
      <c r="A79" s="1" t="s">
        <v>8</v>
      </c>
      <c r="C79" s="1">
        <v>42.5</v>
      </c>
      <c r="D79" s="1">
        <v>3.5</v>
      </c>
      <c r="E79" t="s">
        <v>19</v>
      </c>
      <c r="F79">
        <v>-0.62700527334029521</v>
      </c>
      <c r="G79">
        <v>1.2483895937716751</v>
      </c>
      <c r="H79" s="3">
        <f t="shared" si="2"/>
        <v>4.065977914651512</v>
      </c>
      <c r="I79" s="1">
        <v>2</v>
      </c>
    </row>
    <row r="80" spans="1:9" x14ac:dyDescent="0.25">
      <c r="A80" s="1" t="s">
        <v>24</v>
      </c>
      <c r="C80" s="1">
        <v>42.5</v>
      </c>
      <c r="D80" s="1">
        <v>10.5</v>
      </c>
      <c r="E80" t="s">
        <v>32</v>
      </c>
      <c r="F80">
        <v>-0.75293432009755135</v>
      </c>
      <c r="G80">
        <v>1.67851617254997</v>
      </c>
      <c r="H80" s="3">
        <f t="shared" si="2"/>
        <v>3.9572059514619276</v>
      </c>
      <c r="I80" s="1">
        <v>2</v>
      </c>
    </row>
    <row r="81" spans="1:9" x14ac:dyDescent="0.25">
      <c r="A81" s="1" t="s">
        <v>9</v>
      </c>
      <c r="C81" s="1">
        <v>43</v>
      </c>
      <c r="D81" s="1">
        <v>4</v>
      </c>
      <c r="E81" t="s">
        <v>20</v>
      </c>
      <c r="F81">
        <v>-0.63007683234620127</v>
      </c>
      <c r="G81">
        <v>1.7291368190080931</v>
      </c>
      <c r="H81" s="3">
        <f t="shared" si="2"/>
        <v>4.809154476803803</v>
      </c>
      <c r="I81" s="1">
        <v>2</v>
      </c>
    </row>
    <row r="82" spans="1:9" x14ac:dyDescent="0.25">
      <c r="A82" s="1" t="s">
        <v>129</v>
      </c>
      <c r="C82" s="1">
        <v>43</v>
      </c>
      <c r="D82" s="1">
        <v>8</v>
      </c>
      <c r="E82" t="s">
        <v>131</v>
      </c>
      <c r="F82">
        <v>-0.5989086621367502</v>
      </c>
      <c r="G82">
        <v>1.5762557298471915</v>
      </c>
      <c r="H82" s="3">
        <f t="shared" si="2"/>
        <v>4.8041644941014745</v>
      </c>
      <c r="I82" s="1">
        <v>2</v>
      </c>
    </row>
    <row r="83" spans="1:9" x14ac:dyDescent="0.25">
      <c r="A83" s="1" t="s">
        <v>23</v>
      </c>
      <c r="C83" s="1">
        <v>43</v>
      </c>
      <c r="D83" s="1">
        <v>10</v>
      </c>
      <c r="E83" t="s">
        <v>32</v>
      </c>
      <c r="F83">
        <v>-0.76999319508722219</v>
      </c>
      <c r="G83">
        <v>1.7767250160875114</v>
      </c>
      <c r="H83" s="3">
        <f t="shared" si="2"/>
        <v>3.9970807998360001</v>
      </c>
      <c r="I83" s="1">
        <v>2</v>
      </c>
    </row>
    <row r="84" spans="1:9" x14ac:dyDescent="0.25">
      <c r="A84" s="1" t="s">
        <v>130</v>
      </c>
      <c r="C84" s="1">
        <v>43.5</v>
      </c>
      <c r="D84" s="1">
        <v>8.5</v>
      </c>
      <c r="E84" t="s">
        <v>132</v>
      </c>
      <c r="F84">
        <v>-0.64554640399162944</v>
      </c>
      <c r="G84">
        <v>1.4809145263808829</v>
      </c>
      <c r="H84" s="3">
        <f t="shared" si="2"/>
        <v>4.3093951250899618</v>
      </c>
      <c r="I84" s="1">
        <v>2</v>
      </c>
    </row>
    <row r="85" spans="1:9" x14ac:dyDescent="0.25">
      <c r="A85" s="1" t="s">
        <v>21</v>
      </c>
      <c r="C85" s="1">
        <v>44</v>
      </c>
      <c r="D85" s="1">
        <v>9</v>
      </c>
      <c r="E85" t="s">
        <v>32</v>
      </c>
      <c r="F85">
        <v>-0.54670759419113391</v>
      </c>
      <c r="G85">
        <v>1.5455784551166201</v>
      </c>
      <c r="H85" s="3">
        <f t="shared" si="2"/>
        <v>5.2067658934355876</v>
      </c>
      <c r="I85" s="1">
        <v>2</v>
      </c>
    </row>
    <row r="86" spans="1:9" x14ac:dyDescent="0.25">
      <c r="A86" s="1" t="s">
        <v>91</v>
      </c>
      <c r="C86" s="1">
        <v>32</v>
      </c>
      <c r="D86" s="1">
        <v>29</v>
      </c>
      <c r="E86" t="s">
        <v>86</v>
      </c>
      <c r="F86">
        <v>-0.50534758528726198</v>
      </c>
      <c r="G86">
        <v>1.778199402075233</v>
      </c>
      <c r="H86" s="3">
        <f t="shared" si="2"/>
        <v>6.0932306628612443</v>
      </c>
      <c r="I86" s="1">
        <v>3</v>
      </c>
    </row>
    <row r="87" spans="1:9" x14ac:dyDescent="0.25">
      <c r="A87" s="1" t="s">
        <v>114</v>
      </c>
      <c r="C87" s="1">
        <v>38</v>
      </c>
      <c r="D87" s="1">
        <v>8</v>
      </c>
      <c r="E87" t="s">
        <v>115</v>
      </c>
      <c r="F87">
        <v>-0.39255334320630708</v>
      </c>
      <c r="G87">
        <v>1.7573461241496111</v>
      </c>
      <c r="H87" s="3">
        <f t="shared" si="2"/>
        <v>7.7909058146583963</v>
      </c>
      <c r="I87" s="1">
        <v>3</v>
      </c>
    </row>
    <row r="88" spans="1:9" x14ac:dyDescent="0.25">
      <c r="A88" s="1" t="s">
        <v>113</v>
      </c>
      <c r="C88" s="1">
        <v>38</v>
      </c>
      <c r="D88" s="1">
        <v>9</v>
      </c>
      <c r="E88" t="s">
        <v>112</v>
      </c>
      <c r="F88">
        <v>-0.42924570423033498</v>
      </c>
      <c r="G88">
        <v>1.8371387352571511</v>
      </c>
      <c r="H88" s="3">
        <f t="shared" si="2"/>
        <v>7.3108215279266089</v>
      </c>
      <c r="I88" s="1">
        <v>3</v>
      </c>
    </row>
    <row r="89" spans="1:9" x14ac:dyDescent="0.25">
      <c r="A89" s="1" t="s">
        <v>111</v>
      </c>
      <c r="C89" s="1">
        <v>38</v>
      </c>
      <c r="D89" s="1">
        <v>10</v>
      </c>
      <c r="E89" t="s">
        <v>112</v>
      </c>
      <c r="F89">
        <v>-0.43227551553460342</v>
      </c>
      <c r="G89">
        <v>1.5730576869214339</v>
      </c>
      <c r="H89" s="3">
        <f t="shared" si="2"/>
        <v>6.6486710064229104</v>
      </c>
      <c r="I89" s="1">
        <v>3</v>
      </c>
    </row>
    <row r="90" spans="1:9" x14ac:dyDescent="0.25">
      <c r="A90" s="1" t="s">
        <v>31</v>
      </c>
      <c r="C90" s="1">
        <v>38</v>
      </c>
      <c r="D90" s="1">
        <v>12</v>
      </c>
      <c r="E90" t="s">
        <v>33</v>
      </c>
      <c r="F90">
        <v>-0.4757427074670843</v>
      </c>
      <c r="G90">
        <v>1.723254177901246</v>
      </c>
      <c r="H90" s="3">
        <f t="shared" si="2"/>
        <v>6.3569112682835769</v>
      </c>
      <c r="I90" s="1">
        <v>3</v>
      </c>
    </row>
    <row r="91" spans="1:9" x14ac:dyDescent="0.25">
      <c r="A91" s="1" t="s">
        <v>135</v>
      </c>
      <c r="C91" s="1">
        <v>38</v>
      </c>
      <c r="D91" s="1">
        <v>20</v>
      </c>
      <c r="E91" t="s">
        <v>59</v>
      </c>
      <c r="F91">
        <v>-0.61158193792902138</v>
      </c>
      <c r="G91">
        <v>2.9767941161093958</v>
      </c>
      <c r="H91" s="3">
        <f t="shared" si="2"/>
        <v>6.9946377595701099</v>
      </c>
      <c r="I91" s="1">
        <v>3</v>
      </c>
    </row>
    <row r="92" spans="1:9" x14ac:dyDescent="0.25">
      <c r="A92" s="1" t="s">
        <v>30</v>
      </c>
      <c r="C92" s="1">
        <v>39</v>
      </c>
      <c r="D92" s="1">
        <v>16</v>
      </c>
      <c r="E92" t="s">
        <v>32</v>
      </c>
      <c r="F92">
        <v>-0.62414281348071443</v>
      </c>
      <c r="G92">
        <v>2.9778224089483292</v>
      </c>
      <c r="H92" s="3">
        <f t="shared" si="2"/>
        <v>6.8555181867531703</v>
      </c>
      <c r="I92" s="1">
        <v>3</v>
      </c>
    </row>
    <row r="93" spans="1:9" x14ac:dyDescent="0.25">
      <c r="A93" s="1" t="s">
        <v>58</v>
      </c>
      <c r="C93" s="1">
        <v>39</v>
      </c>
      <c r="D93" s="1">
        <v>20</v>
      </c>
      <c r="E93" t="s">
        <v>59</v>
      </c>
      <c r="F93">
        <v>-0.55664798941103799</v>
      </c>
      <c r="G93">
        <v>2.7482542517553652</v>
      </c>
      <c r="H93" s="3">
        <f t="shared" si="2"/>
        <v>7.2743535030813335</v>
      </c>
      <c r="I93" s="1">
        <v>3</v>
      </c>
    </row>
    <row r="94" spans="1:9" x14ac:dyDescent="0.25">
      <c r="A94" s="1" t="s">
        <v>29</v>
      </c>
      <c r="C94" s="1">
        <v>40</v>
      </c>
      <c r="D94" s="1">
        <v>15</v>
      </c>
      <c r="E94" t="s">
        <v>32</v>
      </c>
      <c r="F94">
        <v>-0.55133900345844256</v>
      </c>
      <c r="G94">
        <v>2.6027242900998742</v>
      </c>
      <c r="H94" s="3">
        <f t="shared" si="2"/>
        <v>7.0804428230409417</v>
      </c>
      <c r="I94" s="1">
        <v>3</v>
      </c>
    </row>
    <row r="95" spans="1:9" x14ac:dyDescent="0.25">
      <c r="A95" s="1" t="s">
        <v>27</v>
      </c>
      <c r="C95" s="1">
        <v>41</v>
      </c>
      <c r="D95" s="1">
        <v>13</v>
      </c>
      <c r="E95" t="s">
        <v>32</v>
      </c>
      <c r="F95">
        <v>-0.61168212991494408</v>
      </c>
      <c r="G95">
        <v>2.5870698820180626</v>
      </c>
      <c r="H95" s="3">
        <f t="shared" si="2"/>
        <v>6.3563568263122363</v>
      </c>
      <c r="I95" s="1">
        <v>3</v>
      </c>
    </row>
    <row r="96" spans="1:9" x14ac:dyDescent="0.25">
      <c r="A96" s="1" t="s">
        <v>147</v>
      </c>
      <c r="C96" s="1">
        <v>42</v>
      </c>
      <c r="D96" s="1">
        <v>8</v>
      </c>
      <c r="E96" t="s">
        <v>148</v>
      </c>
      <c r="F96">
        <v>-0.40317085744136144</v>
      </c>
      <c r="G96">
        <v>1.4679060940379565</v>
      </c>
      <c r="H96" s="3">
        <f t="shared" si="2"/>
        <v>6.867823015805838</v>
      </c>
      <c r="I96" s="1">
        <v>3</v>
      </c>
    </row>
    <row r="97" spans="1:9" x14ac:dyDescent="0.25">
      <c r="A97" s="1" t="s">
        <v>11</v>
      </c>
      <c r="C97" s="1">
        <v>42.5</v>
      </c>
      <c r="D97" s="1">
        <v>6.5</v>
      </c>
      <c r="E97" t="s">
        <v>20</v>
      </c>
      <c r="F97">
        <v>-0.54441157787544281</v>
      </c>
      <c r="G97">
        <v>2.110582377647118</v>
      </c>
      <c r="H97" s="3">
        <f t="shared" si="2"/>
        <v>6.2665500079200411</v>
      </c>
      <c r="I97" s="1">
        <v>3</v>
      </c>
    </row>
    <row r="98" spans="1:9" x14ac:dyDescent="0.25">
      <c r="A98" s="1" t="s">
        <v>10</v>
      </c>
      <c r="C98" s="1">
        <v>43</v>
      </c>
      <c r="D98" s="1">
        <v>5</v>
      </c>
      <c r="E98" t="s">
        <v>20</v>
      </c>
      <c r="F98">
        <v>-0.58559708290224022</v>
      </c>
      <c r="G98">
        <v>2.321458287569016</v>
      </c>
      <c r="H98" s="3">
        <f t="shared" ref="H98:H129" si="3">(-1.301-G98)/F98</f>
        <v>6.1859226989587821</v>
      </c>
      <c r="I98" s="1">
        <v>3</v>
      </c>
    </row>
    <row r="99" spans="1:9" x14ac:dyDescent="0.25">
      <c r="A99" s="1" t="s">
        <v>12</v>
      </c>
      <c r="C99" s="1">
        <v>43</v>
      </c>
      <c r="D99" s="1">
        <v>7</v>
      </c>
      <c r="E99" t="s">
        <v>20</v>
      </c>
      <c r="F99">
        <v>-0.56410238210250263</v>
      </c>
      <c r="G99">
        <v>2.070804191595252</v>
      </c>
      <c r="H99" s="3">
        <f t="shared" si="3"/>
        <v>5.9772911772291781</v>
      </c>
      <c r="I99" s="1">
        <v>3</v>
      </c>
    </row>
    <row r="100" spans="1:9" x14ac:dyDescent="0.25">
      <c r="A100" s="1" t="s">
        <v>22</v>
      </c>
      <c r="C100" s="1">
        <v>43.5</v>
      </c>
      <c r="D100" s="1">
        <v>9.5</v>
      </c>
      <c r="E100" t="s">
        <v>32</v>
      </c>
      <c r="F100">
        <v>-0.44910683120374367</v>
      </c>
      <c r="G100">
        <v>1.5207844229505028</v>
      </c>
      <c r="H100" s="3">
        <f t="shared" si="3"/>
        <v>6.283102876407507</v>
      </c>
      <c r="I100" s="1">
        <v>3</v>
      </c>
    </row>
    <row r="101" spans="1:9" x14ac:dyDescent="0.25">
      <c r="A101" s="1" t="s">
        <v>37</v>
      </c>
      <c r="C101" s="1">
        <v>39</v>
      </c>
      <c r="D101" s="1">
        <v>8</v>
      </c>
      <c r="E101" t="s">
        <v>39</v>
      </c>
      <c r="F101">
        <v>-0.3773104735349837</v>
      </c>
      <c r="G101">
        <v>2.1544250622609189</v>
      </c>
      <c r="H101" s="3">
        <f t="shared" si="3"/>
        <v>9.1580417312230722</v>
      </c>
      <c r="I101" s="1">
        <v>4</v>
      </c>
    </row>
    <row r="102" spans="1:9" x14ac:dyDescent="0.25">
      <c r="A102" s="1" t="s">
        <v>36</v>
      </c>
      <c r="C102" s="1">
        <v>41</v>
      </c>
      <c r="D102" s="1">
        <v>8</v>
      </c>
      <c r="E102" t="s">
        <v>38</v>
      </c>
      <c r="F102">
        <v>-0.3488982901558797</v>
      </c>
      <c r="G102">
        <v>1.6807546106448279</v>
      </c>
      <c r="H102" s="3">
        <f t="shared" si="3"/>
        <v>8.546200124146921</v>
      </c>
      <c r="I102" s="1">
        <v>4</v>
      </c>
    </row>
    <row r="105" spans="1:9" x14ac:dyDescent="0.25">
      <c r="A105" s="5" t="s">
        <v>126</v>
      </c>
    </row>
    <row r="106" spans="1:9" x14ac:dyDescent="0.25">
      <c r="A106" s="5" t="s">
        <v>128</v>
      </c>
    </row>
    <row r="107" spans="1:9" x14ac:dyDescent="0.25">
      <c r="A107" s="5" t="s">
        <v>127</v>
      </c>
    </row>
    <row r="108" spans="1:9" x14ac:dyDescent="0.25">
      <c r="A108" s="5" t="s">
        <v>149</v>
      </c>
    </row>
    <row r="109" spans="1:9" x14ac:dyDescent="0.25">
      <c r="A109" s="5" t="s">
        <v>161</v>
      </c>
    </row>
    <row r="110" spans="1:9" x14ac:dyDescent="0.25">
      <c r="A110" s="5"/>
    </row>
    <row r="111" spans="1:9" x14ac:dyDescent="0.25">
      <c r="A111" s="4" t="s">
        <v>163</v>
      </c>
    </row>
  </sheetData>
  <sortState ref="A2:J111">
    <sortCondition ref="I2:I111"/>
    <sortCondition ref="C2:C111"/>
    <sortCondition ref="D2:D111"/>
  </sortState>
  <pageMargins left="0.25" right="0.25" top="0.75" bottom="0.75" header="0.3" footer="0.3"/>
  <pageSetup paperSize="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8:B75"/>
  <sheetViews>
    <sheetView workbookViewId="0">
      <selection activeCell="A67" sqref="A67:XFD78"/>
    </sheetView>
  </sheetViews>
  <sheetFormatPr baseColWidth="10" defaultRowHeight="15" x14ac:dyDescent="0.25"/>
  <sheetData>
    <row r="68" spans="1:2" x14ac:dyDescent="0.25">
      <c r="A68" t="s">
        <v>164</v>
      </c>
    </row>
    <row r="69" spans="1:2" x14ac:dyDescent="0.25">
      <c r="A69" t="s">
        <v>167</v>
      </c>
    </row>
    <row r="70" spans="1:2" x14ac:dyDescent="0.25">
      <c r="B70" t="s">
        <v>168</v>
      </c>
    </row>
    <row r="71" spans="1:2" x14ac:dyDescent="0.25">
      <c r="B71" t="s">
        <v>165</v>
      </c>
    </row>
    <row r="72" spans="1:2" x14ac:dyDescent="0.25">
      <c r="B72" t="s">
        <v>166</v>
      </c>
    </row>
    <row r="73" spans="1:2" x14ac:dyDescent="0.25">
      <c r="B73" t="s">
        <v>169</v>
      </c>
    </row>
    <row r="74" spans="1:2" x14ac:dyDescent="0.25">
      <c r="A74" t="s">
        <v>170</v>
      </c>
    </row>
    <row r="75" spans="1:2" x14ac:dyDescent="0.25">
      <c r="A75" t="s">
        <v>171</v>
      </c>
    </row>
  </sheetData>
  <pageMargins left="0.98425196850393704" right="0.98425196850393704" top="0" bottom="0" header="0" footer="0"/>
  <pageSetup paperSize="9" scale="6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topLeftCell="A91" workbookViewId="0">
      <selection activeCell="Q105" sqref="Q105"/>
    </sheetView>
  </sheetViews>
  <sheetFormatPr baseColWidth="10" defaultRowHeight="15" x14ac:dyDescent="0.25"/>
  <cols>
    <col min="1" max="6" width="11.42578125" style="1"/>
    <col min="7" max="7" width="4.5703125" customWidth="1"/>
    <col min="8" max="8" width="11.42578125" style="1"/>
    <col min="9" max="9" width="4.28515625" customWidth="1"/>
    <col min="10" max="10" width="11.42578125" style="1"/>
    <col min="11" max="11" width="5" customWidth="1"/>
    <col min="12" max="13" width="11.42578125" style="1"/>
  </cols>
  <sheetData>
    <row r="1" spans="1:13" ht="75" x14ac:dyDescent="0.25">
      <c r="A1" s="1" t="s">
        <v>14</v>
      </c>
      <c r="B1" s="1" t="s">
        <v>15</v>
      </c>
      <c r="C1" s="1" t="s">
        <v>18</v>
      </c>
      <c r="D1" s="1" t="s">
        <v>150</v>
      </c>
      <c r="E1" s="1" t="s">
        <v>151</v>
      </c>
      <c r="F1" s="2" t="s">
        <v>162</v>
      </c>
      <c r="H1" s="2" t="s">
        <v>156</v>
      </c>
      <c r="J1" s="2" t="s">
        <v>157</v>
      </c>
      <c r="L1" s="2" t="s">
        <v>173</v>
      </c>
      <c r="M1" s="2" t="s">
        <v>172</v>
      </c>
    </row>
    <row r="2" spans="1:13" x14ac:dyDescent="0.25">
      <c r="A2" s="1">
        <v>31</v>
      </c>
      <c r="B2" s="1">
        <v>18</v>
      </c>
      <c r="C2" s="1" t="s">
        <v>102</v>
      </c>
      <c r="D2" s="1">
        <v>-0.60453392049751187</v>
      </c>
      <c r="E2" s="1">
        <v>0.91207497036192042</v>
      </c>
      <c r="F2" s="1">
        <v>3.6607953587461748</v>
      </c>
      <c r="H2" s="1">
        <v>8.5505127092090021</v>
      </c>
      <c r="J2" s="1">
        <v>9.7795587144166767</v>
      </c>
      <c r="L2" s="9">
        <f>H2/F2</f>
        <v>2.3356980850570022</v>
      </c>
      <c r="M2" s="9">
        <f>J2/F2</f>
        <v>2.6714300462198421</v>
      </c>
    </row>
    <row r="3" spans="1:13" x14ac:dyDescent="0.25">
      <c r="A3" s="1">
        <v>31</v>
      </c>
      <c r="B3" s="1">
        <v>19</v>
      </c>
      <c r="C3" s="1" t="s">
        <v>102</v>
      </c>
      <c r="D3" s="1">
        <v>-0.54581833731868645</v>
      </c>
      <c r="E3" s="1">
        <v>0.92217287276253401</v>
      </c>
      <c r="F3" s="1">
        <v>4.0731003719731982</v>
      </c>
      <c r="H3" s="1">
        <v>9.4888216804972867</v>
      </c>
      <c r="J3" s="1">
        <v>10.850080453242011</v>
      </c>
      <c r="L3" s="9">
        <f t="shared" ref="L3:L66" si="0">H3/F3</f>
        <v>2.3296311934243992</v>
      </c>
      <c r="M3" s="9">
        <f t="shared" ref="M3:M66" si="1">J3/F3</f>
        <v>2.6638382220828332</v>
      </c>
    </row>
    <row r="4" spans="1:13" x14ac:dyDescent="0.25">
      <c r="A4" s="1">
        <v>32</v>
      </c>
      <c r="B4" s="1">
        <v>16</v>
      </c>
      <c r="C4" s="1" t="s">
        <v>102</v>
      </c>
      <c r="D4" s="1">
        <v>-0.63372198737985208</v>
      </c>
      <c r="E4" s="1">
        <v>1.1801018649060304</v>
      </c>
      <c r="F4" s="1">
        <v>3.9151266869629082</v>
      </c>
      <c r="H4" s="1">
        <v>8.5796326672930139</v>
      </c>
      <c r="J4" s="1">
        <v>9.752071078451765</v>
      </c>
      <c r="L4" s="9">
        <f t="shared" si="0"/>
        <v>2.1914061416869539</v>
      </c>
      <c r="M4" s="9">
        <f t="shared" si="1"/>
        <v>2.4908698640392566</v>
      </c>
    </row>
    <row r="5" spans="1:13" x14ac:dyDescent="0.25">
      <c r="A5" s="1">
        <v>32</v>
      </c>
      <c r="B5" s="1">
        <v>19</v>
      </c>
      <c r="C5" s="1" t="s">
        <v>97</v>
      </c>
      <c r="D5" s="1">
        <v>-0.49781949206006776</v>
      </c>
      <c r="E5" s="1">
        <v>0.93964639658430804</v>
      </c>
      <c r="F5" s="1">
        <v>4.5009213827929981</v>
      </c>
      <c r="H5" s="1">
        <v>10.438816638295215</v>
      </c>
      <c r="J5" s="1">
        <v>11.93132549311191</v>
      </c>
      <c r="L5" s="9">
        <f t="shared" si="0"/>
        <v>2.3192621577890171</v>
      </c>
      <c r="M5" s="9">
        <f t="shared" si="1"/>
        <v>2.6508628963672445</v>
      </c>
    </row>
    <row r="6" spans="1:13" x14ac:dyDescent="0.25">
      <c r="A6" s="1">
        <v>32</v>
      </c>
      <c r="B6" s="1">
        <v>26</v>
      </c>
      <c r="C6" s="1" t="s">
        <v>86</v>
      </c>
      <c r="D6" s="1">
        <v>-0.57500324761092059</v>
      </c>
      <c r="E6" s="1">
        <v>1.3883113459424694</v>
      </c>
      <c r="F6" s="1">
        <v>4.6770367943420874</v>
      </c>
      <c r="H6" s="1">
        <v>9.8178773239945301</v>
      </c>
      <c r="J6" s="1">
        <v>11.110043938856426</v>
      </c>
      <c r="L6" s="9">
        <f t="shared" si="0"/>
        <v>2.0991661506429518</v>
      </c>
      <c r="M6" s="9">
        <f t="shared" si="1"/>
        <v>2.3754450579256692</v>
      </c>
    </row>
    <row r="7" spans="1:13" x14ac:dyDescent="0.25">
      <c r="A7" s="1">
        <v>32</v>
      </c>
      <c r="B7" s="1">
        <v>27</v>
      </c>
      <c r="C7" s="1" t="s">
        <v>86</v>
      </c>
      <c r="D7" s="1">
        <v>-0.50086216099791903</v>
      </c>
      <c r="E7" s="1">
        <v>1.6084853813486732</v>
      </c>
      <c r="F7" s="1">
        <v>5.8089542551024564</v>
      </c>
      <c r="H7" s="1">
        <v>11.710777611273858</v>
      </c>
      <c r="J7" s="1">
        <v>13.194219679486089</v>
      </c>
      <c r="L7" s="9">
        <f t="shared" si="0"/>
        <v>2.0159872322952745</v>
      </c>
      <c r="M7" s="9">
        <f t="shared" si="1"/>
        <v>2.2713588539445944</v>
      </c>
    </row>
    <row r="8" spans="1:13" x14ac:dyDescent="0.25">
      <c r="A8" s="1">
        <v>32</v>
      </c>
      <c r="B8" s="1">
        <v>28</v>
      </c>
      <c r="C8" s="1" t="s">
        <v>86</v>
      </c>
      <c r="D8" s="1">
        <v>-0.54132262747223403</v>
      </c>
      <c r="E8" s="1">
        <v>1.8763430101421035</v>
      </c>
      <c r="F8" s="1">
        <v>5.8695920859230633</v>
      </c>
      <c r="H8" s="1">
        <v>11.330291214284589</v>
      </c>
      <c r="J8" s="1">
        <v>12.702855305073703</v>
      </c>
      <c r="L8" s="9">
        <f t="shared" si="0"/>
        <v>1.9303370742675325</v>
      </c>
      <c r="M8" s="9">
        <f t="shared" si="1"/>
        <v>2.1641802563313952</v>
      </c>
    </row>
    <row r="9" spans="1:13" x14ac:dyDescent="0.25">
      <c r="A9" s="1">
        <v>32</v>
      </c>
      <c r="B9" s="1">
        <v>29</v>
      </c>
      <c r="C9" s="1" t="s">
        <v>86</v>
      </c>
      <c r="D9" s="1">
        <v>-0.50534758528726198</v>
      </c>
      <c r="E9" s="1">
        <v>1.778199402075233</v>
      </c>
      <c r="F9" s="1">
        <v>6.0932306628612443</v>
      </c>
      <c r="H9" s="1">
        <v>11.942669912322936</v>
      </c>
      <c r="J9" s="1">
        <v>13.412945068733638</v>
      </c>
      <c r="L9" s="9">
        <f t="shared" si="0"/>
        <v>1.9599897941029081</v>
      </c>
      <c r="M9" s="9">
        <f t="shared" si="1"/>
        <v>2.2012862815922385</v>
      </c>
    </row>
    <row r="10" spans="1:13" x14ac:dyDescent="0.25">
      <c r="A10" s="1">
        <v>32</v>
      </c>
      <c r="B10" s="1">
        <v>30</v>
      </c>
      <c r="C10" s="1" t="s">
        <v>90</v>
      </c>
      <c r="D10" s="1">
        <v>-0.63766602219215862</v>
      </c>
      <c r="E10" s="1">
        <v>1.8170583567985781</v>
      </c>
      <c r="F10" s="1">
        <v>4.8897984968359518</v>
      </c>
      <c r="H10" s="1">
        <v>9.525453992228206</v>
      </c>
      <c r="J10" s="1">
        <v>10.690640742254068</v>
      </c>
      <c r="L10" s="9">
        <f t="shared" si="0"/>
        <v>1.9480258743569605</v>
      </c>
      <c r="M10" s="9">
        <f t="shared" si="1"/>
        <v>2.1863151925732063</v>
      </c>
    </row>
    <row r="11" spans="1:13" x14ac:dyDescent="0.25">
      <c r="A11" s="1">
        <v>32</v>
      </c>
      <c r="B11" s="1">
        <v>31</v>
      </c>
      <c r="C11" s="1" t="s">
        <v>86</v>
      </c>
      <c r="D11" s="1">
        <v>-0.56445822894177011</v>
      </c>
      <c r="E11" s="1">
        <v>1.6608400590838146</v>
      </c>
      <c r="F11" s="1">
        <v>5.2472262910164078</v>
      </c>
      <c r="H11" s="1">
        <v>10.484106273334714</v>
      </c>
      <c r="J11" s="1">
        <v>11.800412710027036</v>
      </c>
      <c r="L11" s="9">
        <f t="shared" si="0"/>
        <v>1.9980282327987615</v>
      </c>
      <c r="M11" s="9">
        <f t="shared" si="1"/>
        <v>2.2488858028155008</v>
      </c>
    </row>
    <row r="12" spans="1:13" x14ac:dyDescent="0.25">
      <c r="A12" s="1">
        <v>32</v>
      </c>
      <c r="B12" s="1">
        <v>32</v>
      </c>
      <c r="C12" s="1" t="s">
        <v>86</v>
      </c>
      <c r="D12" s="1">
        <v>-0.61699964244383354</v>
      </c>
      <c r="E12" s="1">
        <v>1.5332869093908905</v>
      </c>
      <c r="F12" s="1">
        <v>4.5936605378971507</v>
      </c>
      <c r="H12" s="1">
        <v>9.3845871392348315</v>
      </c>
      <c r="J12" s="1">
        <v>10.588801775497991</v>
      </c>
      <c r="L12" s="9">
        <f t="shared" si="0"/>
        <v>2.0429431086196095</v>
      </c>
      <c r="M12" s="9">
        <f t="shared" si="1"/>
        <v>2.3050901755020079</v>
      </c>
    </row>
    <row r="13" spans="1:13" x14ac:dyDescent="0.25">
      <c r="A13" s="1">
        <v>32</v>
      </c>
      <c r="B13" s="1">
        <v>33</v>
      </c>
      <c r="C13" s="1" t="s">
        <v>86</v>
      </c>
      <c r="D13" s="1">
        <v>-0.63223478368764596</v>
      </c>
      <c r="E13" s="1">
        <v>1.3085800076802263</v>
      </c>
      <c r="F13" s="1">
        <v>4.1275489343678426</v>
      </c>
      <c r="H13" s="1">
        <v>8.8030272159620484</v>
      </c>
      <c r="J13" s="1">
        <v>9.9782235499351533</v>
      </c>
      <c r="L13" s="9">
        <f t="shared" si="0"/>
        <v>2.1327493279762368</v>
      </c>
      <c r="M13" s="9">
        <f t="shared" si="1"/>
        <v>2.4174694736752707</v>
      </c>
    </row>
    <row r="14" spans="1:13" x14ac:dyDescent="0.25">
      <c r="A14" s="1">
        <v>32</v>
      </c>
      <c r="B14" s="1">
        <v>34</v>
      </c>
      <c r="C14" s="1" t="s">
        <v>84</v>
      </c>
      <c r="D14" s="1">
        <v>-0.53593791903608079</v>
      </c>
      <c r="E14" s="1">
        <v>1.6380233187027855</v>
      </c>
      <c r="F14" s="1">
        <v>5.483887618903343</v>
      </c>
      <c r="H14" s="1">
        <v>10.999451819541651</v>
      </c>
      <c r="J14" s="1">
        <v>12.385806420716978</v>
      </c>
      <c r="L14" s="9">
        <f t="shared" si="0"/>
        <v>2.0057763003066973</v>
      </c>
      <c r="M14" s="9">
        <f t="shared" si="1"/>
        <v>2.2585813717302012</v>
      </c>
    </row>
    <row r="15" spans="1:13" x14ac:dyDescent="0.25">
      <c r="A15" s="1">
        <v>33</v>
      </c>
      <c r="B15" s="1">
        <v>14</v>
      </c>
      <c r="C15" s="1" t="s">
        <v>106</v>
      </c>
      <c r="D15" s="1">
        <v>-0.50556890257096121</v>
      </c>
      <c r="E15" s="1">
        <v>1.2284193206522058</v>
      </c>
      <c r="F15" s="1">
        <v>5.0031149221983231</v>
      </c>
      <c r="H15" s="1">
        <v>10.849993527602852</v>
      </c>
      <c r="J15" s="1">
        <v>12.319625057987007</v>
      </c>
      <c r="L15" s="9">
        <f t="shared" si="0"/>
        <v>2.1686476717659451</v>
      </c>
      <c r="M15" s="9">
        <f t="shared" si="1"/>
        <v>2.4623909803322839</v>
      </c>
    </row>
    <row r="16" spans="1:13" x14ac:dyDescent="0.25">
      <c r="A16" s="1">
        <v>33</v>
      </c>
      <c r="B16" s="1">
        <v>20</v>
      </c>
      <c r="C16" s="1" t="s">
        <v>97</v>
      </c>
      <c r="D16" s="1">
        <v>-0.49270663671658876</v>
      </c>
      <c r="E16" s="1">
        <v>1.1248613532659482</v>
      </c>
      <c r="F16" s="1">
        <v>4.9235410536215998</v>
      </c>
      <c r="H16" s="1">
        <v>10.923054313071216</v>
      </c>
      <c r="J16" s="1">
        <v>12.431051049123676</v>
      </c>
      <c r="L16" s="9">
        <f t="shared" si="0"/>
        <v>2.2185362514722131</v>
      </c>
      <c r="M16" s="9">
        <f t="shared" si="1"/>
        <v>2.5248192131920564</v>
      </c>
    </row>
    <row r="17" spans="1:13" x14ac:dyDescent="0.25">
      <c r="A17" s="1">
        <v>33</v>
      </c>
      <c r="B17" s="1">
        <v>21</v>
      </c>
      <c r="C17" s="1" t="s">
        <v>97</v>
      </c>
      <c r="D17" s="1">
        <v>-0.50234692685436766</v>
      </c>
      <c r="E17" s="1">
        <v>1.3428917312305431</v>
      </c>
      <c r="F17" s="1">
        <v>5.2630793379910878</v>
      </c>
      <c r="H17" s="1">
        <v>11.147458921061485</v>
      </c>
      <c r="J17" s="1">
        <v>12.626516441434052</v>
      </c>
      <c r="L17" s="9">
        <f t="shared" si="0"/>
        <v>2.1180488085358142</v>
      </c>
      <c r="M17" s="9">
        <f t="shared" si="1"/>
        <v>2.3990739319262442</v>
      </c>
    </row>
    <row r="18" spans="1:13" x14ac:dyDescent="0.25">
      <c r="A18" s="1">
        <v>33</v>
      </c>
      <c r="B18" s="1">
        <v>22</v>
      </c>
      <c r="C18" s="1" t="s">
        <v>97</v>
      </c>
      <c r="D18" s="1">
        <v>-0.50633966210052517</v>
      </c>
      <c r="E18" s="1">
        <v>1.2204329519370538</v>
      </c>
      <c r="F18" s="1">
        <v>4.979726339187045</v>
      </c>
      <c r="H18" s="1">
        <v>10.8177047186353</v>
      </c>
      <c r="J18" s="1">
        <v>12.285099148922868</v>
      </c>
      <c r="L18" s="9">
        <f t="shared" si="0"/>
        <v>2.1723492380509652</v>
      </c>
      <c r="M18" s="9">
        <f t="shared" si="1"/>
        <v>2.4670229470739242</v>
      </c>
    </row>
    <row r="19" spans="1:13" x14ac:dyDescent="0.25">
      <c r="A19" s="1">
        <v>33</v>
      </c>
      <c r="B19" s="1">
        <v>23</v>
      </c>
      <c r="C19" s="1" t="s">
        <v>97</v>
      </c>
      <c r="D19" s="1">
        <v>-0.52035794380293499</v>
      </c>
      <c r="E19" s="1">
        <v>1.3261635576126487</v>
      </c>
      <c r="F19" s="1">
        <v>5.0487622777746681</v>
      </c>
      <c r="H19" s="1">
        <v>10.729467329371744</v>
      </c>
      <c r="J19" s="1">
        <v>12.157330608578992</v>
      </c>
      <c r="L19" s="9">
        <f t="shared" si="0"/>
        <v>2.12516786076546</v>
      </c>
      <c r="M19" s="9">
        <f t="shared" si="1"/>
        <v>2.4079823805722045</v>
      </c>
    </row>
    <row r="20" spans="1:13" x14ac:dyDescent="0.25">
      <c r="A20" s="1">
        <v>34</v>
      </c>
      <c r="B20" s="1">
        <v>11</v>
      </c>
      <c r="C20" s="1" t="s">
        <v>108</v>
      </c>
      <c r="D20" s="1">
        <v>-1.1486898334559996</v>
      </c>
      <c r="E20" s="1">
        <v>1.791008194725036</v>
      </c>
      <c r="F20" s="1">
        <v>2.6917694443436324</v>
      </c>
      <c r="H20" s="1">
        <v>5.2651359997926743</v>
      </c>
      <c r="J20" s="1">
        <v>5.9119598667407933</v>
      </c>
      <c r="L20" s="9">
        <f t="shared" si="0"/>
        <v>1.9560129902122942</v>
      </c>
      <c r="M20" s="9">
        <f t="shared" si="1"/>
        <v>2.1963098953975906</v>
      </c>
    </row>
    <row r="21" spans="1:13" x14ac:dyDescent="0.25">
      <c r="A21" s="1">
        <v>34</v>
      </c>
      <c r="B21" s="1">
        <v>35</v>
      </c>
      <c r="C21" s="1" t="s">
        <v>82</v>
      </c>
      <c r="D21" s="1">
        <v>-0.5810862092966016</v>
      </c>
      <c r="E21" s="1">
        <v>1.6411376655178671</v>
      </c>
      <c r="F21" s="1">
        <v>5.0631689729468752</v>
      </c>
      <c r="H21" s="1">
        <v>10.150193845862384</v>
      </c>
      <c r="J21" s="1">
        <v>11.42883372427112</v>
      </c>
      <c r="L21" s="9">
        <f t="shared" si="0"/>
        <v>2.0047116539258512</v>
      </c>
      <c r="M21" s="9">
        <f t="shared" si="1"/>
        <v>2.2572491230959826</v>
      </c>
    </row>
    <row r="22" spans="1:13" x14ac:dyDescent="0.25">
      <c r="A22" s="1">
        <v>35</v>
      </c>
      <c r="B22" s="1">
        <v>35</v>
      </c>
      <c r="C22" s="1" t="s">
        <v>80</v>
      </c>
      <c r="D22" s="1">
        <v>-0.64972907276072622</v>
      </c>
      <c r="E22" s="1">
        <v>1.2158220159416042</v>
      </c>
      <c r="F22" s="1">
        <v>3.8736484504957138</v>
      </c>
      <c r="H22" s="1">
        <v>8.4232370773980492</v>
      </c>
      <c r="J22" s="1">
        <v>9.5667906463386583</v>
      </c>
      <c r="L22" s="9">
        <f t="shared" si="0"/>
        <v>2.174497036849103</v>
      </c>
      <c r="M22" s="9">
        <f t="shared" si="1"/>
        <v>2.4697106019299166</v>
      </c>
    </row>
    <row r="23" spans="1:13" x14ac:dyDescent="0.25">
      <c r="A23" s="1">
        <v>35.5</v>
      </c>
      <c r="B23" s="1">
        <v>25.5</v>
      </c>
      <c r="C23" s="1" t="s">
        <v>64</v>
      </c>
      <c r="D23" s="1">
        <v>-0.58502507723591701</v>
      </c>
      <c r="E23" s="1">
        <v>1.0222995822734613</v>
      </c>
      <c r="F23" s="1">
        <v>3.97128204016555</v>
      </c>
      <c r="H23" s="1">
        <v>9.02405689550387</v>
      </c>
      <c r="J23" s="1">
        <v>10.294087923080452</v>
      </c>
      <c r="L23" s="9">
        <f t="shared" si="0"/>
        <v>2.2723283826821037</v>
      </c>
      <c r="M23" s="9">
        <f t="shared" si="1"/>
        <v>2.5921321676390741</v>
      </c>
    </row>
    <row r="24" spans="1:13" x14ac:dyDescent="0.25">
      <c r="A24" s="1">
        <v>35.5</v>
      </c>
      <c r="B24" s="1">
        <v>26.5</v>
      </c>
      <c r="C24" s="1" t="s">
        <v>64</v>
      </c>
      <c r="D24" s="1">
        <v>-0.67520294855867247</v>
      </c>
      <c r="E24" s="1">
        <v>2.642133737791053</v>
      </c>
      <c r="F24" s="1">
        <v>5.8399237536037063</v>
      </c>
      <c r="H24" s="1">
        <v>10.217866720692415</v>
      </c>
      <c r="J24" s="1">
        <v>11.318276607210315</v>
      </c>
      <c r="L24" s="9">
        <f t="shared" si="0"/>
        <v>1.7496575557835259</v>
      </c>
      <c r="M24" s="9">
        <f t="shared" si="1"/>
        <v>1.9380863663204542</v>
      </c>
    </row>
    <row r="25" spans="1:13" x14ac:dyDescent="0.25">
      <c r="A25" s="1">
        <v>35.799999999999997</v>
      </c>
      <c r="B25" s="1">
        <v>-4</v>
      </c>
      <c r="C25" s="1" t="s">
        <v>152</v>
      </c>
      <c r="D25" s="1">
        <v>-0.66929424960626571</v>
      </c>
      <c r="E25" s="1">
        <v>2.2743481016928699</v>
      </c>
      <c r="F25" s="1">
        <v>5.3419674587017383</v>
      </c>
      <c r="H25" s="1">
        <v>9.7585600138282214</v>
      </c>
      <c r="J25" s="1">
        <v>10.86868459720406</v>
      </c>
      <c r="L25" s="9">
        <f t="shared" si="0"/>
        <v>1.826772643089041</v>
      </c>
      <c r="M25" s="9">
        <f t="shared" si="1"/>
        <v>2.034584576044101</v>
      </c>
    </row>
    <row r="26" spans="1:13" x14ac:dyDescent="0.25">
      <c r="A26" s="1">
        <v>35.799999999999997</v>
      </c>
      <c r="B26" s="1">
        <v>-3</v>
      </c>
      <c r="C26" s="1" t="s">
        <v>152</v>
      </c>
      <c r="D26" s="1">
        <v>-0.68274011851534966</v>
      </c>
      <c r="E26" s="1">
        <v>2.1279218424529081</v>
      </c>
      <c r="F26" s="1">
        <v>5.0222943539765312</v>
      </c>
      <c r="H26" s="1">
        <v>9.3519066322588742</v>
      </c>
      <c r="J26" s="1">
        <v>10.440168446455012</v>
      </c>
      <c r="L26" s="9">
        <f t="shared" si="0"/>
        <v>1.8620785587476092</v>
      </c>
      <c r="M26" s="9">
        <f t="shared" si="1"/>
        <v>2.0787647458753069</v>
      </c>
    </row>
    <row r="27" spans="1:13" x14ac:dyDescent="0.25">
      <c r="A27" s="1">
        <v>35.799999999999997</v>
      </c>
      <c r="B27" s="1">
        <v>-2</v>
      </c>
      <c r="C27" s="1" t="s">
        <v>152</v>
      </c>
      <c r="D27" s="1">
        <v>-0.63153380932529746</v>
      </c>
      <c r="E27" s="1">
        <v>1.7495690164987765</v>
      </c>
      <c r="F27" s="1">
        <v>4.830412832145706</v>
      </c>
      <c r="H27" s="1">
        <v>9.5110806861091515</v>
      </c>
      <c r="J27" s="1">
        <v>10.687581435599965</v>
      </c>
      <c r="L27" s="9">
        <f t="shared" si="0"/>
        <v>1.9689995486129614</v>
      </c>
      <c r="M27" s="9">
        <f t="shared" si="1"/>
        <v>2.2125606665491695</v>
      </c>
    </row>
    <row r="28" spans="1:13" x14ac:dyDescent="0.25">
      <c r="A28" s="1">
        <v>36</v>
      </c>
      <c r="B28" s="1">
        <v>-1</v>
      </c>
      <c r="C28" s="1" t="s">
        <v>118</v>
      </c>
      <c r="D28" s="1">
        <v>-0.68527342001359315</v>
      </c>
      <c r="E28" s="1">
        <v>1.4429788684573992</v>
      </c>
      <c r="F28" s="1">
        <v>4.0042102733285194</v>
      </c>
      <c r="H28" s="1">
        <v>8.3178169501223813</v>
      </c>
      <c r="J28" s="1">
        <v>9.40205570548701</v>
      </c>
      <c r="L28" s="9">
        <f t="shared" si="0"/>
        <v>2.0772677712572158</v>
      </c>
      <c r="M28" s="9">
        <f t="shared" si="1"/>
        <v>2.3480424512450755</v>
      </c>
    </row>
    <row r="29" spans="1:13" x14ac:dyDescent="0.25">
      <c r="A29" s="1">
        <v>36</v>
      </c>
      <c r="B29" s="1">
        <v>11</v>
      </c>
      <c r="C29" s="1" t="s">
        <v>110</v>
      </c>
      <c r="D29" s="1">
        <v>-1.0501555142224048</v>
      </c>
      <c r="E29" s="1">
        <v>1.3918304021385834</v>
      </c>
      <c r="F29" s="1">
        <v>2.5642205993961849</v>
      </c>
      <c r="H29" s="1">
        <v>5.3790417948919691</v>
      </c>
      <c r="J29" s="1">
        <v>6.0865560534350571</v>
      </c>
      <c r="L29" s="9">
        <f t="shared" si="0"/>
        <v>2.0977297336113008</v>
      </c>
      <c r="M29" s="9">
        <f t="shared" si="1"/>
        <v>2.3736475929053458</v>
      </c>
    </row>
    <row r="30" spans="1:13" x14ac:dyDescent="0.25">
      <c r="A30" s="1">
        <v>36</v>
      </c>
      <c r="B30" s="1">
        <v>22</v>
      </c>
      <c r="C30" s="1" t="s">
        <v>62</v>
      </c>
      <c r="D30" s="1">
        <v>-0.6519019426465209</v>
      </c>
      <c r="E30" s="1">
        <v>1.9252469945320116</v>
      </c>
      <c r="F30" s="1">
        <v>4.9489758865182134</v>
      </c>
      <c r="H30" s="1">
        <v>9.4834001712496736</v>
      </c>
      <c r="J30" s="1">
        <v>10.623142134563436</v>
      </c>
      <c r="L30" s="9">
        <f t="shared" si="0"/>
        <v>1.916234871356707</v>
      </c>
      <c r="M30" s="9">
        <f t="shared" si="1"/>
        <v>2.1465334198743098</v>
      </c>
    </row>
    <row r="31" spans="1:13" x14ac:dyDescent="0.25">
      <c r="A31" s="1">
        <v>36</v>
      </c>
      <c r="B31" s="1">
        <v>23</v>
      </c>
      <c r="C31" s="1" t="s">
        <v>62</v>
      </c>
      <c r="D31" s="1">
        <v>-0.68280426859250265</v>
      </c>
      <c r="E31" s="1">
        <v>1.5473735202893504</v>
      </c>
      <c r="F31" s="1">
        <v>4.1715813027367856</v>
      </c>
      <c r="H31" s="1">
        <v>8.5007868100388198</v>
      </c>
      <c r="J31" s="1">
        <v>9.5889463810555355</v>
      </c>
      <c r="L31" s="9">
        <f t="shared" si="0"/>
        <v>2.0377852409257464</v>
      </c>
      <c r="M31" s="9">
        <f t="shared" si="1"/>
        <v>2.2986358613614128</v>
      </c>
    </row>
    <row r="32" spans="1:13" x14ac:dyDescent="0.25">
      <c r="A32" s="1">
        <v>36</v>
      </c>
      <c r="B32" s="1">
        <v>24</v>
      </c>
      <c r="C32" s="1" t="s">
        <v>64</v>
      </c>
      <c r="D32" s="1">
        <v>-0.52877315719115847</v>
      </c>
      <c r="E32" s="1">
        <v>0.62318570054883116</v>
      </c>
      <c r="F32" s="1">
        <v>3.6389625199019178</v>
      </c>
      <c r="H32" s="1">
        <v>9.2292614218020503</v>
      </c>
      <c r="J32" s="1">
        <v>10.634400827793865</v>
      </c>
      <c r="L32" s="9">
        <f t="shared" si="0"/>
        <v>2.5362342621904252</v>
      </c>
      <c r="M32" s="9">
        <f t="shared" si="1"/>
        <v>2.9223716291753665</v>
      </c>
    </row>
    <row r="33" spans="1:13" x14ac:dyDescent="0.25">
      <c r="A33" s="1">
        <v>36</v>
      </c>
      <c r="B33" s="1">
        <v>25</v>
      </c>
      <c r="C33" s="1" t="s">
        <v>64</v>
      </c>
      <c r="D33" s="1">
        <v>-0.70328814490804892</v>
      </c>
      <c r="E33" s="1">
        <v>1.1830945473625836</v>
      </c>
      <c r="F33" s="1">
        <v>3.5321149166923114</v>
      </c>
      <c r="H33" s="1">
        <v>7.7352285642094047</v>
      </c>
      <c r="J33" s="1">
        <v>8.7916945453004747</v>
      </c>
      <c r="L33" s="9">
        <f t="shared" si="0"/>
        <v>2.1899708097417019</v>
      </c>
      <c r="M33" s="9">
        <f t="shared" si="1"/>
        <v>2.489073756845249</v>
      </c>
    </row>
    <row r="34" spans="1:13" x14ac:dyDescent="0.25">
      <c r="A34" s="1">
        <v>36</v>
      </c>
      <c r="B34" s="1">
        <v>27</v>
      </c>
      <c r="C34" s="1" t="s">
        <v>67</v>
      </c>
      <c r="D34" s="1">
        <v>-0.73484014241334672</v>
      </c>
      <c r="E34" s="1">
        <v>3.0207181117770121</v>
      </c>
      <c r="F34" s="1">
        <v>5.8811677021123474</v>
      </c>
      <c r="H34" s="1">
        <v>9.9038113076888816</v>
      </c>
      <c r="J34" s="1">
        <v>10.914915569848342</v>
      </c>
      <c r="L34" s="9">
        <f t="shared" si="0"/>
        <v>1.6839872299733463</v>
      </c>
      <c r="M34" s="9">
        <f t="shared" si="1"/>
        <v>1.8559095952880269</v>
      </c>
    </row>
    <row r="35" spans="1:13" x14ac:dyDescent="0.25">
      <c r="A35" s="1">
        <v>36</v>
      </c>
      <c r="B35" s="1">
        <v>29</v>
      </c>
      <c r="C35" s="1" t="s">
        <v>73</v>
      </c>
      <c r="D35" s="1">
        <v>-0.86625630866792525</v>
      </c>
      <c r="E35" s="1">
        <v>2.2207212919014245</v>
      </c>
      <c r="F35" s="1">
        <v>4.0654495172645921</v>
      </c>
      <c r="H35" s="1">
        <v>7.4778344781840138</v>
      </c>
      <c r="J35" s="1">
        <v>8.3355482894029347</v>
      </c>
      <c r="L35" s="9">
        <f t="shared" si="0"/>
        <v>1.8393622762816693</v>
      </c>
      <c r="M35" s="9">
        <f t="shared" si="1"/>
        <v>2.0503386535743893</v>
      </c>
    </row>
    <row r="36" spans="1:13" x14ac:dyDescent="0.25">
      <c r="A36" s="1">
        <v>36</v>
      </c>
      <c r="B36" s="1">
        <v>30</v>
      </c>
      <c r="C36" s="1" t="s">
        <v>73</v>
      </c>
      <c r="D36" s="1">
        <v>-0.91439683909364022</v>
      </c>
      <c r="E36" s="1">
        <v>2.1713922954181895</v>
      </c>
      <c r="F36" s="1">
        <v>3.7974675184354982</v>
      </c>
      <c r="H36" s="1">
        <v>7.0301996032598701</v>
      </c>
      <c r="J36" s="1">
        <v>7.8427570927810173</v>
      </c>
      <c r="L36" s="9">
        <f t="shared" si="0"/>
        <v>1.8512863030771125</v>
      </c>
      <c r="M36" s="9">
        <f t="shared" si="1"/>
        <v>2.0652598224229499</v>
      </c>
    </row>
    <row r="37" spans="1:13" x14ac:dyDescent="0.25">
      <c r="A37" s="1">
        <v>36</v>
      </c>
      <c r="B37" s="1">
        <v>31</v>
      </c>
      <c r="C37" s="1" t="s">
        <v>73</v>
      </c>
      <c r="D37" s="1">
        <v>-0.74624298231480546</v>
      </c>
      <c r="E37" s="1">
        <v>1.7013465269091241</v>
      </c>
      <c r="F37" s="1">
        <v>4.0232827618639808</v>
      </c>
      <c r="H37" s="1">
        <v>7.9844590409770486</v>
      </c>
      <c r="J37" s="1">
        <v>8.9801132951654825</v>
      </c>
      <c r="L37" s="9">
        <f t="shared" si="0"/>
        <v>1.9845632319608231</v>
      </c>
      <c r="M37" s="9">
        <f t="shared" si="1"/>
        <v>2.232036331198608</v>
      </c>
    </row>
    <row r="38" spans="1:13" x14ac:dyDescent="0.25">
      <c r="A38" s="1">
        <v>36</v>
      </c>
      <c r="B38" s="1">
        <v>32</v>
      </c>
      <c r="C38" s="1" t="s">
        <v>73</v>
      </c>
      <c r="D38" s="1">
        <v>-0.68297342160780594</v>
      </c>
      <c r="E38" s="1">
        <v>2.3498443250177847</v>
      </c>
      <c r="F38" s="1">
        <v>5.3455144951662019</v>
      </c>
      <c r="H38" s="1">
        <v>9.6736477818777136</v>
      </c>
      <c r="J38" s="1">
        <v>10.761537846839369</v>
      </c>
      <c r="L38" s="9">
        <f t="shared" si="0"/>
        <v>1.8096757179548051</v>
      </c>
      <c r="M38" s="9">
        <f t="shared" si="1"/>
        <v>2.0131902844096157</v>
      </c>
    </row>
    <row r="39" spans="1:13" x14ac:dyDescent="0.25">
      <c r="A39" s="1">
        <v>36</v>
      </c>
      <c r="B39" s="1">
        <v>34</v>
      </c>
      <c r="C39" s="1" t="s">
        <v>73</v>
      </c>
      <c r="D39" s="1">
        <v>-0.71658878558532635</v>
      </c>
      <c r="E39" s="1">
        <v>1.5558459114202738</v>
      </c>
      <c r="F39" s="1">
        <v>3.9867298636089257</v>
      </c>
      <c r="H39" s="1">
        <v>8.1118293062208711</v>
      </c>
      <c r="J39" s="1">
        <v>9.1486861688259697</v>
      </c>
      <c r="L39" s="9">
        <f t="shared" si="0"/>
        <v>2.0347075381921571</v>
      </c>
      <c r="M39" s="9">
        <f t="shared" si="1"/>
        <v>2.294784568258724</v>
      </c>
    </row>
    <row r="40" spans="1:13" x14ac:dyDescent="0.25">
      <c r="A40" s="1">
        <v>36</v>
      </c>
      <c r="B40" s="1">
        <v>35</v>
      </c>
      <c r="C40" s="1" t="s">
        <v>123</v>
      </c>
      <c r="D40" s="1">
        <v>-0.66457124601942841</v>
      </c>
      <c r="E40" s="1">
        <v>1.5483635194761269</v>
      </c>
      <c r="F40" s="1">
        <v>4.2875215208947317</v>
      </c>
      <c r="H40" s="1">
        <v>8.7355021064309035</v>
      </c>
      <c r="J40" s="1">
        <v>9.8535161710633048</v>
      </c>
      <c r="L40" s="9">
        <f t="shared" si="0"/>
        <v>2.0374246668755975</v>
      </c>
      <c r="M40" s="9">
        <f t="shared" si="1"/>
        <v>2.2981846558771433</v>
      </c>
    </row>
    <row r="41" spans="1:13" x14ac:dyDescent="0.25">
      <c r="A41" s="1">
        <v>36.200000000000003</v>
      </c>
      <c r="B41" s="1">
        <v>-4</v>
      </c>
      <c r="C41" s="1" t="s">
        <v>153</v>
      </c>
      <c r="D41" s="1">
        <v>-0.7535943036854682</v>
      </c>
      <c r="E41" s="1">
        <v>2.3832420685804951</v>
      </c>
      <c r="F41" s="1">
        <v>4.8888932023008067</v>
      </c>
      <c r="H41" s="1">
        <v>8.8114281598285125</v>
      </c>
      <c r="J41" s="1">
        <v>9.7973697949581098</v>
      </c>
      <c r="L41" s="9">
        <f t="shared" si="0"/>
        <v>1.8023359879658827</v>
      </c>
      <c r="M41" s="9">
        <f t="shared" si="1"/>
        <v>2.0040056899478351</v>
      </c>
    </row>
    <row r="42" spans="1:13" x14ac:dyDescent="0.25">
      <c r="A42" s="1">
        <v>36.200000000000003</v>
      </c>
      <c r="B42" s="1">
        <v>-3</v>
      </c>
      <c r="C42" s="1" t="s">
        <v>153</v>
      </c>
      <c r="D42" s="1">
        <v>-0.67180118290419744</v>
      </c>
      <c r="E42" s="1">
        <v>2.1268796845078555</v>
      </c>
      <c r="F42" s="1">
        <v>5.1025210609024638</v>
      </c>
      <c r="H42" s="1">
        <v>9.502632396254997</v>
      </c>
      <c r="J42" s="1">
        <v>10.60861437263082</v>
      </c>
      <c r="L42" s="9">
        <f t="shared" si="0"/>
        <v>1.8623406513826917</v>
      </c>
      <c r="M42" s="9">
        <f t="shared" si="1"/>
        <v>2.0790927163276645</v>
      </c>
    </row>
    <row r="43" spans="1:13" x14ac:dyDescent="0.25">
      <c r="A43" s="1">
        <v>36.200000000000003</v>
      </c>
      <c r="B43" s="1">
        <v>-2</v>
      </c>
      <c r="C43" s="1" t="s">
        <v>153</v>
      </c>
      <c r="D43" s="1">
        <v>-0.55306753067406922</v>
      </c>
      <c r="E43" s="1">
        <v>1.7467390511081879</v>
      </c>
      <c r="F43" s="1">
        <v>5.510609251267482</v>
      </c>
      <c r="H43" s="1">
        <v>10.855345356815528</v>
      </c>
      <c r="J43" s="1">
        <v>12.198761773061198</v>
      </c>
      <c r="L43" s="9">
        <f t="shared" si="0"/>
        <v>1.9698993091042911</v>
      </c>
      <c r="M43" s="9">
        <f t="shared" si="1"/>
        <v>2.2136865847012088</v>
      </c>
    </row>
    <row r="44" spans="1:13" x14ac:dyDescent="0.25">
      <c r="A44" s="1">
        <v>37</v>
      </c>
      <c r="B44" s="1">
        <v>-1</v>
      </c>
      <c r="C44" s="1" t="s">
        <v>16</v>
      </c>
      <c r="D44" s="1">
        <v>-0.79570886362414694</v>
      </c>
      <c r="E44" s="1">
        <v>2.4146784023935628</v>
      </c>
      <c r="F44" s="1">
        <v>4.6696456106698125</v>
      </c>
      <c r="H44" s="1">
        <v>8.3845721813461278</v>
      </c>
      <c r="J44" s="1">
        <v>9.3183307882515756</v>
      </c>
      <c r="L44" s="9">
        <f t="shared" si="0"/>
        <v>1.7955478596037286</v>
      </c>
      <c r="M44" s="9">
        <f t="shared" si="1"/>
        <v>1.995511343935789</v>
      </c>
    </row>
    <row r="45" spans="1:13" x14ac:dyDescent="0.25">
      <c r="A45" s="1">
        <v>37</v>
      </c>
      <c r="B45" s="1">
        <v>1</v>
      </c>
      <c r="C45" s="1" t="s">
        <v>118</v>
      </c>
      <c r="D45" s="1">
        <v>-0.81321027768660981</v>
      </c>
      <c r="E45" s="1">
        <v>1.7332658256298197</v>
      </c>
      <c r="F45" s="1">
        <v>3.7312192293751938</v>
      </c>
      <c r="H45" s="1">
        <v>7.3661954232436706</v>
      </c>
      <c r="J45" s="1">
        <v>8.2798582486984333</v>
      </c>
      <c r="L45" s="9">
        <f t="shared" si="0"/>
        <v>1.9742060089235676</v>
      </c>
      <c r="M45" s="9">
        <f t="shared" si="1"/>
        <v>2.2190757872152491</v>
      </c>
    </row>
    <row r="46" spans="1:13" x14ac:dyDescent="0.25">
      <c r="A46" s="1">
        <v>37</v>
      </c>
      <c r="B46" s="1">
        <v>2</v>
      </c>
      <c r="C46" s="1" t="s">
        <v>118</v>
      </c>
      <c r="D46" s="1">
        <v>-0.67213559978421955</v>
      </c>
      <c r="E46" s="1">
        <v>1.6161804287114585</v>
      </c>
      <c r="F46" s="1">
        <v>4.3401665224219359</v>
      </c>
      <c r="H46" s="1">
        <v>8.7380886097938664</v>
      </c>
      <c r="J46" s="1">
        <v>9.8435203117280174</v>
      </c>
      <c r="L46" s="9">
        <f t="shared" si="0"/>
        <v>2.0133072232716467</v>
      </c>
      <c r="M46" s="9">
        <f t="shared" si="1"/>
        <v>2.2680052161305215</v>
      </c>
    </row>
    <row r="47" spans="1:13" x14ac:dyDescent="0.25">
      <c r="A47" s="1">
        <v>37</v>
      </c>
      <c r="B47" s="1">
        <v>3</v>
      </c>
      <c r="C47" s="1" t="s">
        <v>118</v>
      </c>
      <c r="D47" s="1">
        <v>-0.8252744917018614</v>
      </c>
      <c r="E47" s="1">
        <v>1.4832922256693892</v>
      </c>
      <c r="F47" s="1">
        <v>3.3737771537415244</v>
      </c>
      <c r="H47" s="1">
        <v>6.9556157174225692</v>
      </c>
      <c r="J47" s="1">
        <v>7.8559222305534959</v>
      </c>
      <c r="L47" s="9">
        <f t="shared" si="0"/>
        <v>2.0616701698002728</v>
      </c>
      <c r="M47" s="9">
        <f t="shared" si="1"/>
        <v>2.3285243430619786</v>
      </c>
    </row>
    <row r="48" spans="1:13" x14ac:dyDescent="0.25">
      <c r="A48" s="1">
        <v>37</v>
      </c>
      <c r="B48" s="1">
        <v>6</v>
      </c>
      <c r="C48" s="1" t="s">
        <v>115</v>
      </c>
      <c r="D48" s="1">
        <v>-0.44426949149596429</v>
      </c>
      <c r="E48" s="1">
        <v>1.1337047917076386</v>
      </c>
      <c r="F48" s="1">
        <v>5.480243046870922</v>
      </c>
      <c r="H48" s="1">
        <v>12.133862205022933</v>
      </c>
      <c r="J48" s="1">
        <v>13.806270538753294</v>
      </c>
      <c r="L48" s="9">
        <f t="shared" si="0"/>
        <v>2.2141102322005692</v>
      </c>
      <c r="M48" s="9">
        <f t="shared" si="1"/>
        <v>2.5192806999018629</v>
      </c>
    </row>
    <row r="49" spans="1:13" x14ac:dyDescent="0.25">
      <c r="A49" s="1">
        <v>37</v>
      </c>
      <c r="B49" s="1">
        <v>14</v>
      </c>
      <c r="C49" s="1" t="s">
        <v>35</v>
      </c>
      <c r="D49" s="1">
        <v>-0.7005973944005921</v>
      </c>
      <c r="E49" s="1">
        <v>2.8239049347816696</v>
      </c>
      <c r="F49" s="1">
        <v>5.8876966539545892</v>
      </c>
      <c r="H49" s="1">
        <v>10.106952996649177</v>
      </c>
      <c r="J49" s="1">
        <v>11.167476495506444</v>
      </c>
      <c r="L49" s="9">
        <f t="shared" si="0"/>
        <v>1.7166225759713079</v>
      </c>
      <c r="M49" s="9">
        <f t="shared" si="1"/>
        <v>1.8967479392820934</v>
      </c>
    </row>
    <row r="50" spans="1:13" x14ac:dyDescent="0.25">
      <c r="A50" s="1">
        <v>37</v>
      </c>
      <c r="B50" s="1">
        <v>16</v>
      </c>
      <c r="C50" s="1" t="s">
        <v>138</v>
      </c>
      <c r="D50" s="1">
        <v>-0.62172110766482314</v>
      </c>
      <c r="E50" s="1">
        <v>1.3684562053100244</v>
      </c>
      <c r="F50" s="1">
        <v>4.2936554226644628</v>
      </c>
      <c r="H50" s="1">
        <v>9.0481988402149778</v>
      </c>
      <c r="J50" s="1">
        <v>10.243268447535693</v>
      </c>
      <c r="L50" s="9">
        <f t="shared" si="0"/>
        <v>2.1073416353937513</v>
      </c>
      <c r="M50" s="9">
        <f t="shared" si="1"/>
        <v>2.3856754767664028</v>
      </c>
    </row>
    <row r="51" spans="1:13" x14ac:dyDescent="0.25">
      <c r="A51" s="1">
        <v>37</v>
      </c>
      <c r="B51" s="1">
        <v>21</v>
      </c>
      <c r="C51" s="1" t="s">
        <v>59</v>
      </c>
      <c r="D51" s="1">
        <v>-0.75574165064384513</v>
      </c>
      <c r="E51" s="1">
        <v>2.9881314560745755</v>
      </c>
      <c r="F51" s="1">
        <v>5.6753937703717945</v>
      </c>
      <c r="H51" s="1">
        <v>9.5867833272152883</v>
      </c>
      <c r="J51" s="1">
        <v>10.569923530440835</v>
      </c>
      <c r="L51" s="9">
        <f t="shared" si="0"/>
        <v>1.6891838196783409</v>
      </c>
      <c r="M51" s="9">
        <f t="shared" si="1"/>
        <v>1.8624123643403867</v>
      </c>
    </row>
    <row r="52" spans="1:13" x14ac:dyDescent="0.25">
      <c r="A52" s="1">
        <v>37</v>
      </c>
      <c r="B52" s="1">
        <v>24</v>
      </c>
      <c r="C52" s="1" t="s">
        <v>140</v>
      </c>
      <c r="D52" s="1">
        <v>-0.55624714139039377</v>
      </c>
      <c r="E52" s="1">
        <v>0.54115857578245274</v>
      </c>
      <c r="F52" s="1">
        <v>3.3117627736077861</v>
      </c>
      <c r="H52" s="1">
        <v>8.6259473869636238</v>
      </c>
      <c r="J52" s="1">
        <v>9.9616845884938634</v>
      </c>
      <c r="L52" s="9">
        <f t="shared" si="0"/>
        <v>2.604639274197361</v>
      </c>
      <c r="M52" s="9">
        <f t="shared" si="1"/>
        <v>3.0079704584763327</v>
      </c>
    </row>
    <row r="53" spans="1:13" x14ac:dyDescent="0.25">
      <c r="A53" s="1">
        <v>37</v>
      </c>
      <c r="B53" s="1">
        <v>26.5</v>
      </c>
      <c r="C53" s="1" t="s">
        <v>142</v>
      </c>
      <c r="D53" s="1">
        <v>-1.0229447312412698</v>
      </c>
      <c r="E53" s="1">
        <v>2.3005677146622587</v>
      </c>
      <c r="F53" s="1">
        <v>3.5207842659221824</v>
      </c>
      <c r="H53" s="1">
        <v>6.4104809520892907</v>
      </c>
      <c r="J53" s="1">
        <v>7.1368154033146496</v>
      </c>
      <c r="L53" s="9">
        <f t="shared" si="0"/>
        <v>1.8207536923340073</v>
      </c>
      <c r="M53" s="9">
        <f t="shared" si="1"/>
        <v>2.0270527428766889</v>
      </c>
    </row>
    <row r="54" spans="1:13" x14ac:dyDescent="0.25">
      <c r="A54" s="1">
        <v>38</v>
      </c>
      <c r="B54" s="1">
        <v>0</v>
      </c>
      <c r="C54" s="1" t="s">
        <v>16</v>
      </c>
      <c r="D54" s="1">
        <v>-0.80622948378765802</v>
      </c>
      <c r="E54" s="1">
        <v>1.8792953068795972</v>
      </c>
      <c r="F54" s="1">
        <v>3.9446526960768069</v>
      </c>
      <c r="H54" s="1">
        <v>7.6111025834125332</v>
      </c>
      <c r="J54" s="1">
        <v>8.5326764218057836</v>
      </c>
      <c r="L54" s="9">
        <f t="shared" si="0"/>
        <v>1.9294734339938799</v>
      </c>
      <c r="M54" s="9">
        <f t="shared" si="1"/>
        <v>2.1630995373286073</v>
      </c>
    </row>
    <row r="55" spans="1:13" x14ac:dyDescent="0.25">
      <c r="A55" s="1">
        <v>38</v>
      </c>
      <c r="B55" s="1">
        <v>8</v>
      </c>
      <c r="C55" s="1" t="s">
        <v>115</v>
      </c>
      <c r="D55" s="1">
        <v>-0.39255334320630708</v>
      </c>
      <c r="E55" s="1">
        <v>1.7573461241496111</v>
      </c>
      <c r="F55" s="1">
        <v>7.7909058146583963</v>
      </c>
      <c r="H55" s="1">
        <v>15.321092606231508</v>
      </c>
      <c r="J55" s="1">
        <v>17.213829002083614</v>
      </c>
      <c r="L55" s="9">
        <f t="shared" si="0"/>
        <v>1.9665354672116881</v>
      </c>
      <c r="M55" s="9">
        <f t="shared" si="1"/>
        <v>2.2094772304519741</v>
      </c>
    </row>
    <row r="56" spans="1:13" x14ac:dyDescent="0.25">
      <c r="A56" s="1">
        <v>38</v>
      </c>
      <c r="B56" s="1">
        <v>9</v>
      </c>
      <c r="C56" s="1" t="s">
        <v>112</v>
      </c>
      <c r="D56" s="1">
        <v>-0.42924570423033498</v>
      </c>
      <c r="E56" s="1">
        <v>1.8371387352571511</v>
      </c>
      <c r="F56" s="1">
        <v>7.3108215279266089</v>
      </c>
      <c r="H56" s="1">
        <v>14.197320264822059</v>
      </c>
      <c r="J56" s="1">
        <v>15.92826362122034</v>
      </c>
      <c r="L56" s="9">
        <f t="shared" si="0"/>
        <v>1.9419596293781365</v>
      </c>
      <c r="M56" s="9">
        <f t="shared" si="1"/>
        <v>2.1787241776284598</v>
      </c>
    </row>
    <row r="57" spans="1:13" x14ac:dyDescent="0.25">
      <c r="A57" s="1">
        <v>38</v>
      </c>
      <c r="B57" s="1">
        <v>10</v>
      </c>
      <c r="C57" s="1" t="s">
        <v>112</v>
      </c>
      <c r="D57" s="1">
        <v>-0.43227551553460342</v>
      </c>
      <c r="E57" s="1">
        <v>1.5730576869214339</v>
      </c>
      <c r="F57" s="1">
        <v>6.6486710064229104</v>
      </c>
      <c r="H57" s="1">
        <v>13.486902397678687</v>
      </c>
      <c r="J57" s="1">
        <v>15.205713603261586</v>
      </c>
      <c r="L57" s="9">
        <f t="shared" si="0"/>
        <v>2.0285110189163733</v>
      </c>
      <c r="M57" s="9">
        <f t="shared" si="1"/>
        <v>2.2870305341582089</v>
      </c>
    </row>
    <row r="58" spans="1:13" x14ac:dyDescent="0.25">
      <c r="A58" s="1">
        <v>38</v>
      </c>
      <c r="B58" s="1">
        <v>12</v>
      </c>
      <c r="C58" s="1" t="s">
        <v>33</v>
      </c>
      <c r="D58" s="1">
        <v>-0.4757427074670843</v>
      </c>
      <c r="E58" s="1">
        <v>1.723254177901246</v>
      </c>
      <c r="F58" s="1">
        <v>6.3569112682835769</v>
      </c>
      <c r="H58" s="1">
        <v>12.570353857321098</v>
      </c>
      <c r="J58" s="1">
        <v>14.132122410654954</v>
      </c>
      <c r="L58" s="9">
        <f t="shared" si="0"/>
        <v>1.9774310709728071</v>
      </c>
      <c r="M58" s="9">
        <f t="shared" si="1"/>
        <v>2.223111478866175</v>
      </c>
    </row>
    <row r="59" spans="1:13" x14ac:dyDescent="0.25">
      <c r="A59" s="1">
        <v>38</v>
      </c>
      <c r="B59" s="1">
        <v>17</v>
      </c>
      <c r="C59" s="1" t="s">
        <v>45</v>
      </c>
      <c r="D59" s="1">
        <v>-0.53149517543340119</v>
      </c>
      <c r="E59" s="1">
        <v>1.0475322590107563</v>
      </c>
      <c r="F59" s="1">
        <v>4.4187273329351955</v>
      </c>
      <c r="H59" s="1">
        <v>9.9803958797654939</v>
      </c>
      <c r="J59" s="1">
        <v>11.378338954966752</v>
      </c>
      <c r="L59" s="9">
        <f t="shared" si="0"/>
        <v>2.2586584615384924</v>
      </c>
      <c r="M59" s="9">
        <f t="shared" si="1"/>
        <v>2.5750262683460368</v>
      </c>
    </row>
    <row r="60" spans="1:13" x14ac:dyDescent="0.25">
      <c r="A60" s="1">
        <v>38</v>
      </c>
      <c r="B60" s="1">
        <v>20</v>
      </c>
      <c r="C60" s="1" t="s">
        <v>59</v>
      </c>
      <c r="D60" s="1">
        <v>-0.61158193792902138</v>
      </c>
      <c r="E60" s="1">
        <v>2.9767941161093958</v>
      </c>
      <c r="F60" s="1">
        <v>6.9946377595701099</v>
      </c>
      <c r="H60" s="1">
        <v>11.828004830562755</v>
      </c>
      <c r="J60" s="1">
        <v>13.042887013833234</v>
      </c>
      <c r="L60" s="9">
        <f t="shared" si="0"/>
        <v>1.6910103478024434</v>
      </c>
      <c r="M60" s="9">
        <f t="shared" si="1"/>
        <v>1.8646979961167922</v>
      </c>
    </row>
    <row r="61" spans="1:13" x14ac:dyDescent="0.25">
      <c r="A61" s="1">
        <v>38</v>
      </c>
      <c r="B61" s="1">
        <v>26</v>
      </c>
      <c r="C61" s="1" t="s">
        <v>142</v>
      </c>
      <c r="D61" s="1">
        <v>-1.0037325502351768</v>
      </c>
      <c r="E61" s="1">
        <v>1.386639754724587</v>
      </c>
      <c r="F61" s="1">
        <v>2.6776453090963988</v>
      </c>
      <c r="H61" s="1">
        <v>5.6226529202448097</v>
      </c>
      <c r="J61" s="1">
        <v>6.362889948351464</v>
      </c>
      <c r="L61" s="9">
        <f t="shared" si="0"/>
        <v>2.0998497826219698</v>
      </c>
      <c r="M61" s="9">
        <f t="shared" si="1"/>
        <v>2.3763005229765448</v>
      </c>
    </row>
    <row r="62" spans="1:13" x14ac:dyDescent="0.25">
      <c r="A62" s="1">
        <v>39</v>
      </c>
      <c r="B62" s="1">
        <v>3</v>
      </c>
      <c r="C62" s="1" t="s">
        <v>17</v>
      </c>
      <c r="D62" s="1">
        <v>-0.74312054373136416</v>
      </c>
      <c r="E62" s="1">
        <v>1.6684341049283204</v>
      </c>
      <c r="F62" s="1">
        <v>3.9958982832289478</v>
      </c>
      <c r="H62" s="1">
        <v>7.9737186044884085</v>
      </c>
      <c r="J62" s="1">
        <v>8.9735563915979419</v>
      </c>
      <c r="L62" s="9">
        <f t="shared" si="0"/>
        <v>1.9954758703329958</v>
      </c>
      <c r="M62" s="9">
        <f t="shared" si="1"/>
        <v>2.2456918959275209</v>
      </c>
    </row>
    <row r="63" spans="1:13" x14ac:dyDescent="0.25">
      <c r="A63" s="1">
        <v>39</v>
      </c>
      <c r="B63" s="1">
        <v>8</v>
      </c>
      <c r="C63" s="1" t="s">
        <v>39</v>
      </c>
      <c r="D63" s="1">
        <v>-0.3773104735349837</v>
      </c>
      <c r="E63" s="1">
        <v>2.1544250622609189</v>
      </c>
      <c r="F63" s="1">
        <v>9.1580417312230722</v>
      </c>
      <c r="H63" s="1">
        <v>16.992438620091633</v>
      </c>
      <c r="J63" s="1">
        <v>18.961639191278824</v>
      </c>
      <c r="L63" s="9">
        <f t="shared" si="0"/>
        <v>1.8554663888632732</v>
      </c>
      <c r="M63" s="9">
        <f t="shared" si="1"/>
        <v>2.0704905860640213</v>
      </c>
    </row>
    <row r="64" spans="1:13" x14ac:dyDescent="0.25">
      <c r="A64" s="1">
        <v>39</v>
      </c>
      <c r="B64" s="1">
        <v>10</v>
      </c>
      <c r="C64" s="1" t="s">
        <v>42</v>
      </c>
      <c r="D64" s="1">
        <v>-0.71450847086028391</v>
      </c>
      <c r="E64" s="1">
        <v>1.1794896891851483</v>
      </c>
      <c r="F64" s="1">
        <v>3.4716029135366084</v>
      </c>
      <c r="H64" s="1">
        <v>7.6087127177645559</v>
      </c>
      <c r="J64" s="1">
        <v>8.6485884229544645</v>
      </c>
      <c r="L64" s="9">
        <f t="shared" si="0"/>
        <v>2.1917001763353663</v>
      </c>
      <c r="M64" s="9">
        <f t="shared" si="1"/>
        <v>2.4912378052315702</v>
      </c>
    </row>
    <row r="65" spans="1:13" x14ac:dyDescent="0.25">
      <c r="A65" s="1">
        <v>39</v>
      </c>
      <c r="B65" s="1">
        <v>14</v>
      </c>
      <c r="C65" s="1" t="s">
        <v>134</v>
      </c>
      <c r="D65" s="1">
        <v>-0.58525785178500134</v>
      </c>
      <c r="E65" s="1">
        <v>1.5324293595202854</v>
      </c>
      <c r="F65" s="1">
        <v>4.8413350643284767</v>
      </c>
      <c r="H65" s="1">
        <v>9.8921002800096964</v>
      </c>
      <c r="J65" s="1">
        <v>11.161626178267865</v>
      </c>
      <c r="L65" s="9">
        <f t="shared" si="0"/>
        <v>2.0432587599432743</v>
      </c>
      <c r="M65" s="9">
        <f t="shared" si="1"/>
        <v>2.3054851667896386</v>
      </c>
    </row>
    <row r="66" spans="1:13" x14ac:dyDescent="0.25">
      <c r="A66" s="1">
        <v>39</v>
      </c>
      <c r="B66" s="1">
        <v>16</v>
      </c>
      <c r="C66" s="1" t="s">
        <v>32</v>
      </c>
      <c r="D66" s="1">
        <v>-0.62414281348071443</v>
      </c>
      <c r="E66" s="1">
        <v>2.9778224089483292</v>
      </c>
      <c r="F66" s="1">
        <v>6.8555181867531703</v>
      </c>
      <c r="H66" s="1">
        <v>11.591613734365108</v>
      </c>
      <c r="J66" s="1">
        <v>12.782046410913035</v>
      </c>
      <c r="L66" s="9">
        <f t="shared" si="0"/>
        <v>1.690844283188313</v>
      </c>
      <c r="M66" s="9">
        <f t="shared" si="1"/>
        <v>1.8644901906338194</v>
      </c>
    </row>
    <row r="67" spans="1:13" x14ac:dyDescent="0.25">
      <c r="A67" s="1">
        <v>39</v>
      </c>
      <c r="B67" s="1">
        <v>20</v>
      </c>
      <c r="C67" s="1" t="s">
        <v>59</v>
      </c>
      <c r="D67" s="1">
        <v>-0.55664798941103799</v>
      </c>
      <c r="E67" s="1">
        <v>2.7482542517553652</v>
      </c>
      <c r="F67" s="1">
        <v>7.2743535030813335</v>
      </c>
      <c r="H67" s="1">
        <v>12.584711316692767</v>
      </c>
      <c r="J67" s="1">
        <v>13.91948663993813</v>
      </c>
      <c r="L67" s="9">
        <f t="shared" ref="L67:L102" si="2">H67/F67</f>
        <v>1.7300109640481489</v>
      </c>
      <c r="M67" s="9">
        <f t="shared" ref="M67:M102" si="3">J67/F67</f>
        <v>1.91350154127676</v>
      </c>
    </row>
    <row r="68" spans="1:13" x14ac:dyDescent="0.25">
      <c r="A68" s="1">
        <v>39</v>
      </c>
      <c r="B68" s="1">
        <v>24</v>
      </c>
      <c r="C68" s="1" t="s">
        <v>140</v>
      </c>
      <c r="D68" s="1">
        <v>-0.51819502877977519</v>
      </c>
      <c r="E68" s="1">
        <v>0.59508299655163888</v>
      </c>
      <c r="F68" s="1">
        <v>3.659014253796411</v>
      </c>
      <c r="H68" s="1">
        <v>9.3634302281462034</v>
      </c>
      <c r="J68" s="1">
        <v>10.797253323187441</v>
      </c>
      <c r="L68" s="9">
        <f t="shared" si="2"/>
        <v>2.5590034852778105</v>
      </c>
      <c r="M68" s="9">
        <f t="shared" si="3"/>
        <v>2.9508639688912797</v>
      </c>
    </row>
    <row r="69" spans="1:13" x14ac:dyDescent="0.25">
      <c r="A69" s="1">
        <v>39.5</v>
      </c>
      <c r="B69" s="1">
        <v>25.5</v>
      </c>
      <c r="C69" s="1" t="s">
        <v>142</v>
      </c>
      <c r="D69" s="1">
        <v>-0.73744365810486401</v>
      </c>
      <c r="E69" s="1">
        <v>0.50307243695614745</v>
      </c>
      <c r="F69" s="1">
        <v>2.4463868081697022</v>
      </c>
      <c r="H69" s="1">
        <v>6.4548286294697075</v>
      </c>
      <c r="J69" s="1">
        <v>7.4623632279899734</v>
      </c>
      <c r="L69" s="9">
        <f t="shared" si="2"/>
        <v>2.6385151391079384</v>
      </c>
      <c r="M69" s="9">
        <f t="shared" si="3"/>
        <v>3.0503611297565172</v>
      </c>
    </row>
    <row r="70" spans="1:13" x14ac:dyDescent="0.25">
      <c r="A70" s="1">
        <v>40</v>
      </c>
      <c r="B70" s="1">
        <v>1</v>
      </c>
      <c r="C70" s="1" t="s">
        <v>16</v>
      </c>
      <c r="D70" s="1">
        <v>-0.68585393569144271</v>
      </c>
      <c r="E70" s="1">
        <v>1.5748629331660109</v>
      </c>
      <c r="F70" s="1">
        <v>4.1931128240398792</v>
      </c>
      <c r="H70" s="1">
        <v>8.5030684081248662</v>
      </c>
      <c r="J70" s="1">
        <v>9.5863894497267435</v>
      </c>
      <c r="L70" s="9">
        <f t="shared" si="2"/>
        <v>2.0278653985590913</v>
      </c>
      <c r="M70" s="9">
        <f t="shared" si="3"/>
        <v>2.2862226350710686</v>
      </c>
    </row>
    <row r="71" spans="1:13" x14ac:dyDescent="0.25">
      <c r="A71" s="1">
        <v>40</v>
      </c>
      <c r="B71" s="1">
        <v>14</v>
      </c>
      <c r="C71" s="1" t="s">
        <v>32</v>
      </c>
      <c r="D71" s="1">
        <v>-0.57902320875862567</v>
      </c>
      <c r="E71" s="1">
        <v>1.8578888282787847</v>
      </c>
      <c r="F71" s="1">
        <v>5.4555478614599258</v>
      </c>
      <c r="H71" s="1">
        <v>10.560697284291182</v>
      </c>
      <c r="J71" s="1">
        <v>11.843892825956821</v>
      </c>
      <c r="L71" s="9">
        <f t="shared" si="2"/>
        <v>1.9357720897099964</v>
      </c>
      <c r="M71" s="9">
        <f t="shared" si="3"/>
        <v>2.170981380188524</v>
      </c>
    </row>
    <row r="72" spans="1:13" x14ac:dyDescent="0.25">
      <c r="A72" s="1">
        <v>40</v>
      </c>
      <c r="B72" s="1">
        <v>15</v>
      </c>
      <c r="C72" s="1" t="s">
        <v>32</v>
      </c>
      <c r="D72" s="1">
        <v>-0.55133900345844256</v>
      </c>
      <c r="E72" s="1">
        <v>2.6027242900998742</v>
      </c>
      <c r="F72" s="1">
        <v>7.0804428230409417</v>
      </c>
      <c r="H72" s="1">
        <v>12.441935446377192</v>
      </c>
      <c r="J72" s="1">
        <v>13.789563666654201</v>
      </c>
      <c r="L72" s="9">
        <f t="shared" si="2"/>
        <v>1.7572256082471367</v>
      </c>
      <c r="M72" s="9">
        <f t="shared" si="3"/>
        <v>1.9475566728369957</v>
      </c>
    </row>
    <row r="73" spans="1:13" x14ac:dyDescent="0.25">
      <c r="A73" s="1">
        <v>40</v>
      </c>
      <c r="B73" s="1">
        <v>17</v>
      </c>
      <c r="C73" s="1" t="s">
        <v>45</v>
      </c>
      <c r="D73" s="1">
        <v>-0.51434330945470141</v>
      </c>
      <c r="E73" s="1">
        <v>0.84447881550636872</v>
      </c>
      <c r="F73" s="1">
        <v>4.1712972173799079</v>
      </c>
      <c r="H73" s="1">
        <v>9.9184313701190643</v>
      </c>
      <c r="J73" s="1">
        <v>11.36299181514112</v>
      </c>
      <c r="L73" s="9">
        <f t="shared" si="2"/>
        <v>2.3777810242802766</v>
      </c>
      <c r="M73" s="9">
        <f t="shared" si="3"/>
        <v>2.7240906660394937</v>
      </c>
    </row>
    <row r="74" spans="1:13" x14ac:dyDescent="0.25">
      <c r="A74" s="1">
        <v>40</v>
      </c>
      <c r="B74" s="1">
        <v>18.8</v>
      </c>
      <c r="C74" s="1" t="s">
        <v>155</v>
      </c>
      <c r="D74" s="1">
        <v>-0.53197415193225484</v>
      </c>
      <c r="E74" s="1">
        <v>1.7361967662962901</v>
      </c>
      <c r="F74" s="1">
        <v>5.7092938731411662</v>
      </c>
      <c r="H74" s="1">
        <v>11.265954829811927</v>
      </c>
      <c r="J74" s="1">
        <v>12.662639231302581</v>
      </c>
      <c r="L74" s="9">
        <f t="shared" si="2"/>
        <v>1.9732658854383984</v>
      </c>
      <c r="M74" s="9">
        <f t="shared" si="3"/>
        <v>2.2178993607025155</v>
      </c>
    </row>
    <row r="75" spans="1:13" x14ac:dyDescent="0.25">
      <c r="A75" s="1">
        <v>40</v>
      </c>
      <c r="B75" s="1">
        <v>19.2</v>
      </c>
      <c r="C75" s="1" t="s">
        <v>154</v>
      </c>
      <c r="D75" s="1">
        <v>-0.56771862451535182</v>
      </c>
      <c r="E75" s="1">
        <v>1.8696975598051562</v>
      </c>
      <c r="F75" s="1">
        <v>5.5849806979855678</v>
      </c>
      <c r="H75" s="1">
        <v>10.791785393750954</v>
      </c>
      <c r="J75" s="1">
        <v>12.100532311529602</v>
      </c>
      <c r="L75" s="9">
        <f t="shared" si="2"/>
        <v>1.9322869634345228</v>
      </c>
      <c r="M75" s="9">
        <f t="shared" si="3"/>
        <v>2.1666202563411026</v>
      </c>
    </row>
    <row r="76" spans="1:13" x14ac:dyDescent="0.25">
      <c r="A76" s="1">
        <v>40</v>
      </c>
      <c r="B76" s="1">
        <v>23</v>
      </c>
      <c r="C76" s="1" t="s">
        <v>69</v>
      </c>
      <c r="D76" s="1">
        <v>-0.61527569423989037</v>
      </c>
      <c r="E76" s="1">
        <v>0.88565820725279121</v>
      </c>
      <c r="F76" s="1">
        <v>3.5539486245335628</v>
      </c>
      <c r="H76" s="1">
        <v>8.3582989794615798</v>
      </c>
      <c r="J76" s="1">
        <v>9.5658877188768443</v>
      </c>
      <c r="L76" s="9">
        <f t="shared" si="2"/>
        <v>2.351834498046117</v>
      </c>
      <c r="M76" s="9">
        <f t="shared" si="3"/>
        <v>2.6916223979271274</v>
      </c>
    </row>
    <row r="77" spans="1:13" x14ac:dyDescent="0.25">
      <c r="A77" s="1">
        <v>40.5</v>
      </c>
      <c r="B77" s="1">
        <v>25</v>
      </c>
      <c r="C77" s="1" t="s">
        <v>71</v>
      </c>
      <c r="D77" s="1">
        <v>-1.054109306966287</v>
      </c>
      <c r="E77" s="1">
        <v>1.3390780623230674</v>
      </c>
      <c r="F77" s="1">
        <v>2.5045581562325618</v>
      </c>
      <c r="H77" s="1">
        <v>5.3088214147624857</v>
      </c>
      <c r="J77" s="1">
        <v>6.013681902275251</v>
      </c>
      <c r="L77" s="9">
        <f t="shared" si="2"/>
        <v>2.1196638622870663</v>
      </c>
      <c r="M77" s="9">
        <f t="shared" si="3"/>
        <v>2.4010949345737007</v>
      </c>
    </row>
    <row r="78" spans="1:13" x14ac:dyDescent="0.25">
      <c r="A78" s="1">
        <v>41</v>
      </c>
      <c r="B78" s="1">
        <v>2</v>
      </c>
      <c r="C78" s="1" t="s">
        <v>16</v>
      </c>
      <c r="D78" s="1">
        <v>-0.76520850199033608</v>
      </c>
      <c r="E78" s="1">
        <v>2.0862338125123534</v>
      </c>
      <c r="F78" s="1">
        <v>4.4265501542416628</v>
      </c>
      <c r="H78" s="1">
        <v>8.2895495750679231</v>
      </c>
      <c r="J78" s="1">
        <v>9.260526763726217</v>
      </c>
      <c r="L78" s="9">
        <f t="shared" si="2"/>
        <v>1.8726885014788797</v>
      </c>
      <c r="M78" s="9">
        <f t="shared" si="3"/>
        <v>2.0920415314514131</v>
      </c>
    </row>
    <row r="79" spans="1:13" x14ac:dyDescent="0.25">
      <c r="A79" s="1">
        <v>41</v>
      </c>
      <c r="B79" s="1">
        <v>8</v>
      </c>
      <c r="C79" s="1" t="s">
        <v>38</v>
      </c>
      <c r="D79" s="1">
        <v>-0.3488982901558797</v>
      </c>
      <c r="E79" s="1">
        <v>1.6807546106448279</v>
      </c>
      <c r="F79" s="1">
        <v>8.546200124146921</v>
      </c>
      <c r="H79" s="1">
        <v>17.018583289680141</v>
      </c>
      <c r="J79" s="1">
        <v>19.148143740286088</v>
      </c>
      <c r="L79" s="9">
        <f t="shared" si="2"/>
        <v>1.9913625988695098</v>
      </c>
      <c r="M79" s="9">
        <f t="shared" si="3"/>
        <v>2.2405447406015955</v>
      </c>
    </row>
    <row r="80" spans="1:13" x14ac:dyDescent="0.25">
      <c r="A80" s="1">
        <v>41</v>
      </c>
      <c r="B80" s="1">
        <v>10</v>
      </c>
      <c r="C80" s="1" t="s">
        <v>41</v>
      </c>
      <c r="D80" s="1">
        <v>-0.69555325175379668</v>
      </c>
      <c r="E80" s="1">
        <v>1.1018647745849035</v>
      </c>
      <c r="F80" s="1">
        <v>3.4546093610032318</v>
      </c>
      <c r="H80" s="1">
        <v>7.7044636928557813</v>
      </c>
      <c r="J80" s="1">
        <v>8.772678093588679</v>
      </c>
      <c r="L80" s="9">
        <f t="shared" si="2"/>
        <v>2.2301982330697951</v>
      </c>
      <c r="M80" s="9">
        <f t="shared" si="3"/>
        <v>2.5394124709489758</v>
      </c>
    </row>
    <row r="81" spans="1:13" x14ac:dyDescent="0.25">
      <c r="A81" s="1">
        <v>41</v>
      </c>
      <c r="B81" s="1">
        <v>12</v>
      </c>
      <c r="C81" s="1" t="s">
        <v>32</v>
      </c>
      <c r="D81" s="1">
        <v>-0.617071312356962</v>
      </c>
      <c r="E81" s="1">
        <v>2.2074574585830495</v>
      </c>
      <c r="F81" s="1">
        <v>5.6856596447210714</v>
      </c>
      <c r="H81" s="1">
        <v>10.476029802603277</v>
      </c>
      <c r="J81" s="1">
        <v>11.680104575034427</v>
      </c>
      <c r="L81" s="9">
        <f t="shared" si="2"/>
        <v>1.842535511658685</v>
      </c>
      <c r="M81" s="9">
        <f t="shared" si="3"/>
        <v>2.0543094917542208</v>
      </c>
    </row>
    <row r="82" spans="1:13" x14ac:dyDescent="0.25">
      <c r="A82" s="1">
        <v>41</v>
      </c>
      <c r="B82" s="1">
        <v>13</v>
      </c>
      <c r="C82" s="1" t="s">
        <v>32</v>
      </c>
      <c r="D82" s="1">
        <v>-0.61168212991494408</v>
      </c>
      <c r="E82" s="1">
        <v>2.5870698820180626</v>
      </c>
      <c r="F82" s="1">
        <v>6.3563568263122363</v>
      </c>
      <c r="H82" s="1">
        <v>11.188932204002342</v>
      </c>
      <c r="J82" s="1">
        <v>12.403615392643665</v>
      </c>
      <c r="L82" s="9">
        <f t="shared" si="2"/>
        <v>1.7602744008463442</v>
      </c>
      <c r="M82" s="9">
        <f t="shared" si="3"/>
        <v>1.951371789151092</v>
      </c>
    </row>
    <row r="83" spans="1:13" x14ac:dyDescent="0.25">
      <c r="A83" s="1">
        <v>41</v>
      </c>
      <c r="B83" s="1">
        <v>18</v>
      </c>
      <c r="C83" s="1" t="s">
        <v>49</v>
      </c>
      <c r="D83" s="1">
        <v>-0.65274848470057234</v>
      </c>
      <c r="E83" s="1">
        <v>1.3434795093881886</v>
      </c>
      <c r="F83" s="1">
        <v>4.0512993463343845</v>
      </c>
      <c r="H83" s="1">
        <v>8.5798429880036124</v>
      </c>
      <c r="J83" s="1">
        <v>9.7181068329833948</v>
      </c>
      <c r="L83" s="9">
        <f t="shared" si="2"/>
        <v>2.1178003041830653</v>
      </c>
      <c r="M83" s="9">
        <f t="shared" si="3"/>
        <v>2.3987629652141944</v>
      </c>
    </row>
    <row r="84" spans="1:13" x14ac:dyDescent="0.25">
      <c r="A84" s="1">
        <v>41</v>
      </c>
      <c r="B84" s="1">
        <v>19</v>
      </c>
      <c r="C84" s="1" t="s">
        <v>57</v>
      </c>
      <c r="D84" s="1">
        <v>-0.66662573242761791</v>
      </c>
      <c r="E84" s="1">
        <v>1.7294197577071775</v>
      </c>
      <c r="F84" s="1">
        <v>4.5459087615346734</v>
      </c>
      <c r="H84" s="1">
        <v>8.9801810318763557</v>
      </c>
      <c r="J84" s="1">
        <v>10.09474946789255</v>
      </c>
      <c r="L84" s="9">
        <f t="shared" si="2"/>
        <v>1.9754424259154504</v>
      </c>
      <c r="M84" s="9">
        <f t="shared" si="3"/>
        <v>2.2206229815498144</v>
      </c>
    </row>
    <row r="85" spans="1:13" x14ac:dyDescent="0.25">
      <c r="A85" s="1">
        <v>42</v>
      </c>
      <c r="B85" s="1">
        <v>8</v>
      </c>
      <c r="C85" s="1" t="s">
        <v>148</v>
      </c>
      <c r="D85" s="1">
        <v>-0.40317085744136144</v>
      </c>
      <c r="E85" s="1">
        <v>1.4679060940379565</v>
      </c>
      <c r="F85" s="1">
        <v>6.867823015805838</v>
      </c>
      <c r="H85" s="1">
        <v>14.199702156971021</v>
      </c>
      <c r="J85" s="1">
        <v>16.042593294280131</v>
      </c>
      <c r="L85" s="9">
        <f t="shared" si="2"/>
        <v>2.0675696103832832</v>
      </c>
      <c r="M85" s="9">
        <f t="shared" si="3"/>
        <v>2.3359066267955901</v>
      </c>
    </row>
    <row r="86" spans="1:13" x14ac:dyDescent="0.25">
      <c r="A86" s="1">
        <v>42</v>
      </c>
      <c r="B86" s="1">
        <v>11</v>
      </c>
      <c r="C86" s="1" t="s">
        <v>32</v>
      </c>
      <c r="D86" s="1">
        <v>-0.70502544264200906</v>
      </c>
      <c r="E86" s="1">
        <v>1.6903464817216585</v>
      </c>
      <c r="F86" s="1">
        <v>4.2428915338316022</v>
      </c>
      <c r="H86" s="1">
        <v>8.4356480234735916</v>
      </c>
      <c r="J86" s="1">
        <v>9.4895106999972718</v>
      </c>
      <c r="L86" s="9">
        <f t="shared" si="2"/>
        <v>1.9881837553965613</v>
      </c>
      <c r="M86" s="9">
        <f t="shared" si="3"/>
        <v>2.2365668847130857</v>
      </c>
    </row>
    <row r="87" spans="1:13" x14ac:dyDescent="0.25">
      <c r="A87" s="1">
        <v>42</v>
      </c>
      <c r="B87" s="1">
        <v>18</v>
      </c>
      <c r="C87" s="1" t="s">
        <v>54</v>
      </c>
      <c r="D87" s="1">
        <v>-0.56590159196782108</v>
      </c>
      <c r="E87" s="1">
        <v>1.5308943364492089</v>
      </c>
      <c r="F87" s="1">
        <v>5.0042169462747141</v>
      </c>
      <c r="H87" s="1">
        <v>10.227739979177027</v>
      </c>
      <c r="J87" s="1">
        <v>11.540689104158901</v>
      </c>
      <c r="L87" s="9">
        <f t="shared" si="2"/>
        <v>2.0438242564185507</v>
      </c>
      <c r="M87" s="9">
        <f t="shared" si="3"/>
        <v>2.3061928026022387</v>
      </c>
    </row>
    <row r="88" spans="1:13" x14ac:dyDescent="0.25">
      <c r="A88" s="1">
        <v>42.5</v>
      </c>
      <c r="B88" s="1">
        <v>3.5</v>
      </c>
      <c r="C88" s="1" t="s">
        <v>19</v>
      </c>
      <c r="D88" s="1">
        <v>-0.62700527334029521</v>
      </c>
      <c r="E88" s="1">
        <v>1.2483895937716751</v>
      </c>
      <c r="F88" s="1">
        <v>4.065977914651512</v>
      </c>
      <c r="H88" s="1">
        <v>8.7804518205124076</v>
      </c>
      <c r="J88" s="1">
        <v>9.9654498286499731</v>
      </c>
      <c r="L88" s="9">
        <f t="shared" si="2"/>
        <v>2.1594932399589695</v>
      </c>
      <c r="M88" s="9">
        <f t="shared" si="3"/>
        <v>2.4509355529797792</v>
      </c>
    </row>
    <row r="89" spans="1:13" x14ac:dyDescent="0.25">
      <c r="A89" s="1">
        <v>42.5</v>
      </c>
      <c r="B89" s="1">
        <v>6.5</v>
      </c>
      <c r="C89" s="1" t="s">
        <v>20</v>
      </c>
      <c r="D89" s="1">
        <v>-0.54441157787544281</v>
      </c>
      <c r="E89" s="1">
        <v>2.110582377647118</v>
      </c>
      <c r="F89" s="1">
        <v>6.2665500079200411</v>
      </c>
      <c r="H89" s="1">
        <v>11.696265539569351</v>
      </c>
      <c r="J89" s="1">
        <v>13.061041804797849</v>
      </c>
      <c r="L89" s="9">
        <f t="shared" si="2"/>
        <v>1.8664600976273884</v>
      </c>
      <c r="M89" s="9">
        <f t="shared" si="3"/>
        <v>2.0842475984856934</v>
      </c>
    </row>
    <row r="90" spans="1:13" x14ac:dyDescent="0.25">
      <c r="A90" s="1">
        <v>42.5</v>
      </c>
      <c r="B90" s="1">
        <v>10.5</v>
      </c>
      <c r="C90" s="1" t="s">
        <v>32</v>
      </c>
      <c r="D90" s="1">
        <v>-0.75293432009755135</v>
      </c>
      <c r="E90" s="1">
        <v>1.67851617254997</v>
      </c>
      <c r="F90" s="1">
        <v>3.9572059514619276</v>
      </c>
      <c r="H90" s="1">
        <v>7.883179201847188</v>
      </c>
      <c r="J90" s="1">
        <v>8.8699850628202093</v>
      </c>
      <c r="L90" s="9">
        <f t="shared" si="2"/>
        <v>1.9921073854988192</v>
      </c>
      <c r="M90" s="9">
        <f t="shared" si="3"/>
        <v>2.2414767317185835</v>
      </c>
    </row>
    <row r="91" spans="1:13" x14ac:dyDescent="0.25">
      <c r="A91" s="1">
        <v>43</v>
      </c>
      <c r="B91" s="1">
        <v>4</v>
      </c>
      <c r="C91" s="1" t="s">
        <v>20</v>
      </c>
      <c r="D91" s="1">
        <v>-0.63007683234620127</v>
      </c>
      <c r="E91" s="1">
        <v>1.7291368190080931</v>
      </c>
      <c r="F91" s="1">
        <v>4.809154476803803</v>
      </c>
      <c r="H91" s="1">
        <v>9.5006458128569271</v>
      </c>
      <c r="J91" s="1">
        <v>10.679867078989359</v>
      </c>
      <c r="L91" s="9">
        <f t="shared" si="2"/>
        <v>1.9755335077469005</v>
      </c>
      <c r="M91" s="9">
        <f t="shared" si="3"/>
        <v>2.2207369570892368</v>
      </c>
    </row>
    <row r="92" spans="1:13" x14ac:dyDescent="0.25">
      <c r="A92" s="1">
        <v>43</v>
      </c>
      <c r="B92" s="1">
        <v>5</v>
      </c>
      <c r="C92" s="1" t="s">
        <v>20</v>
      </c>
      <c r="D92" s="1">
        <v>-0.58559708290224022</v>
      </c>
      <c r="E92" s="1">
        <v>2.321458287569016</v>
      </c>
      <c r="F92" s="1">
        <v>6.1859226989587821</v>
      </c>
      <c r="H92" s="1">
        <v>11.233762051829116</v>
      </c>
      <c r="J92" s="1">
        <v>12.502552525165605</v>
      </c>
      <c r="L92" s="9">
        <f t="shared" si="2"/>
        <v>1.8160204384254572</v>
      </c>
      <c r="M92" s="9">
        <f t="shared" si="3"/>
        <v>2.0211297705466058</v>
      </c>
    </row>
    <row r="93" spans="1:13" x14ac:dyDescent="0.25">
      <c r="A93" s="1">
        <v>43</v>
      </c>
      <c r="B93" s="1">
        <v>7</v>
      </c>
      <c r="C93" s="1" t="s">
        <v>20</v>
      </c>
      <c r="D93" s="1">
        <v>-0.56410238210250263</v>
      </c>
      <c r="E93" s="1">
        <v>2.070804191595252</v>
      </c>
      <c r="F93" s="1">
        <v>5.9772911772291781</v>
      </c>
      <c r="H93" s="1">
        <v>11.217474686085321</v>
      </c>
      <c r="J93" s="1">
        <v>12.534611474678051</v>
      </c>
      <c r="L93" s="9">
        <f t="shared" si="2"/>
        <v>1.8766819874559419</v>
      </c>
      <c r="M93" s="9">
        <f t="shared" si="3"/>
        <v>2.0970387928279868</v>
      </c>
    </row>
    <row r="94" spans="1:13" x14ac:dyDescent="0.25">
      <c r="A94" s="1">
        <v>43</v>
      </c>
      <c r="B94" s="1">
        <v>8</v>
      </c>
      <c r="C94" s="1" t="s">
        <v>131</v>
      </c>
      <c r="D94" s="1">
        <v>-0.5989086621367502</v>
      </c>
      <c r="E94" s="1">
        <v>1.5762557298471915</v>
      </c>
      <c r="F94" s="1">
        <v>4.8041644941014745</v>
      </c>
      <c r="H94" s="1">
        <v>9.7398085862302484</v>
      </c>
      <c r="J94" s="1">
        <v>10.980398424001454</v>
      </c>
      <c r="L94" s="9">
        <f t="shared" si="2"/>
        <v>2.0273678385052656</v>
      </c>
      <c r="M94" s="9">
        <f t="shared" si="3"/>
        <v>2.2856000117154864</v>
      </c>
    </row>
    <row r="95" spans="1:13" x14ac:dyDescent="0.25">
      <c r="A95" s="1">
        <v>43</v>
      </c>
      <c r="B95" s="1">
        <v>10</v>
      </c>
      <c r="C95" s="1" t="s">
        <v>32</v>
      </c>
      <c r="D95" s="1">
        <v>-0.76999319508722219</v>
      </c>
      <c r="E95" s="1">
        <v>1.7767250160875114</v>
      </c>
      <c r="F95" s="1">
        <v>3.9970807998360001</v>
      </c>
      <c r="H95" s="1">
        <v>7.8360757661034022</v>
      </c>
      <c r="J95" s="1">
        <v>8.8010193587748109</v>
      </c>
      <c r="L95" s="9">
        <f t="shared" si="2"/>
        <v>1.9604496777810736</v>
      </c>
      <c r="M95" s="9">
        <f t="shared" si="3"/>
        <v>2.2018617584953288</v>
      </c>
    </row>
    <row r="96" spans="1:13" x14ac:dyDescent="0.25">
      <c r="A96" s="1">
        <v>43</v>
      </c>
      <c r="B96" s="1">
        <v>14</v>
      </c>
      <c r="C96" s="1" t="s">
        <v>49</v>
      </c>
      <c r="D96" s="1">
        <v>-0.86387592457467999</v>
      </c>
      <c r="E96" s="1">
        <v>0.80615580314807456</v>
      </c>
      <c r="F96" s="1">
        <v>2.439188016711439</v>
      </c>
      <c r="H96" s="1">
        <v>5.8609757016215775</v>
      </c>
      <c r="J96" s="1">
        <v>6.7210529174159737</v>
      </c>
      <c r="L96" s="9">
        <f t="shared" si="2"/>
        <v>2.402838838772035</v>
      </c>
      <c r="M96" s="9">
        <f t="shared" si="3"/>
        <v>2.7554468418869278</v>
      </c>
    </row>
    <row r="97" spans="1:13" x14ac:dyDescent="0.25">
      <c r="A97" s="1">
        <v>43.5</v>
      </c>
      <c r="B97" s="1">
        <v>8.5</v>
      </c>
      <c r="C97" s="1" t="s">
        <v>132</v>
      </c>
      <c r="D97" s="1">
        <v>-0.64554640399162944</v>
      </c>
      <c r="E97" s="1">
        <v>1.4809145263808829</v>
      </c>
      <c r="F97" s="1">
        <v>4.3093951250899618</v>
      </c>
      <c r="H97" s="1">
        <v>8.888461760303267</v>
      </c>
      <c r="J97" s="1">
        <v>10.039424720372107</v>
      </c>
      <c r="L97" s="9">
        <f t="shared" si="2"/>
        <v>2.0625775781276761</v>
      </c>
      <c r="M97" s="9">
        <f t="shared" si="3"/>
        <v>2.329659831358009</v>
      </c>
    </row>
    <row r="98" spans="1:13" x14ac:dyDescent="0.25">
      <c r="A98" s="1">
        <v>43.5</v>
      </c>
      <c r="B98" s="1">
        <v>9.5</v>
      </c>
      <c r="C98" s="1" t="s">
        <v>32</v>
      </c>
      <c r="D98" s="1">
        <v>-0.44910683120374367</v>
      </c>
      <c r="E98" s="1">
        <v>1.5207844229505028</v>
      </c>
      <c r="F98" s="1">
        <v>6.283102876407507</v>
      </c>
      <c r="H98" s="1">
        <v>12.865055754026884</v>
      </c>
      <c r="J98" s="1">
        <v>14.519450540248533</v>
      </c>
      <c r="L98" s="9">
        <f t="shared" si="2"/>
        <v>2.0475640789416363</v>
      </c>
      <c r="M98" s="9">
        <f t="shared" si="3"/>
        <v>2.3108726414090368</v>
      </c>
    </row>
    <row r="99" spans="1:13" x14ac:dyDescent="0.25">
      <c r="A99" s="1">
        <v>43.5</v>
      </c>
      <c r="B99" s="1">
        <v>15.5</v>
      </c>
      <c r="C99" s="1" t="s">
        <v>54</v>
      </c>
      <c r="D99" s="1">
        <v>-0.73386288166414793</v>
      </c>
      <c r="E99" s="1">
        <v>1.2247396859330792</v>
      </c>
      <c r="F99" s="1">
        <v>3.4417051864042674</v>
      </c>
      <c r="H99" s="1">
        <v>7.4697056124468144</v>
      </c>
      <c r="J99" s="1">
        <v>8.4821563284649528</v>
      </c>
      <c r="L99" s="9">
        <f t="shared" si="2"/>
        <v>2.1703502211503518</v>
      </c>
      <c r="M99" s="9">
        <f t="shared" si="3"/>
        <v>2.4645214709185224</v>
      </c>
    </row>
    <row r="100" spans="1:13" x14ac:dyDescent="0.25">
      <c r="A100" s="1">
        <v>44</v>
      </c>
      <c r="B100" s="1">
        <v>9</v>
      </c>
      <c r="C100" s="1" t="s">
        <v>32</v>
      </c>
      <c r="D100" s="1">
        <v>-0.54670759419113391</v>
      </c>
      <c r="E100" s="1">
        <v>1.5455784551166201</v>
      </c>
      <c r="F100" s="1">
        <v>5.2067658934355876</v>
      </c>
      <c r="H100" s="1">
        <v>10.613678165019207</v>
      </c>
      <c r="J100" s="1">
        <v>11.972722758316444</v>
      </c>
      <c r="L100" s="9">
        <f t="shared" si="2"/>
        <v>2.038439672964818</v>
      </c>
      <c r="M100" s="9">
        <f t="shared" si="3"/>
        <v>2.2994547869745809</v>
      </c>
    </row>
    <row r="101" spans="1:13" x14ac:dyDescent="0.25">
      <c r="A101" s="1">
        <v>44</v>
      </c>
      <c r="B101" s="1">
        <v>13</v>
      </c>
      <c r="C101" s="1" t="s">
        <v>49</v>
      </c>
      <c r="D101" s="1">
        <v>-0.59732327573711974</v>
      </c>
      <c r="E101" s="1">
        <v>0.9234977052139941</v>
      </c>
      <c r="F101" s="1">
        <v>3.7241102022499946</v>
      </c>
      <c r="H101" s="1">
        <v>8.6728542409820903</v>
      </c>
      <c r="J101" s="1">
        <v>9.916736791989516</v>
      </c>
      <c r="L101" s="9">
        <f t="shared" si="2"/>
        <v>2.3288393119361008</v>
      </c>
      <c r="M101" s="9">
        <f t="shared" si="3"/>
        <v>2.6628472986642886</v>
      </c>
    </row>
    <row r="102" spans="1:13" x14ac:dyDescent="0.25">
      <c r="A102" s="1">
        <v>45.5</v>
      </c>
      <c r="B102" s="1">
        <v>13</v>
      </c>
      <c r="C102" s="1" t="s">
        <v>122</v>
      </c>
      <c r="D102" s="1">
        <v>-1.101296503763741</v>
      </c>
      <c r="E102" s="1">
        <v>1.4257623126472683</v>
      </c>
      <c r="F102" s="1">
        <v>2.4759565687609184</v>
      </c>
      <c r="H102" s="1">
        <v>5.1600656982257886</v>
      </c>
      <c r="J102" s="1">
        <v>5.8347250633111747</v>
      </c>
      <c r="L102" s="9">
        <f t="shared" si="2"/>
        <v>2.0840695524833541</v>
      </c>
      <c r="M102" s="9">
        <f t="shared" si="3"/>
        <v>2.3565538818118839</v>
      </c>
    </row>
    <row r="103" spans="1:13" ht="15.75" thickBot="1" x14ac:dyDescent="0.3"/>
    <row r="104" spans="1:13" ht="15.75" thickBot="1" x14ac:dyDescent="0.3">
      <c r="J104" s="10" t="s">
        <v>174</v>
      </c>
      <c r="K104" s="11"/>
      <c r="L104" s="12">
        <f>AVERAGE(L2:L102)</f>
        <v>2.0339313821997491</v>
      </c>
      <c r="M104" s="13">
        <f>AVERAGE(M2:M102)</f>
        <v>2.2938133229894695</v>
      </c>
    </row>
    <row r="105" spans="1:13" x14ac:dyDescent="0.25">
      <c r="J105" s="14" t="s">
        <v>175</v>
      </c>
      <c r="K105" s="15"/>
      <c r="L105" s="16">
        <f>_xlfn.STDEV.S(L2:L102)</f>
        <v>0.19930692812599582</v>
      </c>
      <c r="M105" s="16">
        <f>_xlfn.STDEV.S(M2:M102)</f>
        <v>0.24940335830109747</v>
      </c>
    </row>
    <row r="106" spans="1:13" x14ac:dyDescent="0.25">
      <c r="J106" s="1" t="s">
        <v>176</v>
      </c>
      <c r="K106" s="1"/>
      <c r="L106" s="9">
        <f>MAX(L2:L102)</f>
        <v>2.6385151391079384</v>
      </c>
      <c r="M106" s="9">
        <f>MAX(M2:M102)</f>
        <v>3.0503611297565172</v>
      </c>
    </row>
    <row r="107" spans="1:13" x14ac:dyDescent="0.25">
      <c r="J107" s="1" t="s">
        <v>177</v>
      </c>
      <c r="L107" s="9">
        <f>MIN(L3:L103)</f>
        <v>1.6839872299733463</v>
      </c>
      <c r="M107" s="9">
        <f>MIN(M3:M103)</f>
        <v>1.8559095952880269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100 yr Hs</vt:lpstr>
      <vt:lpstr>50 yr Hs</vt:lpstr>
      <vt:lpstr>5% Hs</vt:lpstr>
      <vt:lpstr>Maps</vt:lpstr>
      <vt:lpstr>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ADGMCE</cp:lastModifiedBy>
  <cp:lastPrinted>2014-11-19T18:03:39Z</cp:lastPrinted>
  <dcterms:created xsi:type="dcterms:W3CDTF">2014-11-17T16:19:01Z</dcterms:created>
  <dcterms:modified xsi:type="dcterms:W3CDTF">2014-11-21T19:23:18Z</dcterms:modified>
</cp:coreProperties>
</file>