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Archeo\EtudesEnCours\Networks\"/>
    </mc:Choice>
  </mc:AlternateContent>
  <xr:revisionPtr revIDLastSave="9" documentId="8_{2F5D7556-3D7B-49C0-BC87-0C580BD73B3C}" xr6:coauthVersionLast="44" xr6:coauthVersionMax="44" xr10:uidLastSave="{50AA3010-FC7F-406E-A28D-B2B6F3D58C46}"/>
  <bookViews>
    <workbookView xWindow="1065" yWindow="1275" windowWidth="15150" windowHeight="14700" tabRatio="634" activeTab="3" xr2:uid="{4A644D42-90C3-4E0B-8926-8D7610B98735}"/>
  </bookViews>
  <sheets>
    <sheet name="Distances" sheetId="5" r:id="rId1"/>
    <sheet name="Angles1" sheetId="6" r:id="rId2"/>
    <sheet name="Angles" sheetId="7" r:id="rId3"/>
    <sheet name="Figures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8" l="1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F55" i="8"/>
  <c r="G55" i="8"/>
  <c r="G6" i="8"/>
  <c r="F6" i="8"/>
  <c r="K3" i="7" l="1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AN3" i="7"/>
  <c r="AO3" i="7"/>
  <c r="AP3" i="7"/>
  <c r="AQ3" i="7"/>
  <c r="AR3" i="7"/>
  <c r="AS3" i="7"/>
  <c r="AT3" i="7"/>
  <c r="AU3" i="7"/>
  <c r="AV3" i="7"/>
  <c r="AW3" i="7"/>
  <c r="AX3" i="7"/>
  <c r="AY3" i="7"/>
  <c r="AZ3" i="7"/>
  <c r="BA3" i="7"/>
  <c r="BB3" i="7"/>
  <c r="BC3" i="7"/>
  <c r="BD3" i="7"/>
  <c r="BE3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AI4" i="7"/>
  <c r="AJ4" i="7"/>
  <c r="AK4" i="7"/>
  <c r="AL4" i="7"/>
  <c r="AM4" i="7"/>
  <c r="AN4" i="7"/>
  <c r="AO4" i="7"/>
  <c r="AP4" i="7"/>
  <c r="AQ4" i="7"/>
  <c r="AR4" i="7"/>
  <c r="AS4" i="7"/>
  <c r="AT4" i="7"/>
  <c r="AU4" i="7"/>
  <c r="AV4" i="7"/>
  <c r="AW4" i="7"/>
  <c r="AX4" i="7"/>
  <c r="AY4" i="7"/>
  <c r="AZ4" i="7"/>
  <c r="BA4" i="7"/>
  <c r="BB4" i="7"/>
  <c r="BC4" i="7"/>
  <c r="BD4" i="7"/>
  <c r="BE4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AN5" i="7"/>
  <c r="AO5" i="7"/>
  <c r="AP5" i="7"/>
  <c r="AQ5" i="7"/>
  <c r="AR5" i="7"/>
  <c r="AS5" i="7"/>
  <c r="AT5" i="7"/>
  <c r="AU5" i="7"/>
  <c r="AV5" i="7"/>
  <c r="AW5" i="7"/>
  <c r="AX5" i="7"/>
  <c r="AY5" i="7"/>
  <c r="AZ5" i="7"/>
  <c r="BA5" i="7"/>
  <c r="BB5" i="7"/>
  <c r="BC5" i="7"/>
  <c r="BD5" i="7"/>
  <c r="BE5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W6" i="7"/>
  <c r="AX6" i="7"/>
  <c r="AY6" i="7"/>
  <c r="AZ6" i="7"/>
  <c r="BA6" i="7"/>
  <c r="BB6" i="7"/>
  <c r="BC6" i="7"/>
  <c r="BD6" i="7"/>
  <c r="BE6" i="7"/>
  <c r="J3" i="7"/>
  <c r="J4" i="7"/>
  <c r="J5" i="7"/>
  <c r="J6" i="7"/>
  <c r="I6" i="7"/>
  <c r="I3" i="7"/>
  <c r="I4" i="7"/>
  <c r="I5" i="7"/>
  <c r="H3" i="7"/>
  <c r="H4" i="7"/>
  <c r="H5" i="7"/>
  <c r="H6" i="7"/>
  <c r="H2" i="7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G6" i="7" l="1"/>
  <c r="F6" i="7"/>
  <c r="E6" i="7"/>
  <c r="D6" i="7"/>
  <c r="C6" i="7"/>
  <c r="B6" i="7"/>
  <c r="A6" i="7"/>
  <c r="G5" i="7"/>
  <c r="F5" i="7"/>
  <c r="E5" i="7"/>
  <c r="D5" i="7"/>
  <c r="C5" i="7"/>
  <c r="B5" i="7"/>
  <c r="A5" i="7"/>
  <c r="G4" i="7"/>
  <c r="F4" i="7"/>
  <c r="E4" i="7"/>
  <c r="D4" i="7"/>
  <c r="C4" i="7"/>
  <c r="B4" i="7"/>
  <c r="A4" i="7"/>
  <c r="G3" i="7"/>
  <c r="F3" i="7"/>
  <c r="E3" i="7"/>
  <c r="D3" i="7"/>
  <c r="C3" i="7"/>
  <c r="B3" i="7"/>
  <c r="A3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G2" i="7"/>
  <c r="F2" i="7"/>
  <c r="E2" i="7"/>
  <c r="D2" i="7"/>
  <c r="C2" i="7"/>
  <c r="A2" i="7"/>
  <c r="BE1" i="7"/>
  <c r="BD1" i="7"/>
  <c r="BC1" i="7"/>
  <c r="BB1" i="7"/>
  <c r="BA1" i="7"/>
  <c r="AZ1" i="7"/>
  <c r="AY1" i="7"/>
  <c r="AX1" i="7"/>
  <c r="AW1" i="7"/>
  <c r="AV1" i="7"/>
  <c r="AU1" i="7"/>
  <c r="AT1" i="7"/>
  <c r="AS1" i="7"/>
  <c r="AR1" i="7"/>
  <c r="AQ1" i="7"/>
  <c r="AP1" i="7"/>
  <c r="AO1" i="7"/>
  <c r="AN1" i="7"/>
  <c r="AM1" i="7"/>
  <c r="AL1" i="7"/>
  <c r="AK1" i="7"/>
  <c r="AJ1" i="7"/>
  <c r="AI1" i="7"/>
  <c r="AH1" i="7"/>
  <c r="AG1" i="7"/>
  <c r="AF1" i="7"/>
  <c r="AE1" i="7"/>
  <c r="AD1" i="7"/>
  <c r="AC1" i="7"/>
  <c r="AB1" i="7"/>
  <c r="AA1" i="7"/>
  <c r="Z1" i="7"/>
  <c r="Y1" i="7"/>
  <c r="X1" i="7"/>
  <c r="W1" i="7"/>
  <c r="V1" i="7"/>
  <c r="U1" i="7"/>
  <c r="T1" i="7"/>
  <c r="S1" i="7"/>
  <c r="R1" i="7"/>
  <c r="Q1" i="7"/>
  <c r="P1" i="7"/>
  <c r="O1" i="7"/>
  <c r="N1" i="7"/>
  <c r="M1" i="7"/>
  <c r="L1" i="7"/>
  <c r="K1" i="7"/>
  <c r="J1" i="7"/>
  <c r="I1" i="7"/>
  <c r="G1" i="7"/>
  <c r="F1" i="7"/>
  <c r="E1" i="7"/>
  <c r="D1" i="7"/>
  <c r="C1" i="7"/>
  <c r="B1" i="7"/>
  <c r="A1" i="7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AE1" i="6"/>
  <c r="AF1" i="6"/>
  <c r="AG1" i="6"/>
  <c r="AH1" i="6"/>
  <c r="AI1" i="6"/>
  <c r="AJ1" i="6"/>
  <c r="AK1" i="6"/>
  <c r="AL1" i="6"/>
  <c r="AM1" i="6"/>
  <c r="AN1" i="6"/>
  <c r="AO1" i="6"/>
  <c r="AP1" i="6"/>
  <c r="AQ1" i="6"/>
  <c r="AR1" i="6"/>
  <c r="AS1" i="6"/>
  <c r="AT1" i="6"/>
  <c r="AU1" i="6"/>
  <c r="AV1" i="6"/>
  <c r="AW1" i="6"/>
  <c r="AX1" i="6"/>
  <c r="AY1" i="6"/>
  <c r="AZ1" i="6"/>
  <c r="BA1" i="6"/>
  <c r="BB1" i="6"/>
  <c r="BC1" i="6"/>
  <c r="BD1" i="6"/>
  <c r="BE1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AO2" i="6"/>
  <c r="AP2" i="6"/>
  <c r="AQ2" i="6"/>
  <c r="AR2" i="6"/>
  <c r="AS2" i="6"/>
  <c r="AT2" i="6"/>
  <c r="AU2" i="6"/>
  <c r="AV2" i="6"/>
  <c r="AW2" i="6"/>
  <c r="AX2" i="6"/>
  <c r="AY2" i="6"/>
  <c r="AZ2" i="6"/>
  <c r="BA2" i="6"/>
  <c r="BB2" i="6"/>
  <c r="BC2" i="6"/>
  <c r="BD2" i="6"/>
  <c r="BE2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AP3" i="6"/>
  <c r="AQ3" i="6"/>
  <c r="AR3" i="6"/>
  <c r="AS3" i="6"/>
  <c r="AT3" i="6"/>
  <c r="AU3" i="6"/>
  <c r="AV3" i="6"/>
  <c r="AW3" i="6"/>
  <c r="AX3" i="6"/>
  <c r="AY3" i="6"/>
  <c r="AZ3" i="6"/>
  <c r="BA3" i="6"/>
  <c r="BB3" i="6"/>
  <c r="BC3" i="6"/>
  <c r="BD3" i="6"/>
  <c r="BE3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AP4" i="6"/>
  <c r="AQ4" i="6"/>
  <c r="AR4" i="6"/>
  <c r="AS4" i="6"/>
  <c r="AT4" i="6"/>
  <c r="AU4" i="6"/>
  <c r="AV4" i="6"/>
  <c r="AW4" i="6"/>
  <c r="AX4" i="6"/>
  <c r="AY4" i="6"/>
  <c r="AZ4" i="6"/>
  <c r="BA4" i="6"/>
  <c r="BB4" i="6"/>
  <c r="BC4" i="6"/>
  <c r="BD4" i="6"/>
  <c r="BE4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AS5" i="6"/>
  <c r="AT5" i="6"/>
  <c r="AU5" i="6"/>
  <c r="AV5" i="6"/>
  <c r="AW5" i="6"/>
  <c r="AX5" i="6"/>
  <c r="AY5" i="6"/>
  <c r="AZ5" i="6"/>
  <c r="BA5" i="6"/>
  <c r="BB5" i="6"/>
  <c r="BC5" i="6"/>
  <c r="BD5" i="6"/>
  <c r="BE5" i="6"/>
  <c r="B1" i="6"/>
  <c r="C1" i="6"/>
  <c r="D1" i="6"/>
  <c r="E1" i="6"/>
  <c r="F1" i="6"/>
  <c r="G1" i="6"/>
  <c r="H1" i="6"/>
  <c r="H1" i="7" s="1"/>
  <c r="I1" i="6"/>
  <c r="C2" i="6"/>
  <c r="D2" i="6"/>
  <c r="E2" i="6"/>
  <c r="F2" i="6"/>
  <c r="G2" i="6"/>
  <c r="H2" i="6"/>
  <c r="I2" i="6"/>
  <c r="B3" i="6"/>
  <c r="C3" i="6"/>
  <c r="D3" i="6"/>
  <c r="E3" i="6"/>
  <c r="F3" i="6"/>
  <c r="G3" i="6"/>
  <c r="H3" i="6"/>
  <c r="I3" i="6"/>
  <c r="B4" i="6"/>
  <c r="C4" i="6"/>
  <c r="D4" i="6"/>
  <c r="E4" i="6"/>
  <c r="F4" i="6"/>
  <c r="G4" i="6"/>
  <c r="H4" i="6"/>
  <c r="I4" i="6"/>
  <c r="B5" i="6"/>
  <c r="C5" i="6"/>
  <c r="D5" i="6"/>
  <c r="E5" i="6"/>
  <c r="F5" i="6"/>
  <c r="G5" i="6"/>
  <c r="H5" i="6"/>
  <c r="I5" i="6"/>
  <c r="B6" i="6"/>
  <c r="C6" i="6"/>
  <c r="D6" i="6"/>
  <c r="E6" i="6"/>
  <c r="F6" i="6"/>
  <c r="G6" i="6"/>
  <c r="A2" i="6"/>
  <c r="A3" i="6"/>
  <c r="A4" i="6"/>
  <c r="A5" i="6"/>
  <c r="A6" i="6"/>
  <c r="A1" i="6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6" i="8"/>
  <c r="F58" i="7"/>
  <c r="G8" i="7"/>
  <c r="G9" i="7"/>
  <c r="G11" i="7"/>
  <c r="G14" i="7"/>
  <c r="G16" i="7"/>
  <c r="G17" i="7"/>
  <c r="G19" i="7"/>
  <c r="G22" i="7"/>
  <c r="G24" i="7"/>
  <c r="G25" i="7"/>
  <c r="G27" i="7"/>
  <c r="G30" i="7"/>
  <c r="G32" i="7"/>
  <c r="G33" i="7"/>
  <c r="G35" i="7"/>
  <c r="G38" i="7"/>
  <c r="G40" i="7"/>
  <c r="G41" i="7"/>
  <c r="G43" i="7"/>
  <c r="G46" i="7"/>
  <c r="G48" i="7"/>
  <c r="G49" i="7"/>
  <c r="G51" i="7"/>
  <c r="G54" i="7"/>
  <c r="G56" i="7"/>
  <c r="G7" i="7"/>
  <c r="F58" i="6"/>
  <c r="G8" i="6"/>
  <c r="G9" i="6"/>
  <c r="G10" i="6"/>
  <c r="G10" i="7" s="1"/>
  <c r="G11" i="6"/>
  <c r="G12" i="6"/>
  <c r="G12" i="7" s="1"/>
  <c r="G13" i="6"/>
  <c r="G13" i="7" s="1"/>
  <c r="G14" i="6"/>
  <c r="G15" i="6"/>
  <c r="G15" i="7" s="1"/>
  <c r="G16" i="6"/>
  <c r="G17" i="6"/>
  <c r="G18" i="6"/>
  <c r="G18" i="7" s="1"/>
  <c r="G19" i="6"/>
  <c r="G20" i="6"/>
  <c r="G20" i="7" s="1"/>
  <c r="G21" i="6"/>
  <c r="G21" i="7" s="1"/>
  <c r="G22" i="6"/>
  <c r="G23" i="6"/>
  <c r="G23" i="7" s="1"/>
  <c r="G24" i="6"/>
  <c r="G25" i="6"/>
  <c r="G26" i="6"/>
  <c r="G26" i="7" s="1"/>
  <c r="G27" i="6"/>
  <c r="G28" i="6"/>
  <c r="G28" i="7" s="1"/>
  <c r="G29" i="6"/>
  <c r="G29" i="7" s="1"/>
  <c r="G30" i="6"/>
  <c r="G31" i="6"/>
  <c r="G31" i="7" s="1"/>
  <c r="G32" i="6"/>
  <c r="G33" i="6"/>
  <c r="G34" i="6"/>
  <c r="G34" i="7" s="1"/>
  <c r="G35" i="6"/>
  <c r="G36" i="6"/>
  <c r="G36" i="7" s="1"/>
  <c r="G37" i="6"/>
  <c r="G37" i="7" s="1"/>
  <c r="G38" i="6"/>
  <c r="G39" i="6"/>
  <c r="G39" i="7" s="1"/>
  <c r="G40" i="6"/>
  <c r="G41" i="6"/>
  <c r="G42" i="6"/>
  <c r="G42" i="7" s="1"/>
  <c r="G43" i="6"/>
  <c r="G44" i="6"/>
  <c r="G44" i="7" s="1"/>
  <c r="G45" i="6"/>
  <c r="G45" i="7" s="1"/>
  <c r="G46" i="6"/>
  <c r="G47" i="6"/>
  <c r="G47" i="7" s="1"/>
  <c r="G48" i="6"/>
  <c r="G49" i="6"/>
  <c r="G50" i="6"/>
  <c r="G50" i="7" s="1"/>
  <c r="G51" i="6"/>
  <c r="G52" i="6"/>
  <c r="G52" i="7" s="1"/>
  <c r="G53" i="6"/>
  <c r="G53" i="7" s="1"/>
  <c r="G54" i="6"/>
  <c r="G55" i="6"/>
  <c r="G55" i="7" s="1"/>
  <c r="G56" i="6"/>
  <c r="G7" i="6"/>
  <c r="G58" i="5"/>
  <c r="G58" i="6" s="1"/>
  <c r="G58" i="7" s="1"/>
  <c r="AX49" i="5"/>
  <c r="AX50" i="5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6" i="8"/>
  <c r="F26" i="7"/>
  <c r="A25" i="6"/>
  <c r="A25" i="7" s="1"/>
  <c r="B25" i="6"/>
  <c r="B25" i="7" s="1"/>
  <c r="C25" i="6"/>
  <c r="C25" i="7" s="1"/>
  <c r="D25" i="6"/>
  <c r="D25" i="7" s="1"/>
  <c r="E25" i="6"/>
  <c r="E25" i="7" s="1"/>
  <c r="F25" i="6"/>
  <c r="F25" i="7" s="1"/>
  <c r="A26" i="6"/>
  <c r="A26" i="7" s="1"/>
  <c r="B26" i="6"/>
  <c r="B26" i="7" s="1"/>
  <c r="C26" i="6"/>
  <c r="C26" i="7" s="1"/>
  <c r="D26" i="6"/>
  <c r="D26" i="7" s="1"/>
  <c r="E26" i="6"/>
  <c r="E26" i="7" s="1"/>
  <c r="F26" i="6"/>
  <c r="A27" i="6"/>
  <c r="A27" i="7" s="1"/>
  <c r="B27" i="6"/>
  <c r="B27" i="7" s="1"/>
  <c r="C27" i="6"/>
  <c r="C27" i="7" s="1"/>
  <c r="D27" i="6"/>
  <c r="D27" i="7" s="1"/>
  <c r="E27" i="6"/>
  <c r="E27" i="7" s="1"/>
  <c r="F27" i="6"/>
  <c r="F27" i="7" s="1"/>
  <c r="A28" i="6"/>
  <c r="A28" i="7" s="1"/>
  <c r="B28" i="6"/>
  <c r="B28" i="7" s="1"/>
  <c r="C28" i="6"/>
  <c r="C28" i="7" s="1"/>
  <c r="D28" i="6"/>
  <c r="D28" i="7" s="1"/>
  <c r="E28" i="6"/>
  <c r="E28" i="7" s="1"/>
  <c r="F28" i="6"/>
  <c r="F28" i="7" s="1"/>
  <c r="A29" i="6"/>
  <c r="A29" i="7" s="1"/>
  <c r="B29" i="6"/>
  <c r="B29" i="7" s="1"/>
  <c r="C29" i="6"/>
  <c r="C29" i="7" s="1"/>
  <c r="D29" i="6"/>
  <c r="D29" i="7" s="1"/>
  <c r="E29" i="6"/>
  <c r="E29" i="7" s="1"/>
  <c r="F29" i="6"/>
  <c r="F29" i="7" s="1"/>
  <c r="A30" i="6"/>
  <c r="A30" i="7" s="1"/>
  <c r="B30" i="6"/>
  <c r="B30" i="7" s="1"/>
  <c r="C30" i="6"/>
  <c r="C30" i="7" s="1"/>
  <c r="D30" i="6"/>
  <c r="D30" i="7" s="1"/>
  <c r="E30" i="6"/>
  <c r="E30" i="7" s="1"/>
  <c r="F30" i="6"/>
  <c r="F30" i="7" s="1"/>
  <c r="A31" i="6"/>
  <c r="A31" i="7" s="1"/>
  <c r="B31" i="6"/>
  <c r="B31" i="7" s="1"/>
  <c r="C31" i="6"/>
  <c r="C31" i="7" s="1"/>
  <c r="D31" i="6"/>
  <c r="D31" i="7" s="1"/>
  <c r="E31" i="6"/>
  <c r="E31" i="7" s="1"/>
  <c r="F31" i="6"/>
  <c r="F31" i="7" s="1"/>
  <c r="A32" i="6"/>
  <c r="A32" i="7" s="1"/>
  <c r="B32" i="6"/>
  <c r="B32" i="7" s="1"/>
  <c r="C32" i="6"/>
  <c r="C32" i="7" s="1"/>
  <c r="D32" i="6"/>
  <c r="D32" i="7" s="1"/>
  <c r="E32" i="6"/>
  <c r="E32" i="7" s="1"/>
  <c r="F32" i="6"/>
  <c r="F32" i="7" s="1"/>
  <c r="A33" i="6"/>
  <c r="A33" i="7" s="1"/>
  <c r="B33" i="6"/>
  <c r="B33" i="7" s="1"/>
  <c r="C33" i="6"/>
  <c r="C33" i="7" s="1"/>
  <c r="D33" i="6"/>
  <c r="D33" i="7" s="1"/>
  <c r="E33" i="6"/>
  <c r="E33" i="7" s="1"/>
  <c r="F33" i="6"/>
  <c r="F33" i="7" s="1"/>
  <c r="A34" i="6"/>
  <c r="A34" i="7" s="1"/>
  <c r="B34" i="6"/>
  <c r="B34" i="7" s="1"/>
  <c r="C34" i="6"/>
  <c r="C34" i="7" s="1"/>
  <c r="D34" i="6"/>
  <c r="D34" i="7" s="1"/>
  <c r="E34" i="6"/>
  <c r="E34" i="7" s="1"/>
  <c r="F34" i="6"/>
  <c r="F34" i="7" s="1"/>
  <c r="A35" i="6"/>
  <c r="A35" i="7" s="1"/>
  <c r="B35" i="6"/>
  <c r="B35" i="7" s="1"/>
  <c r="C35" i="6"/>
  <c r="C35" i="7" s="1"/>
  <c r="D35" i="6"/>
  <c r="D35" i="7" s="1"/>
  <c r="E35" i="6"/>
  <c r="E35" i="7" s="1"/>
  <c r="F35" i="6"/>
  <c r="F35" i="7" s="1"/>
  <c r="A36" i="6"/>
  <c r="A36" i="7" s="1"/>
  <c r="B36" i="6"/>
  <c r="B36" i="7" s="1"/>
  <c r="C36" i="6"/>
  <c r="C36" i="7" s="1"/>
  <c r="D36" i="6"/>
  <c r="D36" i="7" s="1"/>
  <c r="E36" i="6"/>
  <c r="E36" i="7" s="1"/>
  <c r="F36" i="6"/>
  <c r="F36" i="7" s="1"/>
  <c r="A37" i="6"/>
  <c r="A37" i="7" s="1"/>
  <c r="B37" i="6"/>
  <c r="B37" i="7" s="1"/>
  <c r="C37" i="6"/>
  <c r="C37" i="7" s="1"/>
  <c r="D37" i="6"/>
  <c r="D37" i="7" s="1"/>
  <c r="E37" i="6"/>
  <c r="E37" i="7" s="1"/>
  <c r="F37" i="6"/>
  <c r="F37" i="7" s="1"/>
  <c r="A38" i="6"/>
  <c r="A38" i="7" s="1"/>
  <c r="B38" i="6"/>
  <c r="B38" i="7" s="1"/>
  <c r="C38" i="6"/>
  <c r="C38" i="7" s="1"/>
  <c r="D38" i="6"/>
  <c r="D38" i="7" s="1"/>
  <c r="E38" i="6"/>
  <c r="E38" i="7" s="1"/>
  <c r="F38" i="6"/>
  <c r="F38" i="7" s="1"/>
  <c r="A39" i="6"/>
  <c r="A39" i="7" s="1"/>
  <c r="B39" i="6"/>
  <c r="B39" i="7" s="1"/>
  <c r="C39" i="6"/>
  <c r="C39" i="7" s="1"/>
  <c r="D39" i="6"/>
  <c r="D39" i="7" s="1"/>
  <c r="E39" i="6"/>
  <c r="E39" i="7" s="1"/>
  <c r="F39" i="6"/>
  <c r="F39" i="7" s="1"/>
  <c r="A40" i="6"/>
  <c r="A40" i="7" s="1"/>
  <c r="B40" i="6"/>
  <c r="B40" i="7" s="1"/>
  <c r="C40" i="6"/>
  <c r="C40" i="7" s="1"/>
  <c r="D40" i="6"/>
  <c r="D40" i="7" s="1"/>
  <c r="E40" i="6"/>
  <c r="E40" i="7" s="1"/>
  <c r="F40" i="6"/>
  <c r="F40" i="7" s="1"/>
  <c r="A41" i="6"/>
  <c r="A41" i="7" s="1"/>
  <c r="B41" i="6"/>
  <c r="B41" i="7" s="1"/>
  <c r="C41" i="6"/>
  <c r="C41" i="7" s="1"/>
  <c r="D41" i="6"/>
  <c r="D41" i="7" s="1"/>
  <c r="E41" i="6"/>
  <c r="E41" i="7" s="1"/>
  <c r="F41" i="6"/>
  <c r="F41" i="7" s="1"/>
  <c r="A42" i="6"/>
  <c r="A42" i="7" s="1"/>
  <c r="B42" i="6"/>
  <c r="B42" i="7" s="1"/>
  <c r="C42" i="6"/>
  <c r="C42" i="7" s="1"/>
  <c r="D42" i="6"/>
  <c r="D42" i="7" s="1"/>
  <c r="E42" i="6"/>
  <c r="E42" i="7" s="1"/>
  <c r="F42" i="6"/>
  <c r="F42" i="7" s="1"/>
  <c r="A43" i="6"/>
  <c r="A43" i="7" s="1"/>
  <c r="B43" i="6"/>
  <c r="B43" i="7" s="1"/>
  <c r="C43" i="6"/>
  <c r="C43" i="7" s="1"/>
  <c r="D43" i="6"/>
  <c r="D43" i="7" s="1"/>
  <c r="E43" i="6"/>
  <c r="E43" i="7" s="1"/>
  <c r="F43" i="6"/>
  <c r="F43" i="7" s="1"/>
  <c r="A44" i="6"/>
  <c r="A44" i="7" s="1"/>
  <c r="B44" i="6"/>
  <c r="B44" i="7" s="1"/>
  <c r="C44" i="6"/>
  <c r="C44" i="7" s="1"/>
  <c r="D44" i="6"/>
  <c r="D44" i="7" s="1"/>
  <c r="E44" i="6"/>
  <c r="E44" i="7" s="1"/>
  <c r="F44" i="6"/>
  <c r="F44" i="7" s="1"/>
  <c r="A45" i="6"/>
  <c r="A45" i="7" s="1"/>
  <c r="B45" i="6"/>
  <c r="B45" i="7" s="1"/>
  <c r="C45" i="6"/>
  <c r="C45" i="7" s="1"/>
  <c r="D45" i="6"/>
  <c r="D45" i="7" s="1"/>
  <c r="E45" i="6"/>
  <c r="E45" i="7" s="1"/>
  <c r="F45" i="6"/>
  <c r="F45" i="7" s="1"/>
  <c r="A46" i="6"/>
  <c r="A46" i="7" s="1"/>
  <c r="B46" i="6"/>
  <c r="B46" i="7" s="1"/>
  <c r="C46" i="6"/>
  <c r="C46" i="7" s="1"/>
  <c r="D46" i="6"/>
  <c r="D46" i="7" s="1"/>
  <c r="E46" i="6"/>
  <c r="E46" i="7" s="1"/>
  <c r="F46" i="6"/>
  <c r="F46" i="7" s="1"/>
  <c r="A47" i="6"/>
  <c r="A47" i="7" s="1"/>
  <c r="B47" i="6"/>
  <c r="B47" i="7" s="1"/>
  <c r="C47" i="6"/>
  <c r="C47" i="7" s="1"/>
  <c r="D47" i="6"/>
  <c r="D47" i="7" s="1"/>
  <c r="E47" i="6"/>
  <c r="E47" i="7" s="1"/>
  <c r="F47" i="6"/>
  <c r="F47" i="7" s="1"/>
  <c r="A48" i="6"/>
  <c r="A48" i="7" s="1"/>
  <c r="B48" i="6"/>
  <c r="B48" i="7" s="1"/>
  <c r="C48" i="6"/>
  <c r="C48" i="7" s="1"/>
  <c r="D48" i="6"/>
  <c r="D48" i="7" s="1"/>
  <c r="E48" i="6"/>
  <c r="E48" i="7" s="1"/>
  <c r="F48" i="6"/>
  <c r="F48" i="7" s="1"/>
  <c r="A49" i="6"/>
  <c r="A49" i="7" s="1"/>
  <c r="B49" i="6"/>
  <c r="B49" i="7" s="1"/>
  <c r="C49" i="6"/>
  <c r="C49" i="7" s="1"/>
  <c r="D49" i="6"/>
  <c r="D49" i="7" s="1"/>
  <c r="E49" i="6"/>
  <c r="E49" i="7" s="1"/>
  <c r="F49" i="6"/>
  <c r="F49" i="7" s="1"/>
  <c r="A50" i="6"/>
  <c r="A50" i="7" s="1"/>
  <c r="B50" i="6"/>
  <c r="B50" i="7" s="1"/>
  <c r="C50" i="6"/>
  <c r="C50" i="7" s="1"/>
  <c r="D50" i="6"/>
  <c r="D50" i="7" s="1"/>
  <c r="E50" i="6"/>
  <c r="E50" i="7" s="1"/>
  <c r="F50" i="6"/>
  <c r="F50" i="7" s="1"/>
  <c r="A51" i="6"/>
  <c r="A51" i="7" s="1"/>
  <c r="B51" i="6"/>
  <c r="B51" i="7" s="1"/>
  <c r="C51" i="6"/>
  <c r="C51" i="7" s="1"/>
  <c r="D51" i="6"/>
  <c r="D51" i="7" s="1"/>
  <c r="E51" i="6"/>
  <c r="E51" i="7" s="1"/>
  <c r="F51" i="6"/>
  <c r="F51" i="7" s="1"/>
  <c r="A52" i="6"/>
  <c r="A52" i="7" s="1"/>
  <c r="B52" i="6"/>
  <c r="B52" i="7" s="1"/>
  <c r="C52" i="6"/>
  <c r="C52" i="7" s="1"/>
  <c r="D52" i="6"/>
  <c r="D52" i="7" s="1"/>
  <c r="E52" i="6"/>
  <c r="E52" i="7" s="1"/>
  <c r="F52" i="6"/>
  <c r="F52" i="7" s="1"/>
  <c r="A53" i="6"/>
  <c r="A53" i="7" s="1"/>
  <c r="B53" i="6"/>
  <c r="B53" i="7" s="1"/>
  <c r="C53" i="6"/>
  <c r="C53" i="7" s="1"/>
  <c r="D53" i="6"/>
  <c r="D53" i="7" s="1"/>
  <c r="E53" i="6"/>
  <c r="E53" i="7" s="1"/>
  <c r="F53" i="6"/>
  <c r="F53" i="7" s="1"/>
  <c r="A54" i="6"/>
  <c r="A54" i="7" s="1"/>
  <c r="B54" i="6"/>
  <c r="B54" i="7" s="1"/>
  <c r="C54" i="6"/>
  <c r="C54" i="7" s="1"/>
  <c r="D54" i="6"/>
  <c r="D54" i="7" s="1"/>
  <c r="E54" i="6"/>
  <c r="E54" i="7" s="1"/>
  <c r="F54" i="6"/>
  <c r="F54" i="7" s="1"/>
  <c r="A55" i="6"/>
  <c r="A55" i="7" s="1"/>
  <c r="B55" i="6"/>
  <c r="B55" i="7" s="1"/>
  <c r="C55" i="6"/>
  <c r="C55" i="7" s="1"/>
  <c r="D55" i="6"/>
  <c r="D55" i="7" s="1"/>
  <c r="E55" i="6"/>
  <c r="E55" i="7" s="1"/>
  <c r="F55" i="6"/>
  <c r="F55" i="7" s="1"/>
  <c r="A56" i="6"/>
  <c r="A56" i="7" s="1"/>
  <c r="B56" i="6"/>
  <c r="B56" i="7" s="1"/>
  <c r="C56" i="6"/>
  <c r="C56" i="7" s="1"/>
  <c r="D56" i="6"/>
  <c r="D56" i="7" s="1"/>
  <c r="E56" i="6"/>
  <c r="E56" i="7" s="1"/>
  <c r="F56" i="6"/>
  <c r="F56" i="7" s="1"/>
  <c r="A8" i="6"/>
  <c r="A8" i="7" s="1"/>
  <c r="B8" i="6"/>
  <c r="B8" i="7" s="1"/>
  <c r="C8" i="6"/>
  <c r="C8" i="7" s="1"/>
  <c r="D8" i="6"/>
  <c r="D8" i="7" s="1"/>
  <c r="E8" i="6"/>
  <c r="E8" i="7" s="1"/>
  <c r="F8" i="6"/>
  <c r="F8" i="7" s="1"/>
  <c r="A9" i="6"/>
  <c r="A9" i="7" s="1"/>
  <c r="B9" i="6"/>
  <c r="B9" i="7" s="1"/>
  <c r="C9" i="6"/>
  <c r="C9" i="7" s="1"/>
  <c r="D9" i="6"/>
  <c r="D9" i="7" s="1"/>
  <c r="E9" i="6"/>
  <c r="E9" i="7" s="1"/>
  <c r="F9" i="6"/>
  <c r="F9" i="7" s="1"/>
  <c r="A10" i="6"/>
  <c r="A10" i="7" s="1"/>
  <c r="B10" i="6"/>
  <c r="B10" i="7" s="1"/>
  <c r="C10" i="6"/>
  <c r="C10" i="7" s="1"/>
  <c r="D10" i="6"/>
  <c r="D10" i="7" s="1"/>
  <c r="E10" i="6"/>
  <c r="E10" i="7" s="1"/>
  <c r="F10" i="6"/>
  <c r="F10" i="7" s="1"/>
  <c r="A11" i="6"/>
  <c r="A11" i="7" s="1"/>
  <c r="B11" i="6"/>
  <c r="B11" i="7" s="1"/>
  <c r="C11" i="6"/>
  <c r="C11" i="7" s="1"/>
  <c r="D11" i="6"/>
  <c r="D11" i="7" s="1"/>
  <c r="E11" i="6"/>
  <c r="E11" i="7" s="1"/>
  <c r="F11" i="6"/>
  <c r="F11" i="7" s="1"/>
  <c r="A12" i="6"/>
  <c r="A12" i="7" s="1"/>
  <c r="B12" i="6"/>
  <c r="B12" i="7" s="1"/>
  <c r="C12" i="6"/>
  <c r="C12" i="7" s="1"/>
  <c r="D12" i="6"/>
  <c r="D12" i="7" s="1"/>
  <c r="E12" i="6"/>
  <c r="E12" i="7" s="1"/>
  <c r="F12" i="6"/>
  <c r="F12" i="7" s="1"/>
  <c r="A13" i="6"/>
  <c r="A13" i="7" s="1"/>
  <c r="B13" i="6"/>
  <c r="B13" i="7" s="1"/>
  <c r="C13" i="6"/>
  <c r="C13" i="7" s="1"/>
  <c r="D13" i="6"/>
  <c r="D13" i="7" s="1"/>
  <c r="E13" i="6"/>
  <c r="E13" i="7" s="1"/>
  <c r="F13" i="6"/>
  <c r="F13" i="7" s="1"/>
  <c r="A14" i="6"/>
  <c r="A14" i="7" s="1"/>
  <c r="B14" i="6"/>
  <c r="B14" i="7" s="1"/>
  <c r="C14" i="6"/>
  <c r="C14" i="7" s="1"/>
  <c r="D14" i="6"/>
  <c r="D14" i="7" s="1"/>
  <c r="E14" i="6"/>
  <c r="E14" i="7" s="1"/>
  <c r="F14" i="6"/>
  <c r="F14" i="7" s="1"/>
  <c r="A15" i="6"/>
  <c r="A15" i="7" s="1"/>
  <c r="B15" i="6"/>
  <c r="B15" i="7" s="1"/>
  <c r="C15" i="6"/>
  <c r="C15" i="7" s="1"/>
  <c r="D15" i="6"/>
  <c r="D15" i="7" s="1"/>
  <c r="E15" i="6"/>
  <c r="E15" i="7" s="1"/>
  <c r="F15" i="6"/>
  <c r="F15" i="7" s="1"/>
  <c r="A16" i="6"/>
  <c r="A16" i="7" s="1"/>
  <c r="B16" i="6"/>
  <c r="B16" i="7" s="1"/>
  <c r="C16" i="6"/>
  <c r="C16" i="7" s="1"/>
  <c r="D16" i="6"/>
  <c r="D16" i="7" s="1"/>
  <c r="E16" i="6"/>
  <c r="E16" i="7" s="1"/>
  <c r="F16" i="6"/>
  <c r="F16" i="7" s="1"/>
  <c r="A17" i="6"/>
  <c r="A17" i="7" s="1"/>
  <c r="B17" i="6"/>
  <c r="B17" i="7" s="1"/>
  <c r="C17" i="6"/>
  <c r="C17" i="7" s="1"/>
  <c r="D17" i="6"/>
  <c r="D17" i="7" s="1"/>
  <c r="E17" i="6"/>
  <c r="E17" i="7" s="1"/>
  <c r="F17" i="6"/>
  <c r="F17" i="7" s="1"/>
  <c r="A18" i="6"/>
  <c r="A18" i="7" s="1"/>
  <c r="B18" i="6"/>
  <c r="B18" i="7" s="1"/>
  <c r="C18" i="6"/>
  <c r="C18" i="7" s="1"/>
  <c r="D18" i="6"/>
  <c r="D18" i="7" s="1"/>
  <c r="E18" i="6"/>
  <c r="E18" i="7" s="1"/>
  <c r="F18" i="6"/>
  <c r="F18" i="7" s="1"/>
  <c r="A19" i="6"/>
  <c r="A19" i="7" s="1"/>
  <c r="B19" i="6"/>
  <c r="B19" i="7" s="1"/>
  <c r="C19" i="6"/>
  <c r="C19" i="7" s="1"/>
  <c r="D19" i="6"/>
  <c r="D19" i="7" s="1"/>
  <c r="E19" i="6"/>
  <c r="E19" i="7" s="1"/>
  <c r="F19" i="6"/>
  <c r="F19" i="7" s="1"/>
  <c r="A20" i="6"/>
  <c r="A20" i="7" s="1"/>
  <c r="B20" i="6"/>
  <c r="B20" i="7" s="1"/>
  <c r="C20" i="6"/>
  <c r="C20" i="7" s="1"/>
  <c r="D20" i="6"/>
  <c r="D20" i="7" s="1"/>
  <c r="E20" i="6"/>
  <c r="E20" i="7" s="1"/>
  <c r="F20" i="6"/>
  <c r="F20" i="7" s="1"/>
  <c r="A21" i="6"/>
  <c r="A21" i="7" s="1"/>
  <c r="B21" i="6"/>
  <c r="B21" i="7" s="1"/>
  <c r="C21" i="6"/>
  <c r="C21" i="7" s="1"/>
  <c r="D21" i="6"/>
  <c r="D21" i="7" s="1"/>
  <c r="E21" i="6"/>
  <c r="E21" i="7" s="1"/>
  <c r="F21" i="6"/>
  <c r="F21" i="7" s="1"/>
  <c r="A22" i="6"/>
  <c r="A22" i="7" s="1"/>
  <c r="B22" i="6"/>
  <c r="B22" i="7" s="1"/>
  <c r="C22" i="6"/>
  <c r="C22" i="7" s="1"/>
  <c r="D22" i="6"/>
  <c r="D22" i="7" s="1"/>
  <c r="E22" i="6"/>
  <c r="E22" i="7" s="1"/>
  <c r="F22" i="6"/>
  <c r="F22" i="7" s="1"/>
  <c r="A23" i="6"/>
  <c r="A23" i="7" s="1"/>
  <c r="B23" i="6"/>
  <c r="B23" i="7" s="1"/>
  <c r="C23" i="6"/>
  <c r="C23" i="7" s="1"/>
  <c r="D23" i="6"/>
  <c r="D23" i="7" s="1"/>
  <c r="E23" i="6"/>
  <c r="E23" i="7" s="1"/>
  <c r="F23" i="6"/>
  <c r="F23" i="7" s="1"/>
  <c r="A24" i="6"/>
  <c r="A24" i="7" s="1"/>
  <c r="B24" i="6"/>
  <c r="B24" i="7" s="1"/>
  <c r="C24" i="6"/>
  <c r="C24" i="7" s="1"/>
  <c r="D24" i="6"/>
  <c r="D24" i="7" s="1"/>
  <c r="E24" i="6"/>
  <c r="E24" i="7" s="1"/>
  <c r="F24" i="6"/>
  <c r="F24" i="7" s="1"/>
  <c r="F7" i="6"/>
  <c r="F7" i="7" s="1"/>
  <c r="E7" i="6"/>
  <c r="E7" i="7" s="1"/>
  <c r="D7" i="6"/>
  <c r="D7" i="7" s="1"/>
  <c r="C7" i="6"/>
  <c r="C7" i="7" s="1"/>
  <c r="B7" i="6"/>
  <c r="B7" i="7" s="1"/>
  <c r="A7" i="6"/>
  <c r="A7" i="7" s="1"/>
  <c r="D5" i="8" l="1"/>
  <c r="C2" i="8"/>
  <c r="C3" i="8"/>
  <c r="C5" i="8"/>
  <c r="AE55" i="6" l="1"/>
  <c r="AT45" i="7"/>
  <c r="BC54" i="7"/>
  <c r="O53" i="6"/>
  <c r="S40" i="6"/>
  <c r="AI36" i="6"/>
  <c r="AI36" i="7" s="1"/>
  <c r="AZ11" i="5"/>
  <c r="BD15" i="5"/>
  <c r="AZ20" i="5"/>
  <c r="BD23" i="5"/>
  <c r="AZ27" i="5"/>
  <c r="BD32" i="5"/>
  <c r="BD48" i="5"/>
  <c r="N7" i="5"/>
  <c r="X7" i="5"/>
  <c r="AT7" i="5"/>
  <c r="X8" i="5"/>
  <c r="AJ8" i="5"/>
  <c r="P11" i="5"/>
  <c r="AV11" i="5"/>
  <c r="C10" i="8" s="1"/>
  <c r="P12" i="5"/>
  <c r="X12" i="5"/>
  <c r="AB12" i="5"/>
  <c r="AJ12" i="5"/>
  <c r="AV12" i="5"/>
  <c r="C11" i="8" s="1"/>
  <c r="L16" i="5"/>
  <c r="T16" i="5"/>
  <c r="AB16" i="5"/>
  <c r="AJ16" i="5"/>
  <c r="AR16" i="5"/>
  <c r="L20" i="5"/>
  <c r="T20" i="5"/>
  <c r="AB20" i="5"/>
  <c r="AJ20" i="5"/>
  <c r="AR20" i="5"/>
  <c r="L24" i="5"/>
  <c r="T24" i="5"/>
  <c r="AB24" i="5"/>
  <c r="AJ24" i="5"/>
  <c r="AR24" i="5"/>
  <c r="L28" i="5"/>
  <c r="T28" i="5"/>
  <c r="AB28" i="5"/>
  <c r="AJ28" i="5"/>
  <c r="AR28" i="5"/>
  <c r="AT31" i="5"/>
  <c r="L32" i="5"/>
  <c r="T32" i="5"/>
  <c r="AB32" i="5"/>
  <c r="AJ32" i="5"/>
  <c r="AR32" i="5"/>
  <c r="L36" i="5"/>
  <c r="T36" i="5"/>
  <c r="AB36" i="5"/>
  <c r="AJ36" i="5"/>
  <c r="AR36" i="5"/>
  <c r="AD39" i="5"/>
  <c r="L40" i="5"/>
  <c r="T40" i="5"/>
  <c r="AB40" i="5"/>
  <c r="AJ40" i="5"/>
  <c r="AR40" i="5"/>
  <c r="M43" i="5"/>
  <c r="L44" i="5"/>
  <c r="T44" i="5"/>
  <c r="AB44" i="5"/>
  <c r="AJ44" i="5"/>
  <c r="AR44" i="5"/>
  <c r="Q45" i="5"/>
  <c r="N47" i="5"/>
  <c r="U47" i="5"/>
  <c r="L48" i="5"/>
  <c r="T48" i="5"/>
  <c r="AB48" i="5"/>
  <c r="AJ48" i="5"/>
  <c r="AR48" i="5"/>
  <c r="I49" i="5"/>
  <c r="AD51" i="5"/>
  <c r="AL51" i="5"/>
  <c r="L52" i="5"/>
  <c r="T52" i="5"/>
  <c r="AB52" i="5"/>
  <c r="AJ52" i="5"/>
  <c r="AR52" i="5"/>
  <c r="AG53" i="5"/>
  <c r="AL55" i="5"/>
  <c r="I56" i="5"/>
  <c r="L56" i="5"/>
  <c r="T56" i="5"/>
  <c r="AB56" i="5"/>
  <c r="AG56" i="5"/>
  <c r="AJ56" i="5"/>
  <c r="AR56" i="5"/>
  <c r="H8" i="5"/>
  <c r="H9" i="5"/>
  <c r="H16" i="5"/>
  <c r="H24" i="5"/>
  <c r="H32" i="5"/>
  <c r="H40" i="5"/>
  <c r="H48" i="5"/>
  <c r="H56" i="5"/>
  <c r="H7" i="5"/>
  <c r="AR47" i="5"/>
  <c r="AP49" i="5"/>
  <c r="AK43" i="5"/>
  <c r="AJ47" i="5"/>
  <c r="AH45" i="5"/>
  <c r="AC35" i="5"/>
  <c r="AB47" i="5"/>
  <c r="Z33" i="5"/>
  <c r="U51" i="5"/>
  <c r="T47" i="5"/>
  <c r="R49" i="5"/>
  <c r="M54" i="5"/>
  <c r="L47" i="5"/>
  <c r="J33" i="5"/>
  <c r="BE43" i="5"/>
  <c r="BB51" i="5"/>
  <c r="AX16" i="5"/>
  <c r="AT23" i="5"/>
  <c r="AR12" i="5"/>
  <c r="AP7" i="5"/>
  <c r="AL47" i="5"/>
  <c r="AG33" i="5"/>
  <c r="AD55" i="5"/>
  <c r="Z16" i="5"/>
  <c r="Y49" i="5"/>
  <c r="V27" i="5"/>
  <c r="T8" i="5"/>
  <c r="R16" i="5"/>
  <c r="Q53" i="5"/>
  <c r="N9" i="5"/>
  <c r="L12" i="5"/>
  <c r="J7" i="5"/>
  <c r="I28" i="5"/>
  <c r="U54" i="5"/>
  <c r="X54" i="5"/>
  <c r="AZ53" i="5"/>
  <c r="P50" i="5"/>
  <c r="AY50" i="5"/>
  <c r="H49" i="5"/>
  <c r="H46" i="5"/>
  <c r="AK46" i="5"/>
  <c r="J44" i="5"/>
  <c r="AB43" i="5"/>
  <c r="AF42" i="5"/>
  <c r="M42" i="5"/>
  <c r="H41" i="5"/>
  <c r="AK38" i="5"/>
  <c r="AX37" i="5"/>
  <c r="AF34" i="5"/>
  <c r="AC34" i="5"/>
  <c r="H33" i="5"/>
  <c r="X30" i="5"/>
  <c r="AZ29" i="5"/>
  <c r="AV26" i="5"/>
  <c r="C25" i="8" s="1"/>
  <c r="BD25" i="5"/>
  <c r="U22" i="5"/>
  <c r="BD17" i="5"/>
  <c r="AV10" i="5"/>
  <c r="C9" i="8" s="1"/>
  <c r="P10" i="5"/>
  <c r="AJ9" i="5"/>
  <c r="O9" i="5" l="1"/>
  <c r="O13" i="5"/>
  <c r="O15" i="5"/>
  <c r="O19" i="5"/>
  <c r="O23" i="5"/>
  <c r="O27" i="5"/>
  <c r="O31" i="5"/>
  <c r="O35" i="5"/>
  <c r="O39" i="5"/>
  <c r="O43" i="5"/>
  <c r="O47" i="5"/>
  <c r="O51" i="5"/>
  <c r="O55" i="5"/>
  <c r="O16" i="5"/>
  <c r="O20" i="5"/>
  <c r="O24" i="5"/>
  <c r="O28" i="5"/>
  <c r="O32" i="5"/>
  <c r="O36" i="5"/>
  <c r="O40" i="5"/>
  <c r="O44" i="5"/>
  <c r="O48" i="5"/>
  <c r="O52" i="5"/>
  <c r="O56" i="5"/>
  <c r="O17" i="5"/>
  <c r="O10" i="5"/>
  <c r="O11" i="5"/>
  <c r="O12" i="5"/>
  <c r="O25" i="5"/>
  <c r="O26" i="5"/>
  <c r="O18" i="5"/>
  <c r="O21" i="5"/>
  <c r="O22" i="5"/>
  <c r="O53" i="5"/>
  <c r="O54" i="5"/>
  <c r="O41" i="5"/>
  <c r="O42" i="5"/>
  <c r="O7" i="5"/>
  <c r="O8" i="5"/>
  <c r="O33" i="5"/>
  <c r="O34" i="5"/>
  <c r="O14" i="5"/>
  <c r="O29" i="5"/>
  <c r="O30" i="5"/>
  <c r="W9" i="5"/>
  <c r="W13" i="5"/>
  <c r="W15" i="5"/>
  <c r="W19" i="5"/>
  <c r="W23" i="5"/>
  <c r="W27" i="5"/>
  <c r="W31" i="5"/>
  <c r="W35" i="5"/>
  <c r="W39" i="5"/>
  <c r="W43" i="5"/>
  <c r="W47" i="5"/>
  <c r="W51" i="5"/>
  <c r="W55" i="5"/>
  <c r="W16" i="5"/>
  <c r="W20" i="5"/>
  <c r="W24" i="5"/>
  <c r="W28" i="5"/>
  <c r="W32" i="5"/>
  <c r="W36" i="5"/>
  <c r="W40" i="5"/>
  <c r="W44" i="5"/>
  <c r="W48" i="5"/>
  <c r="W52" i="5"/>
  <c r="W56" i="5"/>
  <c r="W17" i="5"/>
  <c r="W10" i="5"/>
  <c r="W11" i="5"/>
  <c r="W12" i="5"/>
  <c r="W7" i="5"/>
  <c r="W8" i="5"/>
  <c r="W37" i="5"/>
  <c r="W38" i="5"/>
  <c r="W14" i="5"/>
  <c r="W33" i="5"/>
  <c r="W34" i="5"/>
  <c r="W29" i="5"/>
  <c r="W30" i="5"/>
  <c r="W21" i="5"/>
  <c r="W22" i="5"/>
  <c r="W45" i="5"/>
  <c r="W46" i="5"/>
  <c r="W41" i="5"/>
  <c r="W42" i="5"/>
  <c r="AE9" i="5"/>
  <c r="AE13" i="5"/>
  <c r="AE15" i="5"/>
  <c r="AE19" i="5"/>
  <c r="AE23" i="5"/>
  <c r="AE27" i="5"/>
  <c r="AE31" i="5"/>
  <c r="AE35" i="5"/>
  <c r="AE39" i="5"/>
  <c r="AE43" i="5"/>
  <c r="AE47" i="5"/>
  <c r="AE51" i="5"/>
  <c r="AE55" i="5"/>
  <c r="AE17" i="5"/>
  <c r="AE10" i="5"/>
  <c r="AE11" i="5"/>
  <c r="AE12" i="5"/>
  <c r="AE16" i="5"/>
  <c r="AE20" i="5"/>
  <c r="AE24" i="5"/>
  <c r="AE28" i="5"/>
  <c r="AE32" i="5"/>
  <c r="AE36" i="5"/>
  <c r="AE40" i="5"/>
  <c r="AE44" i="5"/>
  <c r="AE48" i="5"/>
  <c r="AE52" i="5"/>
  <c r="AE56" i="5"/>
  <c r="AE7" i="5"/>
  <c r="AE8" i="5"/>
  <c r="AE45" i="5"/>
  <c r="AE46" i="5"/>
  <c r="AE41" i="5"/>
  <c r="AE42" i="5"/>
  <c r="AE33" i="5"/>
  <c r="AE34" i="5"/>
  <c r="AE25" i="5"/>
  <c r="AE26" i="5"/>
  <c r="AE21" i="5"/>
  <c r="AE22" i="5"/>
  <c r="AE53" i="5"/>
  <c r="AM9" i="5"/>
  <c r="AM13" i="5"/>
  <c r="AM15" i="5"/>
  <c r="AM19" i="5"/>
  <c r="AM23" i="5"/>
  <c r="AM27" i="5"/>
  <c r="AM31" i="5"/>
  <c r="AM35" i="5"/>
  <c r="AM39" i="5"/>
  <c r="AM43" i="5"/>
  <c r="AM47" i="5"/>
  <c r="AM51" i="5"/>
  <c r="AM55" i="5"/>
  <c r="AM7" i="5"/>
  <c r="AM8" i="5"/>
  <c r="AM16" i="5"/>
  <c r="AM20" i="5"/>
  <c r="AM24" i="5"/>
  <c r="AM28" i="5"/>
  <c r="AM32" i="5"/>
  <c r="AM36" i="5"/>
  <c r="AM40" i="5"/>
  <c r="AM44" i="5"/>
  <c r="AM48" i="5"/>
  <c r="AM52" i="5"/>
  <c r="AM56" i="5"/>
  <c r="AM17" i="5"/>
  <c r="AM29" i="5"/>
  <c r="AM30" i="5"/>
  <c r="AM25" i="5"/>
  <c r="AM26" i="5"/>
  <c r="AM10" i="5"/>
  <c r="AM11" i="5"/>
  <c r="AM21" i="5"/>
  <c r="AM22" i="5"/>
  <c r="AM12" i="5"/>
  <c r="AM37" i="5"/>
  <c r="AM38" i="5"/>
  <c r="AM18" i="5"/>
  <c r="AM33" i="5"/>
  <c r="AM34" i="5"/>
  <c r="AU9" i="5"/>
  <c r="AU13" i="5"/>
  <c r="AU15" i="5"/>
  <c r="AU19" i="5"/>
  <c r="AU23" i="5"/>
  <c r="AU27" i="5"/>
  <c r="AU31" i="5"/>
  <c r="AU35" i="5"/>
  <c r="AU39" i="5"/>
  <c r="AU43" i="5"/>
  <c r="AU47" i="5"/>
  <c r="AU51" i="5"/>
  <c r="AU55" i="5"/>
  <c r="AU16" i="5"/>
  <c r="AU20" i="5"/>
  <c r="AU24" i="5"/>
  <c r="AU28" i="5"/>
  <c r="AU32" i="5"/>
  <c r="AU36" i="5"/>
  <c r="AU40" i="5"/>
  <c r="AU44" i="5"/>
  <c r="AU48" i="5"/>
  <c r="AU52" i="5"/>
  <c r="AU56" i="5"/>
  <c r="AU17" i="5"/>
  <c r="AU10" i="5"/>
  <c r="AU11" i="5"/>
  <c r="AU12" i="5"/>
  <c r="AU41" i="5"/>
  <c r="AU42" i="5"/>
  <c r="AU18" i="5"/>
  <c r="AU37" i="5"/>
  <c r="AU38" i="5"/>
  <c r="AU33" i="5"/>
  <c r="AU34" i="5"/>
  <c r="AU7" i="5"/>
  <c r="AU8" i="5"/>
  <c r="AU25" i="5"/>
  <c r="AU26" i="5"/>
  <c r="AU14" i="5"/>
  <c r="AU45" i="5"/>
  <c r="AU46" i="5"/>
  <c r="BC12" i="5"/>
  <c r="BC20" i="5"/>
  <c r="BC28" i="5"/>
  <c r="BC36" i="5"/>
  <c r="BC44" i="5"/>
  <c r="BC11" i="5"/>
  <c r="BC19" i="5"/>
  <c r="BC27" i="5"/>
  <c r="BC35" i="5"/>
  <c r="BC43" i="5"/>
  <c r="BC51" i="5"/>
  <c r="BC10" i="5"/>
  <c r="BC18" i="5"/>
  <c r="BC26" i="5"/>
  <c r="BC34" i="5"/>
  <c r="BC42" i="5"/>
  <c r="BC50" i="5"/>
  <c r="BC7" i="5"/>
  <c r="BC15" i="5"/>
  <c r="BC13" i="5"/>
  <c r="BC38" i="5"/>
  <c r="BC40" i="5"/>
  <c r="BC56" i="5"/>
  <c r="BC9" i="5"/>
  <c r="BC29" i="5"/>
  <c r="BC31" i="5"/>
  <c r="BC33" i="5"/>
  <c r="BC47" i="5"/>
  <c r="BC53" i="5"/>
  <c r="BC16" i="5"/>
  <c r="BC22" i="5"/>
  <c r="BC24" i="5"/>
  <c r="BC14" i="5"/>
  <c r="BC49" i="5"/>
  <c r="BC55" i="5"/>
  <c r="BC37" i="5"/>
  <c r="BC39" i="5"/>
  <c r="BC41" i="5"/>
  <c r="BC46" i="5"/>
  <c r="BC52" i="5"/>
  <c r="BC17" i="5"/>
  <c r="BC30" i="5"/>
  <c r="BC32" i="5"/>
  <c r="BC48" i="5"/>
  <c r="BC54" i="5"/>
  <c r="BC21" i="5"/>
  <c r="BC45" i="5"/>
  <c r="BC8" i="5"/>
  <c r="BC25" i="5"/>
  <c r="K15" i="5"/>
  <c r="K19" i="5"/>
  <c r="K47" i="5"/>
  <c r="K48" i="5"/>
  <c r="K43" i="5"/>
  <c r="K44" i="5"/>
  <c r="K35" i="5"/>
  <c r="K36" i="5"/>
  <c r="K27" i="5"/>
  <c r="K28" i="5"/>
  <c r="K23" i="5"/>
  <c r="K24" i="5"/>
  <c r="S15" i="5"/>
  <c r="S19" i="5"/>
  <c r="S13" i="5"/>
  <c r="S31" i="5"/>
  <c r="S32" i="5"/>
  <c r="S27" i="5"/>
  <c r="S28" i="5"/>
  <c r="S23" i="5"/>
  <c r="S24" i="5"/>
  <c r="S12" i="5"/>
  <c r="S39" i="5"/>
  <c r="S40" i="5"/>
  <c r="S20" i="5"/>
  <c r="S35" i="5"/>
  <c r="S36" i="5"/>
  <c r="AA15" i="5"/>
  <c r="AA19" i="5"/>
  <c r="AA8" i="5"/>
  <c r="AA9" i="5"/>
  <c r="AA43" i="5"/>
  <c r="AA44" i="5"/>
  <c r="AA20" i="5"/>
  <c r="AA39" i="5"/>
  <c r="AA40" i="5"/>
  <c r="AA35" i="5"/>
  <c r="AA36" i="5"/>
  <c r="AA27" i="5"/>
  <c r="AA28" i="5"/>
  <c r="AA16" i="5"/>
  <c r="AA47" i="5"/>
  <c r="AA48" i="5"/>
  <c r="AI19" i="5"/>
  <c r="AI15" i="5"/>
  <c r="AI23" i="5"/>
  <c r="AI24" i="5"/>
  <c r="AI16" i="5"/>
  <c r="AI51" i="5"/>
  <c r="AI52" i="5"/>
  <c r="AI47" i="5"/>
  <c r="AI48" i="5"/>
  <c r="AI39" i="5"/>
  <c r="AI40" i="5"/>
  <c r="AI31" i="5"/>
  <c r="AI32" i="5"/>
  <c r="AI27" i="5"/>
  <c r="AI28" i="5"/>
  <c r="AQ19" i="5"/>
  <c r="AQ15" i="5"/>
  <c r="AQ35" i="5"/>
  <c r="AQ36" i="5"/>
  <c r="AQ31" i="5"/>
  <c r="AQ32" i="5"/>
  <c r="AQ27" i="5"/>
  <c r="AQ28" i="5"/>
  <c r="AQ43" i="5"/>
  <c r="AQ44" i="5"/>
  <c r="AQ39" i="5"/>
  <c r="AQ40" i="5"/>
  <c r="AY20" i="5"/>
  <c r="AY44" i="5"/>
  <c r="AA55" i="5"/>
  <c r="AS54" i="5"/>
  <c r="K51" i="5"/>
  <c r="W50" i="5"/>
  <c r="AM49" i="5"/>
  <c r="S48" i="5"/>
  <c r="U46" i="5"/>
  <c r="S44" i="5"/>
  <c r="J41" i="5"/>
  <c r="K40" i="5"/>
  <c r="AU29" i="5"/>
  <c r="AC26" i="5"/>
  <c r="AQ24" i="5"/>
  <c r="AA23" i="5"/>
  <c r="Y21" i="5"/>
  <c r="AG17" i="5"/>
  <c r="H10" i="5"/>
  <c r="H54" i="5"/>
  <c r="H30" i="5"/>
  <c r="AT55" i="5"/>
  <c r="V55" i="5"/>
  <c r="AN54" i="5"/>
  <c r="P54" i="5"/>
  <c r="Z53" i="5"/>
  <c r="AQ52" i="5"/>
  <c r="S52" i="5"/>
  <c r="AK51" i="5"/>
  <c r="AU50" i="5"/>
  <c r="U50" i="5"/>
  <c r="AH49" i="5"/>
  <c r="Q48" i="5"/>
  <c r="S47" i="5"/>
  <c r="P46" i="5"/>
  <c r="O45" i="5"/>
  <c r="Q44" i="5"/>
  <c r="AM42" i="5"/>
  <c r="AK39" i="5"/>
  <c r="AH37" i="5"/>
  <c r="AD31" i="5"/>
  <c r="AE29" i="5"/>
  <c r="W26" i="5"/>
  <c r="U23" i="5"/>
  <c r="R21" i="5"/>
  <c r="K20" i="5"/>
  <c r="I17" i="5"/>
  <c r="K16" i="5"/>
  <c r="AL12" i="5"/>
  <c r="BA38" i="5"/>
  <c r="BB15" i="5"/>
  <c r="AW8" i="5"/>
  <c r="AW12" i="5"/>
  <c r="AW14" i="5"/>
  <c r="AW18" i="5"/>
  <c r="AW22" i="5"/>
  <c r="AW26" i="5"/>
  <c r="AW30" i="5"/>
  <c r="AW34" i="5"/>
  <c r="AW38" i="5"/>
  <c r="AW42" i="5"/>
  <c r="AW46" i="5"/>
  <c r="AW50" i="5"/>
  <c r="AW54" i="5"/>
  <c r="AW16" i="5"/>
  <c r="AW7" i="5"/>
  <c r="AW15" i="5"/>
  <c r="AW19" i="5"/>
  <c r="AW23" i="5"/>
  <c r="AW27" i="5"/>
  <c r="AW31" i="5"/>
  <c r="AW35" i="5"/>
  <c r="AW39" i="5"/>
  <c r="AW43" i="5"/>
  <c r="AW47" i="5"/>
  <c r="AW51" i="5"/>
  <c r="AW55" i="5"/>
  <c r="AW20" i="5"/>
  <c r="AW44" i="5"/>
  <c r="AW40" i="5"/>
  <c r="AW41" i="5"/>
  <c r="AW36" i="5"/>
  <c r="AW37" i="5"/>
  <c r="AW9" i="5"/>
  <c r="AW10" i="5"/>
  <c r="AW11" i="5"/>
  <c r="AW28" i="5"/>
  <c r="AW29" i="5"/>
  <c r="AW21" i="5"/>
  <c r="AW17" i="5"/>
  <c r="AW48" i="5"/>
  <c r="AW49" i="5"/>
  <c r="AS39" i="5"/>
  <c r="AS15" i="5"/>
  <c r="AS35" i="5"/>
  <c r="AS31" i="5"/>
  <c r="AS23" i="5"/>
  <c r="AS47" i="5"/>
  <c r="AS43" i="5"/>
  <c r="U55" i="5"/>
  <c r="AS50" i="5"/>
  <c r="AE49" i="5"/>
  <c r="AJ13" i="5"/>
  <c r="AB13" i="5"/>
  <c r="AZ13" i="5"/>
  <c r="I8" i="5"/>
  <c r="I12" i="5"/>
  <c r="I14" i="5"/>
  <c r="I18" i="5"/>
  <c r="I22" i="5"/>
  <c r="I26" i="5"/>
  <c r="I30" i="5"/>
  <c r="I34" i="5"/>
  <c r="I38" i="5"/>
  <c r="I42" i="5"/>
  <c r="I46" i="5"/>
  <c r="I50" i="5"/>
  <c r="I54" i="5"/>
  <c r="I9" i="5"/>
  <c r="I10" i="5"/>
  <c r="I11" i="5"/>
  <c r="I16" i="5"/>
  <c r="I15" i="5"/>
  <c r="I19" i="5"/>
  <c r="I23" i="5"/>
  <c r="I27" i="5"/>
  <c r="I31" i="5"/>
  <c r="I35" i="5"/>
  <c r="I39" i="5"/>
  <c r="I43" i="5"/>
  <c r="I47" i="5"/>
  <c r="I51" i="5"/>
  <c r="I55" i="5"/>
  <c r="I7" i="5"/>
  <c r="I20" i="5"/>
  <c r="I44" i="5"/>
  <c r="I45" i="5"/>
  <c r="I40" i="5"/>
  <c r="I41" i="5"/>
  <c r="I32" i="5"/>
  <c r="I33" i="5"/>
  <c r="I13" i="5"/>
  <c r="I24" i="5"/>
  <c r="I25" i="5"/>
  <c r="I21" i="5"/>
  <c r="I52" i="5"/>
  <c r="I53" i="5"/>
  <c r="AO8" i="5"/>
  <c r="AO12" i="5"/>
  <c r="AO14" i="5"/>
  <c r="AO18" i="5"/>
  <c r="AO22" i="5"/>
  <c r="AO26" i="5"/>
  <c r="AO30" i="5"/>
  <c r="AO34" i="5"/>
  <c r="AO38" i="5"/>
  <c r="AO42" i="5"/>
  <c r="AO46" i="5"/>
  <c r="AO50" i="5"/>
  <c r="AO54" i="5"/>
  <c r="AO20" i="5"/>
  <c r="AO9" i="5"/>
  <c r="AO10" i="5"/>
  <c r="AO11" i="5"/>
  <c r="AO15" i="5"/>
  <c r="AO19" i="5"/>
  <c r="AO23" i="5"/>
  <c r="AO27" i="5"/>
  <c r="AO31" i="5"/>
  <c r="AO35" i="5"/>
  <c r="AO39" i="5"/>
  <c r="AO43" i="5"/>
  <c r="AO47" i="5"/>
  <c r="AO51" i="5"/>
  <c r="AO55" i="5"/>
  <c r="AO16" i="5"/>
  <c r="AO7" i="5"/>
  <c r="AO32" i="5"/>
  <c r="AO33" i="5"/>
  <c r="AO28" i="5"/>
  <c r="AO29" i="5"/>
  <c r="AO24" i="5"/>
  <c r="AO25" i="5"/>
  <c r="AO13" i="5"/>
  <c r="AO40" i="5"/>
  <c r="AO41" i="5"/>
  <c r="AO36" i="5"/>
  <c r="AO37" i="5"/>
  <c r="AS55" i="5"/>
  <c r="AM54" i="5"/>
  <c r="Y53" i="5"/>
  <c r="AQ48" i="5"/>
  <c r="O46" i="5"/>
  <c r="M34" i="5"/>
  <c r="AG32" i="5"/>
  <c r="Y29" i="5"/>
  <c r="AW25" i="5"/>
  <c r="AU22" i="5"/>
  <c r="AC15" i="5"/>
  <c r="AH9" i="5"/>
  <c r="Y56" i="5"/>
  <c r="AQ55" i="5"/>
  <c r="S55" i="5"/>
  <c r="AF54" i="5"/>
  <c r="AW53" i="5"/>
  <c r="W53" i="5"/>
  <c r="AA51" i="5"/>
  <c r="AN50" i="5"/>
  <c r="O50" i="5"/>
  <c r="AO48" i="5"/>
  <c r="I48" i="5"/>
  <c r="AV46" i="5"/>
  <c r="C45" i="8" s="1"/>
  <c r="AW45" i="5"/>
  <c r="AO44" i="5"/>
  <c r="AL43" i="5"/>
  <c r="P42" i="5"/>
  <c r="AG40" i="5"/>
  <c r="N39" i="5"/>
  <c r="O37" i="5"/>
  <c r="I36" i="5"/>
  <c r="AW33" i="5"/>
  <c r="K31" i="5"/>
  <c r="I29" i="5"/>
  <c r="AS27" i="5"/>
  <c r="AP25" i="5"/>
  <c r="AA24" i="5"/>
  <c r="AN22" i="5"/>
  <c r="AQ20" i="5"/>
  <c r="U19" i="5"/>
  <c r="AQ16" i="5"/>
  <c r="U15" i="5"/>
  <c r="AY56" i="5"/>
  <c r="BD30" i="5"/>
  <c r="BE7" i="5"/>
  <c r="BE14" i="5"/>
  <c r="BE22" i="5"/>
  <c r="BE30" i="5"/>
  <c r="BE38" i="5"/>
  <c r="BE13" i="5"/>
  <c r="BE21" i="5"/>
  <c r="BE29" i="5"/>
  <c r="BE37" i="5"/>
  <c r="BE45" i="5"/>
  <c r="BE53" i="5"/>
  <c r="BE12" i="5"/>
  <c r="BE20" i="5"/>
  <c r="BE28" i="5"/>
  <c r="BE36" i="5"/>
  <c r="BE44" i="5"/>
  <c r="BE52" i="5"/>
  <c r="BE9" i="5"/>
  <c r="BE17" i="5"/>
  <c r="BE15" i="5"/>
  <c r="BE23" i="5"/>
  <c r="BE25" i="5"/>
  <c r="BE27" i="5"/>
  <c r="BE48" i="5"/>
  <c r="BE54" i="5"/>
  <c r="BE11" i="5"/>
  <c r="BE18" i="5"/>
  <c r="BE40" i="5"/>
  <c r="BE42" i="5"/>
  <c r="BE50" i="5"/>
  <c r="BE56" i="5"/>
  <c r="BE16" i="5"/>
  <c r="BE31" i="5"/>
  <c r="BE33" i="5"/>
  <c r="BE35" i="5"/>
  <c r="BE47" i="5"/>
  <c r="BE24" i="5"/>
  <c r="BE26" i="5"/>
  <c r="BE19" i="5"/>
  <c r="BE49" i="5"/>
  <c r="BE55" i="5"/>
  <c r="BE8" i="5"/>
  <c r="BE32" i="5"/>
  <c r="BE10" i="5"/>
  <c r="BE41" i="5"/>
  <c r="BE34" i="5"/>
  <c r="BE51" i="5"/>
  <c r="BE39" i="5"/>
  <c r="BE46" i="5"/>
  <c r="AA56" i="5"/>
  <c r="AO52" i="5"/>
  <c r="AE37" i="5"/>
  <c r="K8" i="5"/>
  <c r="AA12" i="5"/>
  <c r="AI12" i="5"/>
  <c r="AQ8" i="5"/>
  <c r="AY10" i="5"/>
  <c r="H22" i="5"/>
  <c r="AQ56" i="5"/>
  <c r="M55" i="5"/>
  <c r="AE54" i="5"/>
  <c r="AU53" i="5"/>
  <c r="R53" i="5"/>
  <c r="AG52" i="5"/>
  <c r="K52" i="5"/>
  <c r="V51" i="5"/>
  <c r="AM50" i="5"/>
  <c r="W49" i="5"/>
  <c r="AQ47" i="5"/>
  <c r="AN46" i="5"/>
  <c r="AO45" i="5"/>
  <c r="K39" i="5"/>
  <c r="I37" i="5"/>
  <c r="AI35" i="5"/>
  <c r="AA32" i="5"/>
  <c r="AU30" i="5"/>
  <c r="AC27" i="5"/>
  <c r="Z25" i="5"/>
  <c r="X22" i="5"/>
  <c r="M19" i="5"/>
  <c r="AM14" i="5"/>
  <c r="AT8" i="5"/>
  <c r="Y8" i="5"/>
  <c r="Y12" i="5"/>
  <c r="Y14" i="5"/>
  <c r="Y18" i="5"/>
  <c r="Y22" i="5"/>
  <c r="Y26" i="5"/>
  <c r="Y30" i="5"/>
  <c r="Y34" i="5"/>
  <c r="Y38" i="5"/>
  <c r="Y42" i="5"/>
  <c r="Y46" i="5"/>
  <c r="Y50" i="5"/>
  <c r="Y54" i="5"/>
  <c r="Y16" i="5"/>
  <c r="Y15" i="5"/>
  <c r="Y19" i="5"/>
  <c r="Y23" i="5"/>
  <c r="Y27" i="5"/>
  <c r="Y31" i="5"/>
  <c r="Y35" i="5"/>
  <c r="Y39" i="5"/>
  <c r="Y43" i="5"/>
  <c r="Y47" i="5"/>
  <c r="Y51" i="5"/>
  <c r="Y55" i="5"/>
  <c r="Y13" i="5"/>
  <c r="Y20" i="5"/>
  <c r="Y9" i="5"/>
  <c r="Y10" i="5"/>
  <c r="Y11" i="5"/>
  <c r="Y7" i="5"/>
  <c r="Y40" i="5"/>
  <c r="Y41" i="5"/>
  <c r="Y17" i="5"/>
  <c r="Y36" i="5"/>
  <c r="Y37" i="5"/>
  <c r="Y32" i="5"/>
  <c r="Y33" i="5"/>
  <c r="Y24" i="5"/>
  <c r="Y25" i="5"/>
  <c r="Y44" i="5"/>
  <c r="Y45" i="5"/>
  <c r="H25" i="5"/>
  <c r="Q52" i="5"/>
  <c r="AT9" i="5"/>
  <c r="AB14" i="5"/>
  <c r="AJ14" i="5"/>
  <c r="AZ26" i="5"/>
  <c r="H17" i="5"/>
  <c r="AO56" i="5"/>
  <c r="S56" i="5"/>
  <c r="AI55" i="5"/>
  <c r="K55" i="5"/>
  <c r="AC54" i="5"/>
  <c r="AP53" i="5"/>
  <c r="AT51" i="5"/>
  <c r="AK50" i="5"/>
  <c r="AU49" i="5"/>
  <c r="AM46" i="5"/>
  <c r="AM45" i="5"/>
  <c r="AI44" i="5"/>
  <c r="AI43" i="5"/>
  <c r="AM41" i="5"/>
  <c r="AE30" i="5"/>
  <c r="W25" i="5"/>
  <c r="AI20" i="5"/>
  <c r="AE18" i="5"/>
  <c r="AE14" i="5"/>
  <c r="Q8" i="5"/>
  <c r="Q12" i="5"/>
  <c r="Q14" i="5"/>
  <c r="Q18" i="5"/>
  <c r="Q22" i="5"/>
  <c r="Q26" i="5"/>
  <c r="Q30" i="5"/>
  <c r="Q34" i="5"/>
  <c r="Q38" i="5"/>
  <c r="Q42" i="5"/>
  <c r="Q46" i="5"/>
  <c r="Q50" i="5"/>
  <c r="Q54" i="5"/>
  <c r="Q16" i="5"/>
  <c r="Q20" i="5"/>
  <c r="Q7" i="5"/>
  <c r="Q15" i="5"/>
  <c r="Q19" i="5"/>
  <c r="Q23" i="5"/>
  <c r="Q27" i="5"/>
  <c r="Q31" i="5"/>
  <c r="Q35" i="5"/>
  <c r="Q39" i="5"/>
  <c r="Q43" i="5"/>
  <c r="Q47" i="5"/>
  <c r="Q51" i="5"/>
  <c r="Q55" i="5"/>
  <c r="Q13" i="5"/>
  <c r="Q28" i="5"/>
  <c r="Q29" i="5"/>
  <c r="Q24" i="5"/>
  <c r="Q25" i="5"/>
  <c r="Q56" i="5"/>
  <c r="Q21" i="5"/>
  <c r="Q9" i="5"/>
  <c r="Q10" i="5"/>
  <c r="Q11" i="5"/>
  <c r="Q36" i="5"/>
  <c r="Q37" i="5"/>
  <c r="Q17" i="5"/>
  <c r="Q32" i="5"/>
  <c r="Q33" i="5"/>
  <c r="AG8" i="5"/>
  <c r="AG12" i="5"/>
  <c r="AG14" i="5"/>
  <c r="AG18" i="5"/>
  <c r="AG22" i="5"/>
  <c r="AG26" i="5"/>
  <c r="AG30" i="5"/>
  <c r="AG34" i="5"/>
  <c r="AG38" i="5"/>
  <c r="AG42" i="5"/>
  <c r="AG46" i="5"/>
  <c r="AG50" i="5"/>
  <c r="AG54" i="5"/>
  <c r="AG13" i="5"/>
  <c r="AG15" i="5"/>
  <c r="AG19" i="5"/>
  <c r="AG23" i="5"/>
  <c r="AG27" i="5"/>
  <c r="AG31" i="5"/>
  <c r="AG35" i="5"/>
  <c r="AG39" i="5"/>
  <c r="AG43" i="5"/>
  <c r="AG47" i="5"/>
  <c r="AG51" i="5"/>
  <c r="AG55" i="5"/>
  <c r="AG9" i="5"/>
  <c r="AG10" i="5"/>
  <c r="AG11" i="5"/>
  <c r="AG16" i="5"/>
  <c r="AG20" i="5"/>
  <c r="AG7" i="5"/>
  <c r="AG21" i="5"/>
  <c r="AG48" i="5"/>
  <c r="AG49" i="5"/>
  <c r="AG44" i="5"/>
  <c r="AG45" i="5"/>
  <c r="AG36" i="5"/>
  <c r="AG37" i="5"/>
  <c r="AG28" i="5"/>
  <c r="AG29" i="5"/>
  <c r="AG24" i="5"/>
  <c r="AG25" i="5"/>
  <c r="M23" i="5"/>
  <c r="M15" i="5"/>
  <c r="M51" i="5"/>
  <c r="M47" i="5"/>
  <c r="M39" i="5"/>
  <c r="M31" i="5"/>
  <c r="M27" i="5"/>
  <c r="U35" i="5"/>
  <c r="U31" i="5"/>
  <c r="U27" i="5"/>
  <c r="U43" i="5"/>
  <c r="U39" i="5"/>
  <c r="AC11" i="5"/>
  <c r="AC12" i="5"/>
  <c r="AC43" i="5"/>
  <c r="AC13" i="5"/>
  <c r="AC39" i="5"/>
  <c r="AC31" i="5"/>
  <c r="AC23" i="5"/>
  <c r="AC19" i="5"/>
  <c r="AC51" i="5"/>
  <c r="AK27" i="5"/>
  <c r="AK19" i="5"/>
  <c r="AK23" i="5"/>
  <c r="AK55" i="5"/>
  <c r="AK7" i="5"/>
  <c r="AK8" i="5"/>
  <c r="AK9" i="5"/>
  <c r="AK35" i="5"/>
  <c r="AK15" i="5"/>
  <c r="AK31" i="5"/>
  <c r="BA47" i="5"/>
  <c r="BA53" i="5"/>
  <c r="BA27" i="5"/>
  <c r="BA36" i="5"/>
  <c r="BA29" i="5"/>
  <c r="BA31" i="5"/>
  <c r="AW56" i="5"/>
  <c r="AA31" i="5"/>
  <c r="AS19" i="5"/>
  <c r="M17" i="5"/>
  <c r="U11" i="5"/>
  <c r="AC7" i="5"/>
  <c r="AK17" i="5"/>
  <c r="AS17" i="5"/>
  <c r="BA44" i="5"/>
  <c r="AV54" i="5"/>
  <c r="C53" i="8" s="1"/>
  <c r="AO53" i="5"/>
  <c r="J53" i="5"/>
  <c r="AA52" i="5"/>
  <c r="AS51" i="5"/>
  <c r="S51" i="5"/>
  <c r="AE50" i="5"/>
  <c r="Q49" i="5"/>
  <c r="Y48" i="5"/>
  <c r="AK47" i="5"/>
  <c r="S43" i="5"/>
  <c r="AG41" i="5"/>
  <c r="Q40" i="5"/>
  <c r="AE38" i="5"/>
  <c r="M35" i="5"/>
  <c r="AW24" i="5"/>
  <c r="AU21" i="5"/>
  <c r="W18" i="5"/>
  <c r="AW13" i="5"/>
  <c r="BC23" i="5"/>
  <c r="AA10" i="5"/>
  <c r="AJ10" i="5"/>
  <c r="Z10" i="5"/>
  <c r="M14" i="5"/>
  <c r="U14" i="5"/>
  <c r="AC14" i="5"/>
  <c r="AK14" i="5"/>
  <c r="AS14" i="5"/>
  <c r="P14" i="5"/>
  <c r="AV14" i="5"/>
  <c r="C13" i="8" s="1"/>
  <c r="X14" i="5"/>
  <c r="AF14" i="5"/>
  <c r="AN14" i="5"/>
  <c r="M18" i="5"/>
  <c r="AK18" i="5"/>
  <c r="AC18" i="5"/>
  <c r="U18" i="5"/>
  <c r="AS18" i="5"/>
  <c r="AY18" i="5"/>
  <c r="AN18" i="5"/>
  <c r="P18" i="5"/>
  <c r="AV18" i="5"/>
  <c r="C17" i="8" s="1"/>
  <c r="X18" i="5"/>
  <c r="AF18" i="5"/>
  <c r="M22" i="5"/>
  <c r="AF22" i="5"/>
  <c r="AK22" i="5"/>
  <c r="P22" i="5"/>
  <c r="AZ22" i="5"/>
  <c r="AS22" i="5"/>
  <c r="AC22" i="5"/>
  <c r="AV22" i="5"/>
  <c r="C21" i="8" s="1"/>
  <c r="AK26" i="5"/>
  <c r="P26" i="5"/>
  <c r="U26" i="5"/>
  <c r="AN26" i="5"/>
  <c r="X26" i="5"/>
  <c r="M26" i="5"/>
  <c r="AF26" i="5"/>
  <c r="P30" i="5"/>
  <c r="U30" i="5"/>
  <c r="AN30" i="5"/>
  <c r="AS30" i="5"/>
  <c r="AC30" i="5"/>
  <c r="AV30" i="5"/>
  <c r="C29" i="8" s="1"/>
  <c r="M30" i="5"/>
  <c r="AF30" i="5"/>
  <c r="AK30" i="5"/>
  <c r="U34" i="5"/>
  <c r="AN34" i="5"/>
  <c r="BD34" i="5"/>
  <c r="AS34" i="5"/>
  <c r="X34" i="5"/>
  <c r="AK34" i="5"/>
  <c r="P34" i="5"/>
  <c r="AS38" i="5"/>
  <c r="X38" i="5"/>
  <c r="H38" i="5"/>
  <c r="AC38" i="5"/>
  <c r="AV38" i="5"/>
  <c r="C37" i="8" s="1"/>
  <c r="M38" i="5"/>
  <c r="AF38" i="5"/>
  <c r="P38" i="5"/>
  <c r="U38" i="5"/>
  <c r="AN38" i="5"/>
  <c r="X42" i="5"/>
  <c r="AC42" i="5"/>
  <c r="AV42" i="5"/>
  <c r="C41" i="8" s="1"/>
  <c r="AY42" i="5"/>
  <c r="AK42" i="5"/>
  <c r="U42" i="5"/>
  <c r="AN42" i="5"/>
  <c r="AS42" i="5"/>
  <c r="M46" i="5"/>
  <c r="AF46" i="5"/>
  <c r="AS46" i="5"/>
  <c r="X46" i="5"/>
  <c r="M50" i="5"/>
  <c r="AF50" i="5"/>
  <c r="AZ50" i="5"/>
  <c r="AC50" i="5"/>
  <c r="AV50" i="5"/>
  <c r="C49" i="8" s="1"/>
  <c r="AK54" i="5"/>
  <c r="BD54" i="5"/>
  <c r="N10" i="5"/>
  <c r="N16" i="5"/>
  <c r="N20" i="5"/>
  <c r="N24" i="5"/>
  <c r="N28" i="5"/>
  <c r="N32" i="5"/>
  <c r="N36" i="5"/>
  <c r="N40" i="5"/>
  <c r="N44" i="5"/>
  <c r="N48" i="5"/>
  <c r="N52" i="5"/>
  <c r="N56" i="5"/>
  <c r="N13" i="5"/>
  <c r="N17" i="5"/>
  <c r="N21" i="5"/>
  <c r="N25" i="5"/>
  <c r="N29" i="5"/>
  <c r="N33" i="5"/>
  <c r="N37" i="5"/>
  <c r="N41" i="5"/>
  <c r="N45" i="5"/>
  <c r="N49" i="5"/>
  <c r="N53" i="5"/>
  <c r="N11" i="5"/>
  <c r="N12" i="5"/>
  <c r="N14" i="5"/>
  <c r="N18" i="5"/>
  <c r="N22" i="5"/>
  <c r="N26" i="5"/>
  <c r="N30" i="5"/>
  <c r="N34" i="5"/>
  <c r="N38" i="5"/>
  <c r="N42" i="5"/>
  <c r="N46" i="5"/>
  <c r="N50" i="5"/>
  <c r="N54" i="5"/>
  <c r="N27" i="5"/>
  <c r="N23" i="5"/>
  <c r="N55" i="5"/>
  <c r="N15" i="5"/>
  <c r="N19" i="5"/>
  <c r="N35" i="5"/>
  <c r="N31" i="5"/>
  <c r="V10" i="5"/>
  <c r="V16" i="5"/>
  <c r="V20" i="5"/>
  <c r="V24" i="5"/>
  <c r="V28" i="5"/>
  <c r="V32" i="5"/>
  <c r="V36" i="5"/>
  <c r="V40" i="5"/>
  <c r="V44" i="5"/>
  <c r="V48" i="5"/>
  <c r="V52" i="5"/>
  <c r="V56" i="5"/>
  <c r="V11" i="5"/>
  <c r="V12" i="5"/>
  <c r="V13" i="5"/>
  <c r="V17" i="5"/>
  <c r="V21" i="5"/>
  <c r="V25" i="5"/>
  <c r="V29" i="5"/>
  <c r="V33" i="5"/>
  <c r="V37" i="5"/>
  <c r="V41" i="5"/>
  <c r="V45" i="5"/>
  <c r="V49" i="5"/>
  <c r="V53" i="5"/>
  <c r="V7" i="5"/>
  <c r="V8" i="5"/>
  <c r="V9" i="5"/>
  <c r="V14" i="5"/>
  <c r="V18" i="5"/>
  <c r="V22" i="5"/>
  <c r="V26" i="5"/>
  <c r="V30" i="5"/>
  <c r="V34" i="5"/>
  <c r="V38" i="5"/>
  <c r="V42" i="5"/>
  <c r="V46" i="5"/>
  <c r="V50" i="5"/>
  <c r="V54" i="5"/>
  <c r="V39" i="5"/>
  <c r="V35" i="5"/>
  <c r="V31" i="5"/>
  <c r="V15" i="5"/>
  <c r="V23" i="5"/>
  <c r="V19" i="5"/>
  <c r="V47" i="5"/>
  <c r="V43" i="5"/>
  <c r="AD10" i="5"/>
  <c r="AD11" i="5"/>
  <c r="AD12" i="5"/>
  <c r="AD13" i="5"/>
  <c r="AD16" i="5"/>
  <c r="AD20" i="5"/>
  <c r="AD24" i="5"/>
  <c r="AD28" i="5"/>
  <c r="AD32" i="5"/>
  <c r="AD36" i="5"/>
  <c r="AD40" i="5"/>
  <c r="AD44" i="5"/>
  <c r="AD48" i="5"/>
  <c r="AD52" i="5"/>
  <c r="AD56" i="5"/>
  <c r="AD7" i="5"/>
  <c r="AD8" i="5"/>
  <c r="AD9" i="5"/>
  <c r="AD17" i="5"/>
  <c r="AD21" i="5"/>
  <c r="AD25" i="5"/>
  <c r="AD29" i="5"/>
  <c r="AD33" i="5"/>
  <c r="AD37" i="5"/>
  <c r="AD41" i="5"/>
  <c r="AD45" i="5"/>
  <c r="AD49" i="5"/>
  <c r="AD53" i="5"/>
  <c r="AD14" i="5"/>
  <c r="AD18" i="5"/>
  <c r="AD22" i="5"/>
  <c r="AD26" i="5"/>
  <c r="AD30" i="5"/>
  <c r="AD34" i="5"/>
  <c r="AD38" i="5"/>
  <c r="AD42" i="5"/>
  <c r="AD46" i="5"/>
  <c r="AD50" i="5"/>
  <c r="AD54" i="5"/>
  <c r="AD19" i="5"/>
  <c r="AD47" i="5"/>
  <c r="AD43" i="5"/>
  <c r="AD35" i="5"/>
  <c r="AD15" i="5"/>
  <c r="AD27" i="5"/>
  <c r="AD23" i="5"/>
  <c r="AL10" i="5"/>
  <c r="AL7" i="5"/>
  <c r="AL8" i="5"/>
  <c r="AL9" i="5"/>
  <c r="AL16" i="5"/>
  <c r="AL20" i="5"/>
  <c r="AL24" i="5"/>
  <c r="AL28" i="5"/>
  <c r="AL32" i="5"/>
  <c r="AL36" i="5"/>
  <c r="AL40" i="5"/>
  <c r="AL44" i="5"/>
  <c r="AL48" i="5"/>
  <c r="AL52" i="5"/>
  <c r="AL56" i="5"/>
  <c r="AL17" i="5"/>
  <c r="AL21" i="5"/>
  <c r="AL25" i="5"/>
  <c r="AL29" i="5"/>
  <c r="AL33" i="5"/>
  <c r="AL37" i="5"/>
  <c r="AL41" i="5"/>
  <c r="AL45" i="5"/>
  <c r="AL49" i="5"/>
  <c r="AL53" i="5"/>
  <c r="AL14" i="5"/>
  <c r="AL18" i="5"/>
  <c r="AL22" i="5"/>
  <c r="AL26" i="5"/>
  <c r="AL30" i="5"/>
  <c r="AL34" i="5"/>
  <c r="AL38" i="5"/>
  <c r="AL42" i="5"/>
  <c r="AL46" i="5"/>
  <c r="AL50" i="5"/>
  <c r="AL54" i="5"/>
  <c r="AL15" i="5"/>
  <c r="AL31" i="5"/>
  <c r="AL11" i="5"/>
  <c r="AL27" i="5"/>
  <c r="AL19" i="5"/>
  <c r="AL23" i="5"/>
  <c r="AL39" i="5"/>
  <c r="AL35" i="5"/>
  <c r="AT10" i="5"/>
  <c r="AT12" i="5"/>
  <c r="AT13" i="5"/>
  <c r="AT16" i="5"/>
  <c r="AT20" i="5"/>
  <c r="AT24" i="5"/>
  <c r="AT28" i="5"/>
  <c r="AT32" i="5"/>
  <c r="AT36" i="5"/>
  <c r="AT40" i="5"/>
  <c r="AT44" i="5"/>
  <c r="AT48" i="5"/>
  <c r="AT52" i="5"/>
  <c r="AT56" i="5"/>
  <c r="AT17" i="5"/>
  <c r="AT21" i="5"/>
  <c r="AT25" i="5"/>
  <c r="AT29" i="5"/>
  <c r="AT33" i="5"/>
  <c r="AT37" i="5"/>
  <c r="AT41" i="5"/>
  <c r="AT45" i="5"/>
  <c r="AT49" i="5"/>
  <c r="AT53" i="5"/>
  <c r="AT11" i="5"/>
  <c r="AT14" i="5"/>
  <c r="AT18" i="5"/>
  <c r="AT22" i="5"/>
  <c r="AT26" i="5"/>
  <c r="AT30" i="5"/>
  <c r="AT34" i="5"/>
  <c r="AT38" i="5"/>
  <c r="AT42" i="5"/>
  <c r="AT46" i="5"/>
  <c r="AT50" i="5"/>
  <c r="AT54" i="5"/>
  <c r="AT43" i="5"/>
  <c r="AT39" i="5"/>
  <c r="AT15" i="5"/>
  <c r="AT35" i="5"/>
  <c r="AT19" i="5"/>
  <c r="AT27" i="5"/>
  <c r="AT47" i="5"/>
  <c r="BB11" i="5"/>
  <c r="BB19" i="5"/>
  <c r="BB27" i="5"/>
  <c r="BB35" i="5"/>
  <c r="BB43" i="5"/>
  <c r="BB10" i="5"/>
  <c r="BB18" i="5"/>
  <c r="BB26" i="5"/>
  <c r="BB34" i="5"/>
  <c r="BB42" i="5"/>
  <c r="BB50" i="5"/>
  <c r="BB9" i="5"/>
  <c r="BB17" i="5"/>
  <c r="BB25" i="5"/>
  <c r="BB33" i="5"/>
  <c r="BB41" i="5"/>
  <c r="BB49" i="5"/>
  <c r="BB14" i="5"/>
  <c r="BB29" i="5"/>
  <c r="BB31" i="5"/>
  <c r="BB47" i="5"/>
  <c r="BB53" i="5"/>
  <c r="BB16" i="5"/>
  <c r="BB20" i="5"/>
  <c r="BB22" i="5"/>
  <c r="BB24" i="5"/>
  <c r="BB44" i="5"/>
  <c r="BB55" i="5"/>
  <c r="BB7" i="5"/>
  <c r="BB37" i="5"/>
  <c r="BB39" i="5"/>
  <c r="BB46" i="5"/>
  <c r="BB52" i="5"/>
  <c r="BB12" i="5"/>
  <c r="BB28" i="5"/>
  <c r="BB30" i="5"/>
  <c r="BB32" i="5"/>
  <c r="BB8" i="5"/>
  <c r="BB21" i="5"/>
  <c r="BB23" i="5"/>
  <c r="BB48" i="5"/>
  <c r="BB54" i="5"/>
  <c r="BB40" i="5"/>
  <c r="BB13" i="5"/>
  <c r="BB36" i="5"/>
  <c r="BB56" i="5"/>
  <c r="BB38" i="5"/>
  <c r="J48" i="5"/>
  <c r="J52" i="5"/>
  <c r="J56" i="5"/>
  <c r="J21" i="5"/>
  <c r="J49" i="5"/>
  <c r="J45" i="5"/>
  <c r="J37" i="5"/>
  <c r="J17" i="5"/>
  <c r="J29" i="5"/>
  <c r="J25" i="5"/>
  <c r="R48" i="5"/>
  <c r="R52" i="5"/>
  <c r="R56" i="5"/>
  <c r="R17" i="5"/>
  <c r="R33" i="5"/>
  <c r="R29" i="5"/>
  <c r="R25" i="5"/>
  <c r="R41" i="5"/>
  <c r="R13" i="5"/>
  <c r="R37" i="5"/>
  <c r="Z13" i="5"/>
  <c r="Z48" i="5"/>
  <c r="Z52" i="5"/>
  <c r="Z56" i="5"/>
  <c r="Z45" i="5"/>
  <c r="Z41" i="5"/>
  <c r="Z17" i="5"/>
  <c r="Z37" i="5"/>
  <c r="Z29" i="5"/>
  <c r="Z21" i="5"/>
  <c r="Z9" i="5"/>
  <c r="Z11" i="5"/>
  <c r="Z49" i="5"/>
  <c r="AH48" i="5"/>
  <c r="AH52" i="5"/>
  <c r="AH56" i="5"/>
  <c r="AH25" i="5"/>
  <c r="AH7" i="5"/>
  <c r="AH21" i="5"/>
  <c r="AH53" i="5"/>
  <c r="AH17" i="5"/>
  <c r="AH41" i="5"/>
  <c r="AH33" i="5"/>
  <c r="AH29" i="5"/>
  <c r="AP48" i="5"/>
  <c r="AP52" i="5"/>
  <c r="AP56" i="5"/>
  <c r="AP37" i="5"/>
  <c r="AP33" i="5"/>
  <c r="AP29" i="5"/>
  <c r="AP21" i="5"/>
  <c r="AP17" i="5"/>
  <c r="AP45" i="5"/>
  <c r="AP41" i="5"/>
  <c r="AX48" i="5"/>
  <c r="AX52" i="5"/>
  <c r="AX56" i="5"/>
  <c r="AX17" i="5"/>
  <c r="AX45" i="5"/>
  <c r="AX41" i="5"/>
  <c r="AX33" i="5"/>
  <c r="AX13" i="5"/>
  <c r="AX25" i="5"/>
  <c r="AX21" i="5"/>
  <c r="AX53" i="5"/>
  <c r="H14" i="5"/>
  <c r="AI56" i="5"/>
  <c r="K56" i="5"/>
  <c r="AC55" i="5"/>
  <c r="AU54" i="5"/>
  <c r="W54" i="5"/>
  <c r="AM53" i="5"/>
  <c r="AW52" i="5"/>
  <c r="Y52" i="5"/>
  <c r="AQ51" i="5"/>
  <c r="N51" i="5"/>
  <c r="X50" i="5"/>
  <c r="AO49" i="5"/>
  <c r="O49" i="5"/>
  <c r="AC47" i="5"/>
  <c r="AC46" i="5"/>
  <c r="R45" i="5"/>
  <c r="N43" i="5"/>
  <c r="Q41" i="5"/>
  <c r="O38" i="5"/>
  <c r="AI36" i="5"/>
  <c r="AV34" i="5"/>
  <c r="C33" i="8" s="1"/>
  <c r="AW32" i="5"/>
  <c r="K32" i="5"/>
  <c r="AX29" i="5"/>
  <c r="Y28" i="5"/>
  <c r="AS26" i="5"/>
  <c r="AQ23" i="5"/>
  <c r="AO21" i="5"/>
  <c r="AO17" i="5"/>
  <c r="S16" i="5"/>
  <c r="AL13" i="5"/>
  <c r="N8" i="5"/>
  <c r="BB45" i="5"/>
  <c r="N8" i="6"/>
  <c r="N16" i="6"/>
  <c r="N16" i="7" s="1"/>
  <c r="N9" i="6"/>
  <c r="N9" i="7" s="1"/>
  <c r="N17" i="6"/>
  <c r="N17" i="7" s="1"/>
  <c r="N10" i="6"/>
  <c r="N18" i="6"/>
  <c r="N11" i="6"/>
  <c r="N12" i="6"/>
  <c r="N15" i="6"/>
  <c r="N13" i="6"/>
  <c r="N26" i="6"/>
  <c r="N7" i="6"/>
  <c r="N7" i="7" s="1"/>
  <c r="N14" i="6"/>
  <c r="N23" i="6"/>
  <c r="N20" i="6"/>
  <c r="N34" i="6"/>
  <c r="N19" i="6"/>
  <c r="N24" i="6"/>
  <c r="N24" i="7" s="1"/>
  <c r="N42" i="6"/>
  <c r="N31" i="6"/>
  <c r="N31" i="7" s="1"/>
  <c r="N33" i="6"/>
  <c r="N33" i="7" s="1"/>
  <c r="N32" i="6"/>
  <c r="N35" i="6"/>
  <c r="N36" i="6"/>
  <c r="N50" i="6"/>
  <c r="N25" i="6"/>
  <c r="N25" i="7" s="1"/>
  <c r="N28" i="6"/>
  <c r="N37" i="6"/>
  <c r="N37" i="7" s="1"/>
  <c r="N41" i="6"/>
  <c r="N41" i="7" s="1"/>
  <c r="N43" i="6"/>
  <c r="N51" i="6"/>
  <c r="N38" i="6"/>
  <c r="N40" i="6"/>
  <c r="N40" i="7" s="1"/>
  <c r="N52" i="6"/>
  <c r="N52" i="7" s="1"/>
  <c r="N30" i="6"/>
  <c r="N44" i="6"/>
  <c r="N44" i="7" s="1"/>
  <c r="N54" i="6"/>
  <c r="N21" i="6"/>
  <c r="N45" i="6"/>
  <c r="N27" i="6"/>
  <c r="N47" i="6"/>
  <c r="N48" i="6"/>
  <c r="N48" i="7" s="1"/>
  <c r="N55" i="6"/>
  <c r="N22" i="6"/>
  <c r="N22" i="7" s="1"/>
  <c r="N39" i="6"/>
  <c r="N49" i="6"/>
  <c r="N49" i="7" s="1"/>
  <c r="N56" i="6"/>
  <c r="N53" i="6"/>
  <c r="N53" i="7" s="1"/>
  <c r="N29" i="6"/>
  <c r="N46" i="6"/>
  <c r="N46" i="7" s="1"/>
  <c r="V8" i="6"/>
  <c r="V16" i="6"/>
  <c r="V16" i="7" s="1"/>
  <c r="V9" i="6"/>
  <c r="V9" i="7" s="1"/>
  <c r="V17" i="6"/>
  <c r="V17" i="7" s="1"/>
  <c r="V10" i="6"/>
  <c r="V18" i="6"/>
  <c r="V11" i="6"/>
  <c r="V12" i="6"/>
  <c r="V12" i="7" s="1"/>
  <c r="V14" i="6"/>
  <c r="V26" i="6"/>
  <c r="V26" i="7" s="1"/>
  <c r="V19" i="6"/>
  <c r="V20" i="6"/>
  <c r="V23" i="6"/>
  <c r="V15" i="6"/>
  <c r="V7" i="6"/>
  <c r="V34" i="6"/>
  <c r="V34" i="7" s="1"/>
  <c r="V42" i="6"/>
  <c r="V13" i="6"/>
  <c r="V13" i="7" s="1"/>
  <c r="V22" i="6"/>
  <c r="V32" i="6"/>
  <c r="V35" i="6"/>
  <c r="V24" i="6"/>
  <c r="V29" i="6"/>
  <c r="V29" i="7" s="1"/>
  <c r="V33" i="6"/>
  <c r="V33" i="7" s="1"/>
  <c r="V21" i="6"/>
  <c r="V36" i="6"/>
  <c r="V36" i="7" s="1"/>
  <c r="V31" i="6"/>
  <c r="V38" i="6"/>
  <c r="V50" i="6"/>
  <c r="V30" i="6"/>
  <c r="V43" i="6"/>
  <c r="V51" i="6"/>
  <c r="V51" i="7" s="1"/>
  <c r="V25" i="6"/>
  <c r="V25" i="7" s="1"/>
  <c r="V27" i="6"/>
  <c r="V27" i="7" s="1"/>
  <c r="V44" i="6"/>
  <c r="V54" i="6"/>
  <c r="V46" i="6"/>
  <c r="V56" i="6"/>
  <c r="V53" i="6"/>
  <c r="V53" i="7" s="1"/>
  <c r="V55" i="6"/>
  <c r="V55" i="7" s="1"/>
  <c r="V28" i="6"/>
  <c r="V39" i="6"/>
  <c r="V39" i="7" s="1"/>
  <c r="V40" i="6"/>
  <c r="V52" i="6"/>
  <c r="V47" i="6"/>
  <c r="V48" i="6"/>
  <c r="V48" i="7" s="1"/>
  <c r="V49" i="6"/>
  <c r="V49" i="7" s="1"/>
  <c r="V41" i="6"/>
  <c r="V41" i="7" s="1"/>
  <c r="V45" i="6"/>
  <c r="V37" i="6"/>
  <c r="V37" i="7" s="1"/>
  <c r="AD8" i="6"/>
  <c r="AD16" i="6"/>
  <c r="AD9" i="6"/>
  <c r="AD9" i="7" s="1"/>
  <c r="AD17" i="6"/>
  <c r="AD17" i="7" s="1"/>
  <c r="AD10" i="6"/>
  <c r="AD18" i="6"/>
  <c r="AD18" i="7" s="1"/>
  <c r="AD11" i="6"/>
  <c r="AD12" i="6"/>
  <c r="AD12" i="7" s="1"/>
  <c r="AD7" i="6"/>
  <c r="AD13" i="6"/>
  <c r="AD26" i="6"/>
  <c r="AD24" i="6"/>
  <c r="AD27" i="6"/>
  <c r="AD34" i="6"/>
  <c r="AD34" i="7" s="1"/>
  <c r="AD15" i="6"/>
  <c r="AD19" i="6"/>
  <c r="AD19" i="7" s="1"/>
  <c r="AD22" i="6"/>
  <c r="AD21" i="6"/>
  <c r="AD30" i="6"/>
  <c r="AD31" i="6"/>
  <c r="AD32" i="6"/>
  <c r="AD32" i="7" s="1"/>
  <c r="AD42" i="6"/>
  <c r="AD42" i="7" s="1"/>
  <c r="AD14" i="6"/>
  <c r="AD29" i="6"/>
  <c r="AD35" i="6"/>
  <c r="AD36" i="6"/>
  <c r="AD40" i="6"/>
  <c r="AD40" i="7" s="1"/>
  <c r="AD50" i="6"/>
  <c r="AD37" i="6"/>
  <c r="AD37" i="7" s="1"/>
  <c r="AD43" i="6"/>
  <c r="AD43" i="7" s="1"/>
  <c r="AD51" i="6"/>
  <c r="AD46" i="6"/>
  <c r="AD46" i="7" s="1"/>
  <c r="AD56" i="6"/>
  <c r="AD23" i="6"/>
  <c r="AD28" i="6"/>
  <c r="AD38" i="6"/>
  <c r="AD48" i="6"/>
  <c r="AD48" i="7" s="1"/>
  <c r="AD45" i="6"/>
  <c r="AD45" i="7" s="1"/>
  <c r="AD47" i="6"/>
  <c r="AD49" i="6"/>
  <c r="AD49" i="7" s="1"/>
  <c r="AD52" i="6"/>
  <c r="AD54" i="6"/>
  <c r="AD41" i="6"/>
  <c r="AD41" i="7" s="1"/>
  <c r="AD44" i="6"/>
  <c r="AD33" i="6"/>
  <c r="AD33" i="7" s="1"/>
  <c r="AD53" i="6"/>
  <c r="AD53" i="7" s="1"/>
  <c r="AD20" i="6"/>
  <c r="AD25" i="6"/>
  <c r="AD25" i="7" s="1"/>
  <c r="AD55" i="6"/>
  <c r="AD39" i="6"/>
  <c r="AL8" i="6"/>
  <c r="AL16" i="6"/>
  <c r="AL9" i="6"/>
  <c r="AL9" i="7" s="1"/>
  <c r="AL17" i="6"/>
  <c r="AL17" i="7" s="1"/>
  <c r="AL10" i="6"/>
  <c r="AL18" i="6"/>
  <c r="AL18" i="7" s="1"/>
  <c r="AL11" i="6"/>
  <c r="AL12" i="6"/>
  <c r="AL7" i="6"/>
  <c r="AL7" i="7" s="1"/>
  <c r="AL26" i="6"/>
  <c r="AL14" i="6"/>
  <c r="AL19" i="6"/>
  <c r="AL19" i="7" s="1"/>
  <c r="AL13" i="6"/>
  <c r="AL21" i="6"/>
  <c r="AL21" i="7" s="1"/>
  <c r="AL24" i="6"/>
  <c r="AL27" i="6"/>
  <c r="AL34" i="6"/>
  <c r="AL20" i="6"/>
  <c r="AL20" i="7" s="1"/>
  <c r="AL22" i="6"/>
  <c r="AL35" i="6"/>
  <c r="AL35" i="7" s="1"/>
  <c r="AL30" i="6"/>
  <c r="AL15" i="6"/>
  <c r="AL15" i="7" s="1"/>
  <c r="AL36" i="6"/>
  <c r="AL33" i="6"/>
  <c r="AL33" i="7" s="1"/>
  <c r="AL42" i="6"/>
  <c r="AL50" i="6"/>
  <c r="AL39" i="6"/>
  <c r="AL43" i="6"/>
  <c r="AL43" i="7" s="1"/>
  <c r="AL51" i="6"/>
  <c r="AL48" i="6"/>
  <c r="AL48" i="7" s="1"/>
  <c r="AL52" i="6"/>
  <c r="AL25" i="6"/>
  <c r="AL25" i="7" s="1"/>
  <c r="AL31" i="6"/>
  <c r="AL31" i="7" s="1"/>
  <c r="AL44" i="6"/>
  <c r="AL44" i="7" s="1"/>
  <c r="AL46" i="6"/>
  <c r="AL55" i="6"/>
  <c r="AL55" i="7" s="1"/>
  <c r="AL29" i="6"/>
  <c r="AL37" i="6"/>
  <c r="AL41" i="6"/>
  <c r="AL41" i="7" s="1"/>
  <c r="AL53" i="6"/>
  <c r="AL54" i="6"/>
  <c r="AL54" i="7" s="1"/>
  <c r="AL28" i="6"/>
  <c r="AL28" i="7" s="1"/>
  <c r="AL38" i="6"/>
  <c r="AL49" i="6"/>
  <c r="AL49" i="7" s="1"/>
  <c r="AL56" i="6"/>
  <c r="AL23" i="6"/>
  <c r="AL23" i="7" s="1"/>
  <c r="AL40" i="6"/>
  <c r="AL45" i="6"/>
  <c r="AL32" i="6"/>
  <c r="AL47" i="6"/>
  <c r="AT8" i="6"/>
  <c r="AT8" i="7" s="1"/>
  <c r="AT16" i="6"/>
  <c r="AT16" i="7" s="1"/>
  <c r="AT9" i="6"/>
  <c r="AT9" i="7" s="1"/>
  <c r="AT17" i="6"/>
  <c r="AT17" i="7" s="1"/>
  <c r="AT10" i="6"/>
  <c r="AT18" i="6"/>
  <c r="AT11" i="6"/>
  <c r="AT12" i="6"/>
  <c r="AT26" i="6"/>
  <c r="AT15" i="6"/>
  <c r="AT24" i="6"/>
  <c r="AT27" i="6"/>
  <c r="AT27" i="7" s="1"/>
  <c r="AT14" i="6"/>
  <c r="AT20" i="6"/>
  <c r="AT22" i="6"/>
  <c r="AT34" i="6"/>
  <c r="AT13" i="6"/>
  <c r="AT19" i="6"/>
  <c r="AT23" i="6"/>
  <c r="AT33" i="6"/>
  <c r="AT33" i="7" s="1"/>
  <c r="AT35" i="6"/>
  <c r="AT28" i="6"/>
  <c r="AT31" i="6"/>
  <c r="AT31" i="7" s="1"/>
  <c r="AT30" i="6"/>
  <c r="AT36" i="6"/>
  <c r="AT36" i="7" s="1"/>
  <c r="AT42" i="6"/>
  <c r="AT42" i="7" s="1"/>
  <c r="AT50" i="6"/>
  <c r="AT50" i="7" s="1"/>
  <c r="AT25" i="6"/>
  <c r="AT25" i="7" s="1"/>
  <c r="AT29" i="6"/>
  <c r="AT37" i="6"/>
  <c r="AT43" i="6"/>
  <c r="AT43" i="7" s="1"/>
  <c r="AT51" i="6"/>
  <c r="AT51" i="7" s="1"/>
  <c r="AT32" i="6"/>
  <c r="AT32" i="7" s="1"/>
  <c r="AT41" i="6"/>
  <c r="AT41" i="7" s="1"/>
  <c r="AT52" i="6"/>
  <c r="AT38" i="6"/>
  <c r="AT38" i="7" s="1"/>
  <c r="AT40" i="6"/>
  <c r="AT44" i="6"/>
  <c r="AT54" i="6"/>
  <c r="AT49" i="6"/>
  <c r="AT49" i="7" s="1"/>
  <c r="AT47" i="6"/>
  <c r="AT56" i="6"/>
  <c r="AT56" i="7" s="1"/>
  <c r="AT45" i="6"/>
  <c r="AT7" i="6"/>
  <c r="AT7" i="7" s="1"/>
  <c r="AT21" i="6"/>
  <c r="AT46" i="6"/>
  <c r="AT39" i="6"/>
  <c r="AT53" i="6"/>
  <c r="AT48" i="6"/>
  <c r="AT48" i="7" s="1"/>
  <c r="AT55" i="6"/>
  <c r="BB8" i="6"/>
  <c r="BB8" i="7" s="1"/>
  <c r="BB16" i="6"/>
  <c r="BB16" i="7" s="1"/>
  <c r="BB9" i="6"/>
  <c r="BB9" i="7" s="1"/>
  <c r="BB17" i="6"/>
  <c r="BB17" i="7" s="1"/>
  <c r="BB10" i="6"/>
  <c r="BB18" i="6"/>
  <c r="BB11" i="6"/>
  <c r="BB12" i="6"/>
  <c r="BB12" i="7" s="1"/>
  <c r="BB26" i="6"/>
  <c r="BB7" i="6"/>
  <c r="BB7" i="7" s="1"/>
  <c r="BB20" i="6"/>
  <c r="BB20" i="7" s="1"/>
  <c r="BB22" i="6"/>
  <c r="BB25" i="6"/>
  <c r="BB25" i="7" s="1"/>
  <c r="BB34" i="6"/>
  <c r="BB14" i="6"/>
  <c r="BB23" i="6"/>
  <c r="BB23" i="7" s="1"/>
  <c r="BB29" i="6"/>
  <c r="BB33" i="6"/>
  <c r="BB33" i="7" s="1"/>
  <c r="BB28" i="6"/>
  <c r="BB28" i="7" s="1"/>
  <c r="BB35" i="6"/>
  <c r="BB15" i="6"/>
  <c r="BB19" i="6"/>
  <c r="BB32" i="6"/>
  <c r="BB32" i="7" s="1"/>
  <c r="BB21" i="6"/>
  <c r="BB21" i="7" s="1"/>
  <c r="BB31" i="6"/>
  <c r="BB36" i="6"/>
  <c r="BB36" i="7" s="1"/>
  <c r="BB38" i="6"/>
  <c r="BB38" i="7" s="1"/>
  <c r="BB42" i="6"/>
  <c r="BB50" i="6"/>
  <c r="BB43" i="6"/>
  <c r="BB43" i="7" s="1"/>
  <c r="BB51" i="6"/>
  <c r="BB51" i="7" s="1"/>
  <c r="BB44" i="6"/>
  <c r="BB44" i="7" s="1"/>
  <c r="BB54" i="6"/>
  <c r="BB54" i="7" s="1"/>
  <c r="BB30" i="6"/>
  <c r="BB30" i="7" s="1"/>
  <c r="BB46" i="6"/>
  <c r="BB56" i="6"/>
  <c r="BB48" i="6"/>
  <c r="BB48" i="7" s="1"/>
  <c r="BB41" i="6"/>
  <c r="BB41" i="7" s="1"/>
  <c r="BB53" i="6"/>
  <c r="BB55" i="6"/>
  <c r="BB55" i="7" s="1"/>
  <c r="BB27" i="6"/>
  <c r="BB27" i="7" s="1"/>
  <c r="BB40" i="6"/>
  <c r="BB40" i="7" s="1"/>
  <c r="BB49" i="6"/>
  <c r="BB49" i="7" s="1"/>
  <c r="BB24" i="6"/>
  <c r="BB24" i="7" s="1"/>
  <c r="BB37" i="6"/>
  <c r="BB45" i="6"/>
  <c r="BB13" i="6"/>
  <c r="BB39" i="6"/>
  <c r="BB39" i="7" s="1"/>
  <c r="BB52" i="6"/>
  <c r="BB52" i="7" s="1"/>
  <c r="BB47" i="6"/>
  <c r="BB47" i="7" s="1"/>
  <c r="V8" i="7"/>
  <c r="AL8" i="7"/>
  <c r="N8" i="7"/>
  <c r="AD8" i="7"/>
  <c r="I8" i="7"/>
  <c r="AL12" i="7"/>
  <c r="M12" i="7"/>
  <c r="N12" i="7"/>
  <c r="AT12" i="7"/>
  <c r="Q16" i="7"/>
  <c r="AL16" i="7"/>
  <c r="AD16" i="7"/>
  <c r="U20" i="7"/>
  <c r="AD20" i="7"/>
  <c r="V20" i="7"/>
  <c r="N20" i="7"/>
  <c r="AT20" i="7"/>
  <c r="Y24" i="7"/>
  <c r="AL24" i="7"/>
  <c r="V24" i="7"/>
  <c r="AT24" i="7"/>
  <c r="AD24" i="7"/>
  <c r="AT28" i="7"/>
  <c r="AC28" i="7"/>
  <c r="AD28" i="7"/>
  <c r="V28" i="7"/>
  <c r="N28" i="7"/>
  <c r="N32" i="7"/>
  <c r="AG32" i="7"/>
  <c r="AL32" i="7"/>
  <c r="AK36" i="7"/>
  <c r="AL36" i="7"/>
  <c r="AD36" i="7"/>
  <c r="N36" i="7"/>
  <c r="V40" i="7"/>
  <c r="AO40" i="7"/>
  <c r="AL40" i="7"/>
  <c r="AT40" i="7"/>
  <c r="S40" i="7"/>
  <c r="AS44" i="7"/>
  <c r="AT44" i="7"/>
  <c r="AD44" i="7"/>
  <c r="V44" i="7"/>
  <c r="AW48" i="7"/>
  <c r="AD52" i="7"/>
  <c r="V52" i="7"/>
  <c r="AT52" i="7"/>
  <c r="AL52" i="7"/>
  <c r="BB56" i="7"/>
  <c r="V56" i="7"/>
  <c r="AD56" i="7"/>
  <c r="BE56" i="7"/>
  <c r="AL56" i="7"/>
  <c r="N56" i="7"/>
  <c r="V32" i="7"/>
  <c r="BA52" i="7"/>
  <c r="AN53" i="6"/>
  <c r="AN53" i="7" s="1"/>
  <c r="P9" i="5"/>
  <c r="P13" i="5"/>
  <c r="X9" i="5"/>
  <c r="X13" i="5"/>
  <c r="AF9" i="5"/>
  <c r="AF13" i="5"/>
  <c r="AN9" i="5"/>
  <c r="AN13" i="5"/>
  <c r="AV9" i="5"/>
  <c r="C8" i="8" s="1"/>
  <c r="BD13" i="5"/>
  <c r="BD21" i="5"/>
  <c r="BD29" i="5"/>
  <c r="BD37" i="5"/>
  <c r="BD12" i="5"/>
  <c r="BD20" i="5"/>
  <c r="BD28" i="5"/>
  <c r="BD36" i="5"/>
  <c r="BD44" i="5"/>
  <c r="BD52" i="5"/>
  <c r="BD11" i="5"/>
  <c r="BD19" i="5"/>
  <c r="BD27" i="5"/>
  <c r="BD35" i="5"/>
  <c r="BD43" i="5"/>
  <c r="BD51" i="5"/>
  <c r="BD8" i="5"/>
  <c r="BD16" i="5"/>
  <c r="H55" i="5"/>
  <c r="H47" i="5"/>
  <c r="H39" i="5"/>
  <c r="H31" i="5"/>
  <c r="H23" i="5"/>
  <c r="H15" i="5"/>
  <c r="AR55" i="5"/>
  <c r="AJ55" i="5"/>
  <c r="AB55" i="5"/>
  <c r="T55" i="5"/>
  <c r="L55" i="5"/>
  <c r="AV53" i="5"/>
  <c r="C52" i="8" s="1"/>
  <c r="AN53" i="5"/>
  <c r="AF53" i="5"/>
  <c r="X53" i="5"/>
  <c r="P53" i="5"/>
  <c r="AR51" i="5"/>
  <c r="AJ51" i="5"/>
  <c r="AB51" i="5"/>
  <c r="T51" i="5"/>
  <c r="L51" i="5"/>
  <c r="AV49" i="5"/>
  <c r="C48" i="8" s="1"/>
  <c r="AN49" i="5"/>
  <c r="AF49" i="5"/>
  <c r="X49" i="5"/>
  <c r="P49" i="5"/>
  <c r="AV45" i="5"/>
  <c r="C44" i="8" s="1"/>
  <c r="AN45" i="5"/>
  <c r="AF45" i="5"/>
  <c r="X45" i="5"/>
  <c r="P45" i="5"/>
  <c r="AX44" i="5"/>
  <c r="AP44" i="5"/>
  <c r="AH44" i="5"/>
  <c r="Z44" i="5"/>
  <c r="R44" i="5"/>
  <c r="AR43" i="5"/>
  <c r="AJ43" i="5"/>
  <c r="T43" i="5"/>
  <c r="L43" i="5"/>
  <c r="AV41" i="5"/>
  <c r="C40" i="8" s="1"/>
  <c r="AN41" i="5"/>
  <c r="AF41" i="5"/>
  <c r="X41" i="5"/>
  <c r="P41" i="5"/>
  <c r="AX40" i="5"/>
  <c r="AP40" i="5"/>
  <c r="AH40" i="5"/>
  <c r="Z40" i="5"/>
  <c r="R40" i="5"/>
  <c r="J40" i="5"/>
  <c r="AR39" i="5"/>
  <c r="AJ39" i="5"/>
  <c r="AB39" i="5"/>
  <c r="T39" i="5"/>
  <c r="L39" i="5"/>
  <c r="AV37" i="5"/>
  <c r="C36" i="8" s="1"/>
  <c r="AN37" i="5"/>
  <c r="AF37" i="5"/>
  <c r="X37" i="5"/>
  <c r="P37" i="5"/>
  <c r="AX36" i="5"/>
  <c r="AP36" i="5"/>
  <c r="AH36" i="5"/>
  <c r="Z36" i="5"/>
  <c r="R36" i="5"/>
  <c r="J36" i="5"/>
  <c r="AR35" i="5"/>
  <c r="AJ35" i="5"/>
  <c r="AB35" i="5"/>
  <c r="T35" i="5"/>
  <c r="L35" i="5"/>
  <c r="AV33" i="5"/>
  <c r="C32" i="8" s="1"/>
  <c r="AN33" i="5"/>
  <c r="AF33" i="5"/>
  <c r="X33" i="5"/>
  <c r="P33" i="5"/>
  <c r="AX32" i="5"/>
  <c r="AP32" i="5"/>
  <c r="AH32" i="5"/>
  <c r="Z32" i="5"/>
  <c r="R32" i="5"/>
  <c r="J32" i="5"/>
  <c r="AR31" i="5"/>
  <c r="AJ31" i="5"/>
  <c r="AB31" i="5"/>
  <c r="T31" i="5"/>
  <c r="L31" i="5"/>
  <c r="AV29" i="5"/>
  <c r="C28" i="8" s="1"/>
  <c r="AN29" i="5"/>
  <c r="AF29" i="5"/>
  <c r="X29" i="5"/>
  <c r="P29" i="5"/>
  <c r="AX28" i="5"/>
  <c r="AP28" i="5"/>
  <c r="AH28" i="5"/>
  <c r="Z28" i="5"/>
  <c r="R28" i="5"/>
  <c r="J28" i="5"/>
  <c r="AR27" i="5"/>
  <c r="AJ27" i="5"/>
  <c r="AB27" i="5"/>
  <c r="T27" i="5"/>
  <c r="L27" i="5"/>
  <c r="AV25" i="5"/>
  <c r="C24" i="8" s="1"/>
  <c r="AN25" i="5"/>
  <c r="AF25" i="5"/>
  <c r="X25" i="5"/>
  <c r="P25" i="5"/>
  <c r="AX24" i="5"/>
  <c r="AP24" i="5"/>
  <c r="AH24" i="5"/>
  <c r="Z24" i="5"/>
  <c r="R24" i="5"/>
  <c r="J24" i="5"/>
  <c r="AR23" i="5"/>
  <c r="AJ23" i="5"/>
  <c r="AB23" i="5"/>
  <c r="T23" i="5"/>
  <c r="L23" i="5"/>
  <c r="AV21" i="5"/>
  <c r="C20" i="8" s="1"/>
  <c r="AN21" i="5"/>
  <c r="AF21" i="5"/>
  <c r="X21" i="5"/>
  <c r="P21" i="5"/>
  <c r="AX20" i="5"/>
  <c r="AP20" i="5"/>
  <c r="AH20" i="5"/>
  <c r="Z20" i="5"/>
  <c r="R20" i="5"/>
  <c r="J20" i="5"/>
  <c r="AR19" i="5"/>
  <c r="AJ19" i="5"/>
  <c r="AB19" i="5"/>
  <c r="T19" i="5"/>
  <c r="L19" i="5"/>
  <c r="AV17" i="5"/>
  <c r="C16" i="8" s="1"/>
  <c r="AN17" i="5"/>
  <c r="AF17" i="5"/>
  <c r="X17" i="5"/>
  <c r="P17" i="5"/>
  <c r="AP16" i="5"/>
  <c r="AH16" i="5"/>
  <c r="J16" i="5"/>
  <c r="AR15" i="5"/>
  <c r="AJ15" i="5"/>
  <c r="AB15" i="5"/>
  <c r="T15" i="5"/>
  <c r="L15" i="5"/>
  <c r="AV13" i="5"/>
  <c r="C12" i="8" s="1"/>
  <c r="AK13" i="5"/>
  <c r="AA13" i="5"/>
  <c r="AK12" i="5"/>
  <c r="AK11" i="5"/>
  <c r="AI10" i="5"/>
  <c r="AS9" i="5"/>
  <c r="AI9" i="5"/>
  <c r="M9" i="5"/>
  <c r="AS8" i="5"/>
  <c r="AI8" i="5"/>
  <c r="M8" i="5"/>
  <c r="AS7" i="5"/>
  <c r="M7" i="5"/>
  <c r="AY53" i="5"/>
  <c r="BA51" i="5"/>
  <c r="BD46" i="5"/>
  <c r="BA45" i="5"/>
  <c r="BA43" i="5"/>
  <c r="BD41" i="5"/>
  <c r="BD39" i="5"/>
  <c r="AZ38" i="5"/>
  <c r="AZ36" i="5"/>
  <c r="AZ34" i="5"/>
  <c r="AY29" i="5"/>
  <c r="AY27" i="5"/>
  <c r="AY25" i="5"/>
  <c r="BA15" i="5"/>
  <c r="AY13" i="5"/>
  <c r="BD10" i="5"/>
  <c r="H7" i="6"/>
  <c r="H15" i="6"/>
  <c r="H15" i="7" s="1"/>
  <c r="H23" i="6"/>
  <c r="H31" i="6"/>
  <c r="H31" i="7" s="1"/>
  <c r="H39" i="6"/>
  <c r="H47" i="6"/>
  <c r="H55" i="6"/>
  <c r="H55" i="7" s="1"/>
  <c r="H8" i="6"/>
  <c r="H8" i="7" s="1"/>
  <c r="H16" i="6"/>
  <c r="H16" i="7" s="1"/>
  <c r="H24" i="6"/>
  <c r="H24" i="7" s="1"/>
  <c r="H32" i="6"/>
  <c r="H32" i="7" s="1"/>
  <c r="H40" i="6"/>
  <c r="H40" i="7" s="1"/>
  <c r="H48" i="6"/>
  <c r="H48" i="7" s="1"/>
  <c r="H56" i="6"/>
  <c r="H56" i="7" s="1"/>
  <c r="H9" i="6"/>
  <c r="H9" i="7" s="1"/>
  <c r="H17" i="6"/>
  <c r="H17" i="7" s="1"/>
  <c r="H25" i="6"/>
  <c r="H33" i="6"/>
  <c r="H33" i="7" s="1"/>
  <c r="H41" i="6"/>
  <c r="H49" i="6"/>
  <c r="H49" i="7" s="1"/>
  <c r="H10" i="6"/>
  <c r="H18" i="6"/>
  <c r="H18" i="7" s="1"/>
  <c r="H26" i="6"/>
  <c r="H26" i="7" s="1"/>
  <c r="H34" i="6"/>
  <c r="H34" i="7" s="1"/>
  <c r="H42" i="6"/>
  <c r="H50" i="6"/>
  <c r="H50" i="7" s="1"/>
  <c r="H11" i="6"/>
  <c r="H11" i="7" s="1"/>
  <c r="H19" i="6"/>
  <c r="H19" i="7" s="1"/>
  <c r="H27" i="6"/>
  <c r="H35" i="6"/>
  <c r="H43" i="6"/>
  <c r="H43" i="7" s="1"/>
  <c r="H51" i="6"/>
  <c r="H51" i="7" s="1"/>
  <c r="H12" i="6"/>
  <c r="H12" i="7" s="1"/>
  <c r="H20" i="6"/>
  <c r="H20" i="7" s="1"/>
  <c r="H28" i="6"/>
  <c r="H28" i="7" s="1"/>
  <c r="H36" i="6"/>
  <c r="H36" i="7" s="1"/>
  <c r="H44" i="6"/>
  <c r="H44" i="7" s="1"/>
  <c r="H52" i="6"/>
  <c r="H52" i="7" s="1"/>
  <c r="H13" i="6"/>
  <c r="H13" i="7" s="1"/>
  <c r="H14" i="6"/>
  <c r="H14" i="7" s="1"/>
  <c r="H46" i="6"/>
  <c r="H46" i="7" s="1"/>
  <c r="H22" i="6"/>
  <c r="H22" i="7" s="1"/>
  <c r="H54" i="6"/>
  <c r="H54" i="7" s="1"/>
  <c r="H21" i="6"/>
  <c r="H21" i="7" s="1"/>
  <c r="H29" i="6"/>
  <c r="H30" i="6"/>
  <c r="H30" i="7" s="1"/>
  <c r="H38" i="6"/>
  <c r="H38" i="7" s="1"/>
  <c r="H37" i="6"/>
  <c r="H37" i="7" s="1"/>
  <c r="H45" i="6"/>
  <c r="H45" i="7" s="1"/>
  <c r="H53" i="6"/>
  <c r="H53" i="7" s="1"/>
  <c r="P14" i="6"/>
  <c r="P7" i="6"/>
  <c r="P7" i="7" s="1"/>
  <c r="P15" i="6"/>
  <c r="P8" i="6"/>
  <c r="P8" i="7" s="1"/>
  <c r="P16" i="6"/>
  <c r="P16" i="7" s="1"/>
  <c r="P9" i="6"/>
  <c r="P9" i="7" s="1"/>
  <c r="P17" i="6"/>
  <c r="P17" i="7" s="1"/>
  <c r="P10" i="6"/>
  <c r="P10" i="7" s="1"/>
  <c r="P11" i="6"/>
  <c r="P24" i="6"/>
  <c r="P24" i="7" s="1"/>
  <c r="P22" i="6"/>
  <c r="P25" i="6"/>
  <c r="P25" i="7" s="1"/>
  <c r="P30" i="6"/>
  <c r="P30" i="7" s="1"/>
  <c r="P21" i="6"/>
  <c r="P21" i="7" s="1"/>
  <c r="P28" i="6"/>
  <c r="P28" i="7" s="1"/>
  <c r="P31" i="6"/>
  <c r="P31" i="7" s="1"/>
  <c r="P32" i="6"/>
  <c r="P32" i="7" s="1"/>
  <c r="P13" i="6"/>
  <c r="P13" i="7" s="1"/>
  <c r="P20" i="6"/>
  <c r="P20" i="7" s="1"/>
  <c r="P40" i="6"/>
  <c r="P40" i="7" s="1"/>
  <c r="P27" i="6"/>
  <c r="P27" i="7" s="1"/>
  <c r="P29" i="6"/>
  <c r="P29" i="7" s="1"/>
  <c r="P34" i="6"/>
  <c r="P41" i="6"/>
  <c r="P41" i="7" s="1"/>
  <c r="P23" i="6"/>
  <c r="P23" i="7" s="1"/>
  <c r="P35" i="6"/>
  <c r="P35" i="7" s="1"/>
  <c r="P36" i="6"/>
  <c r="P36" i="7" s="1"/>
  <c r="P26" i="6"/>
  <c r="P26" i="7" s="1"/>
  <c r="P37" i="6"/>
  <c r="P37" i="7" s="1"/>
  <c r="P19" i="6"/>
  <c r="P19" i="7" s="1"/>
  <c r="P12" i="6"/>
  <c r="P12" i="7" s="1"/>
  <c r="P48" i="6"/>
  <c r="P48" i="7" s="1"/>
  <c r="P56" i="6"/>
  <c r="P56" i="7" s="1"/>
  <c r="P39" i="6"/>
  <c r="P39" i="7" s="1"/>
  <c r="P49" i="6"/>
  <c r="P49" i="7" s="1"/>
  <c r="P50" i="6"/>
  <c r="P50" i="7" s="1"/>
  <c r="P38" i="6"/>
  <c r="P38" i="7" s="1"/>
  <c r="P52" i="6"/>
  <c r="P52" i="7" s="1"/>
  <c r="P33" i="6"/>
  <c r="P47" i="6"/>
  <c r="P47" i="7" s="1"/>
  <c r="P45" i="6"/>
  <c r="P54" i="6"/>
  <c r="P54" i="7" s="1"/>
  <c r="P43" i="6"/>
  <c r="P43" i="7" s="1"/>
  <c r="P53" i="6"/>
  <c r="P53" i="7" s="1"/>
  <c r="P18" i="6"/>
  <c r="P55" i="6"/>
  <c r="P55" i="7" s="1"/>
  <c r="P42" i="6"/>
  <c r="P44" i="6"/>
  <c r="P44" i="7" s="1"/>
  <c r="P51" i="6"/>
  <c r="X14" i="6"/>
  <c r="X14" i="7" s="1"/>
  <c r="X7" i="6"/>
  <c r="X7" i="7" s="1"/>
  <c r="X15" i="6"/>
  <c r="X15" i="7" s="1"/>
  <c r="X8" i="6"/>
  <c r="X8" i="7" s="1"/>
  <c r="X16" i="6"/>
  <c r="X16" i="7" s="1"/>
  <c r="X9" i="6"/>
  <c r="X9" i="7" s="1"/>
  <c r="X17" i="6"/>
  <c r="X17" i="7" s="1"/>
  <c r="X10" i="6"/>
  <c r="X11" i="6"/>
  <c r="X11" i="7" s="1"/>
  <c r="X24" i="6"/>
  <c r="X24" i="7" s="1"/>
  <c r="X12" i="6"/>
  <c r="X12" i="7" s="1"/>
  <c r="X28" i="6"/>
  <c r="X28" i="7" s="1"/>
  <c r="X30" i="6"/>
  <c r="X30" i="7" s="1"/>
  <c r="X19" i="6"/>
  <c r="X19" i="7" s="1"/>
  <c r="X18" i="6"/>
  <c r="X18" i="7" s="1"/>
  <c r="X20" i="6"/>
  <c r="X20" i="7" s="1"/>
  <c r="X23" i="6"/>
  <c r="X26" i="6"/>
  <c r="X32" i="6"/>
  <c r="X32" i="7" s="1"/>
  <c r="X25" i="6"/>
  <c r="X25" i="7" s="1"/>
  <c r="X34" i="6"/>
  <c r="X34" i="7" s="1"/>
  <c r="X40" i="6"/>
  <c r="X40" i="7" s="1"/>
  <c r="X36" i="6"/>
  <c r="X36" i="7" s="1"/>
  <c r="X27" i="6"/>
  <c r="X27" i="7" s="1"/>
  <c r="X33" i="6"/>
  <c r="X33" i="7" s="1"/>
  <c r="X37" i="6"/>
  <c r="X41" i="6"/>
  <c r="X48" i="6"/>
  <c r="X48" i="7" s="1"/>
  <c r="X56" i="6"/>
  <c r="X56" i="7" s="1"/>
  <c r="X22" i="6"/>
  <c r="X22" i="7" s="1"/>
  <c r="X31" i="6"/>
  <c r="X31" i="7" s="1"/>
  <c r="X49" i="6"/>
  <c r="X52" i="6"/>
  <c r="X52" i="7" s="1"/>
  <c r="X13" i="6"/>
  <c r="X29" i="6"/>
  <c r="X35" i="6"/>
  <c r="X35" i="7" s="1"/>
  <c r="X44" i="6"/>
  <c r="X44" i="7" s="1"/>
  <c r="X54" i="6"/>
  <c r="X54" i="7" s="1"/>
  <c r="X46" i="6"/>
  <c r="X46" i="7" s="1"/>
  <c r="X21" i="6"/>
  <c r="X39" i="6"/>
  <c r="X39" i="7" s="1"/>
  <c r="X51" i="6"/>
  <c r="X53" i="6"/>
  <c r="X53" i="7" s="1"/>
  <c r="X55" i="6"/>
  <c r="X55" i="7" s="1"/>
  <c r="X45" i="6"/>
  <c r="X45" i="7" s="1"/>
  <c r="X47" i="6"/>
  <c r="X47" i="7" s="1"/>
  <c r="X42" i="6"/>
  <c r="X42" i="7" s="1"/>
  <c r="X43" i="6"/>
  <c r="X43" i="7" s="1"/>
  <c r="X38" i="6"/>
  <c r="X38" i="7" s="1"/>
  <c r="X50" i="6"/>
  <c r="AF14" i="6"/>
  <c r="AF14" i="7" s="1"/>
  <c r="AF7" i="6"/>
  <c r="AF7" i="7" s="1"/>
  <c r="AF15" i="6"/>
  <c r="AF15" i="7" s="1"/>
  <c r="AF8" i="6"/>
  <c r="AF8" i="7" s="1"/>
  <c r="AF16" i="6"/>
  <c r="AF16" i="7" s="1"/>
  <c r="AF9" i="6"/>
  <c r="AF17" i="6"/>
  <c r="AF17" i="7" s="1"/>
  <c r="AF10" i="6"/>
  <c r="AF10" i="7" s="1"/>
  <c r="AF11" i="6"/>
  <c r="AF11" i="7" s="1"/>
  <c r="AF19" i="6"/>
  <c r="AF19" i="7" s="1"/>
  <c r="AF13" i="6"/>
  <c r="AF13" i="7" s="1"/>
  <c r="AF24" i="6"/>
  <c r="AF24" i="7" s="1"/>
  <c r="AF20" i="6"/>
  <c r="AF20" i="7" s="1"/>
  <c r="AF30" i="6"/>
  <c r="AF23" i="6"/>
  <c r="AF23" i="7" s="1"/>
  <c r="AF26" i="6"/>
  <c r="AF32" i="6"/>
  <c r="AF32" i="7" s="1"/>
  <c r="AF40" i="6"/>
  <c r="AF40" i="7" s="1"/>
  <c r="AF21" i="6"/>
  <c r="AF21" i="7" s="1"/>
  <c r="AF27" i="6"/>
  <c r="AF27" i="7" s="1"/>
  <c r="AF31" i="6"/>
  <c r="AF12" i="6"/>
  <c r="AF12" i="7" s="1"/>
  <c r="AF25" i="6"/>
  <c r="AF25" i="7" s="1"/>
  <c r="AF33" i="6"/>
  <c r="AF36" i="6"/>
  <c r="AF36" i="7" s="1"/>
  <c r="AF28" i="6"/>
  <c r="AF28" i="7" s="1"/>
  <c r="AF37" i="6"/>
  <c r="AF37" i="7" s="1"/>
  <c r="AF18" i="6"/>
  <c r="AF18" i="7" s="1"/>
  <c r="AF38" i="6"/>
  <c r="AF38" i="7" s="1"/>
  <c r="AF48" i="6"/>
  <c r="AF48" i="7" s="1"/>
  <c r="AF56" i="6"/>
  <c r="AF56" i="7" s="1"/>
  <c r="AF35" i="6"/>
  <c r="AF49" i="6"/>
  <c r="AF49" i="7" s="1"/>
  <c r="AF44" i="6"/>
  <c r="AF44" i="7" s="1"/>
  <c r="AF54" i="6"/>
  <c r="AF54" i="7" s="1"/>
  <c r="AF46" i="6"/>
  <c r="AF41" i="6"/>
  <c r="AF29" i="6"/>
  <c r="AF43" i="6"/>
  <c r="AF43" i="7" s="1"/>
  <c r="AF45" i="6"/>
  <c r="AF47" i="6"/>
  <c r="AF47" i="7" s="1"/>
  <c r="AF42" i="6"/>
  <c r="AF42" i="7" s="1"/>
  <c r="AF50" i="6"/>
  <c r="AF50" i="7" s="1"/>
  <c r="AF55" i="6"/>
  <c r="AF55" i="7" s="1"/>
  <c r="AF34" i="6"/>
  <c r="AF34" i="7" s="1"/>
  <c r="AF22" i="6"/>
  <c r="AF51" i="6"/>
  <c r="AF51" i="7" s="1"/>
  <c r="AF52" i="6"/>
  <c r="AF52" i="7" s="1"/>
  <c r="AF53" i="6"/>
  <c r="AF53" i="7" s="1"/>
  <c r="AF39" i="6"/>
  <c r="AF39" i="7" s="1"/>
  <c r="AN14" i="6"/>
  <c r="AN14" i="7" s="1"/>
  <c r="AN7" i="6"/>
  <c r="AN7" i="7" s="1"/>
  <c r="AN15" i="6"/>
  <c r="AN15" i="7" s="1"/>
  <c r="AN8" i="6"/>
  <c r="AN8" i="7" s="1"/>
  <c r="AN16" i="6"/>
  <c r="AN16" i="7" s="1"/>
  <c r="AN9" i="6"/>
  <c r="AN17" i="6"/>
  <c r="AN17" i="7" s="1"/>
  <c r="AN10" i="6"/>
  <c r="AN10" i="7" s="1"/>
  <c r="AN11" i="6"/>
  <c r="AN11" i="7" s="1"/>
  <c r="AN12" i="6"/>
  <c r="AN12" i="7" s="1"/>
  <c r="AN24" i="6"/>
  <c r="AN24" i="7" s="1"/>
  <c r="AN23" i="6"/>
  <c r="AN23" i="7" s="1"/>
  <c r="AN26" i="6"/>
  <c r="AN26" i="7" s="1"/>
  <c r="AN30" i="6"/>
  <c r="AN18" i="6"/>
  <c r="AN18" i="7" s="1"/>
  <c r="AN19" i="6"/>
  <c r="AN19" i="7" s="1"/>
  <c r="AN32" i="6"/>
  <c r="AN32" i="7" s="1"/>
  <c r="AN25" i="6"/>
  <c r="AN29" i="6"/>
  <c r="AN29" i="7" s="1"/>
  <c r="AN40" i="6"/>
  <c r="AN40" i="7" s="1"/>
  <c r="AN22" i="6"/>
  <c r="AN22" i="7" s="1"/>
  <c r="AN28" i="6"/>
  <c r="AN28" i="7" s="1"/>
  <c r="AN13" i="6"/>
  <c r="AN13" i="7" s="1"/>
  <c r="AN21" i="6"/>
  <c r="AN21" i="7" s="1"/>
  <c r="AN36" i="6"/>
  <c r="AN36" i="7" s="1"/>
  <c r="AN27" i="6"/>
  <c r="AN27" i="7" s="1"/>
  <c r="AN37" i="6"/>
  <c r="AN37" i="7" s="1"/>
  <c r="AN20" i="6"/>
  <c r="AN20" i="7" s="1"/>
  <c r="AN48" i="6"/>
  <c r="AN48" i="7" s="1"/>
  <c r="AN56" i="6"/>
  <c r="AN56" i="7" s="1"/>
  <c r="AN33" i="6"/>
  <c r="AN33" i="7" s="1"/>
  <c r="AN49" i="6"/>
  <c r="AN49" i="7" s="1"/>
  <c r="AN38" i="6"/>
  <c r="AN38" i="7" s="1"/>
  <c r="AN46" i="6"/>
  <c r="AN31" i="6"/>
  <c r="AN31" i="7" s="1"/>
  <c r="AN50" i="6"/>
  <c r="AN39" i="6"/>
  <c r="AN35" i="6"/>
  <c r="AN35" i="7" s="1"/>
  <c r="AN55" i="6"/>
  <c r="AN55" i="7" s="1"/>
  <c r="AN42" i="6"/>
  <c r="AN42" i="7" s="1"/>
  <c r="AN47" i="6"/>
  <c r="AN47" i="7" s="1"/>
  <c r="AN41" i="6"/>
  <c r="AN54" i="6"/>
  <c r="AN54" i="7" s="1"/>
  <c r="AN34" i="6"/>
  <c r="AN43" i="6"/>
  <c r="AN43" i="7" s="1"/>
  <c r="AN44" i="6"/>
  <c r="AN44" i="7" s="1"/>
  <c r="AN45" i="6"/>
  <c r="AN45" i="7" s="1"/>
  <c r="AN52" i="6"/>
  <c r="AN52" i="7" s="1"/>
  <c r="AN51" i="6"/>
  <c r="AN51" i="7" s="1"/>
  <c r="AV14" i="6"/>
  <c r="AV14" i="7" s="1"/>
  <c r="D13" i="8" s="1"/>
  <c r="AV7" i="6"/>
  <c r="AV7" i="7" s="1"/>
  <c r="D6" i="8" s="1"/>
  <c r="AV15" i="6"/>
  <c r="AV15" i="7" s="1"/>
  <c r="D14" i="8" s="1"/>
  <c r="AV8" i="6"/>
  <c r="AV8" i="7" s="1"/>
  <c r="D7" i="8" s="1"/>
  <c r="AV16" i="6"/>
  <c r="AV16" i="7" s="1"/>
  <c r="D15" i="8" s="1"/>
  <c r="AV9" i="6"/>
  <c r="AV9" i="7" s="1"/>
  <c r="D8" i="8" s="1"/>
  <c r="AV17" i="6"/>
  <c r="AV17" i="7" s="1"/>
  <c r="D16" i="8" s="1"/>
  <c r="AV10" i="6"/>
  <c r="AV10" i="7" s="1"/>
  <c r="D9" i="8" s="1"/>
  <c r="AV11" i="6"/>
  <c r="AV11" i="7" s="1"/>
  <c r="D10" i="8" s="1"/>
  <c r="AV13" i="6"/>
  <c r="AV13" i="7" s="1"/>
  <c r="D12" i="8" s="1"/>
  <c r="AV24" i="6"/>
  <c r="AV24" i="7" s="1"/>
  <c r="D23" i="8" s="1"/>
  <c r="AV30" i="6"/>
  <c r="AV30" i="7" s="1"/>
  <c r="D29" i="8" s="1"/>
  <c r="AV21" i="6"/>
  <c r="AV27" i="6"/>
  <c r="AV27" i="7" s="1"/>
  <c r="D26" i="8" s="1"/>
  <c r="AV32" i="6"/>
  <c r="AV32" i="7" s="1"/>
  <c r="D31" i="8" s="1"/>
  <c r="AV20" i="6"/>
  <c r="AV20" i="7" s="1"/>
  <c r="D19" i="8" s="1"/>
  <c r="AV22" i="6"/>
  <c r="AV22" i="7" s="1"/>
  <c r="D21" i="8" s="1"/>
  <c r="AV26" i="6"/>
  <c r="AV26" i="7" s="1"/>
  <c r="D25" i="8" s="1"/>
  <c r="AV40" i="6"/>
  <c r="AV40" i="7" s="1"/>
  <c r="D39" i="8" s="1"/>
  <c r="AV25" i="6"/>
  <c r="AV25" i="7" s="1"/>
  <c r="D24" i="8" s="1"/>
  <c r="AV36" i="6"/>
  <c r="AV36" i="7" s="1"/>
  <c r="D35" i="8" s="1"/>
  <c r="AV18" i="6"/>
  <c r="AV18" i="7" s="1"/>
  <c r="D17" i="8" s="1"/>
  <c r="AV29" i="6"/>
  <c r="AV31" i="6"/>
  <c r="AV31" i="7" s="1"/>
  <c r="D30" i="8" s="1"/>
  <c r="AV34" i="6"/>
  <c r="AV37" i="6"/>
  <c r="AV37" i="7" s="1"/>
  <c r="D36" i="8" s="1"/>
  <c r="AV33" i="6"/>
  <c r="AV48" i="6"/>
  <c r="AV48" i="7" s="1"/>
  <c r="D47" i="8" s="1"/>
  <c r="AV56" i="6"/>
  <c r="AV56" i="7" s="1"/>
  <c r="D55" i="8" s="1"/>
  <c r="AV19" i="6"/>
  <c r="AV19" i="7" s="1"/>
  <c r="D18" i="8" s="1"/>
  <c r="AV23" i="6"/>
  <c r="AV23" i="7" s="1"/>
  <c r="D22" i="8" s="1"/>
  <c r="AV35" i="6"/>
  <c r="AV35" i="7" s="1"/>
  <c r="D34" i="8" s="1"/>
  <c r="AV39" i="6"/>
  <c r="AV39" i="7" s="1"/>
  <c r="D38" i="8" s="1"/>
  <c r="AV49" i="6"/>
  <c r="AV49" i="7" s="1"/>
  <c r="D48" i="8" s="1"/>
  <c r="AV50" i="6"/>
  <c r="AV50" i="7" s="1"/>
  <c r="D49" i="8" s="1"/>
  <c r="AV42" i="6"/>
  <c r="AV42" i="7" s="1"/>
  <c r="D41" i="8" s="1"/>
  <c r="AV52" i="6"/>
  <c r="AV52" i="7" s="1"/>
  <c r="D51" i="8" s="1"/>
  <c r="AV51" i="6"/>
  <c r="AV51" i="7" s="1"/>
  <c r="D50" i="8" s="1"/>
  <c r="AV53" i="6"/>
  <c r="AV53" i="7" s="1"/>
  <c r="D52" i="8" s="1"/>
  <c r="AV47" i="6"/>
  <c r="AV44" i="6"/>
  <c r="AV44" i="7" s="1"/>
  <c r="D43" i="8" s="1"/>
  <c r="AV45" i="6"/>
  <c r="AV45" i="7" s="1"/>
  <c r="D44" i="8" s="1"/>
  <c r="AV28" i="6"/>
  <c r="AV28" i="7" s="1"/>
  <c r="D27" i="8" s="1"/>
  <c r="AV12" i="6"/>
  <c r="AV12" i="7" s="1"/>
  <c r="D11" i="8" s="1"/>
  <c r="AV46" i="6"/>
  <c r="AV54" i="6"/>
  <c r="AV54" i="7" s="1"/>
  <c r="D53" i="8" s="1"/>
  <c r="AV38" i="6"/>
  <c r="AV41" i="6"/>
  <c r="AV41" i="7" s="1"/>
  <c r="D40" i="8" s="1"/>
  <c r="AV43" i="6"/>
  <c r="AV43" i="7" s="1"/>
  <c r="D42" i="8" s="1"/>
  <c r="AV55" i="6"/>
  <c r="AV55" i="7" s="1"/>
  <c r="D54" i="8" s="1"/>
  <c r="BD14" i="6"/>
  <c r="BD7" i="6"/>
  <c r="BD7" i="7" s="1"/>
  <c r="BD15" i="6"/>
  <c r="BD15" i="7" s="1"/>
  <c r="BD8" i="6"/>
  <c r="BD8" i="7" s="1"/>
  <c r="BD16" i="6"/>
  <c r="BD16" i="7" s="1"/>
  <c r="BD9" i="6"/>
  <c r="BD9" i="7" s="1"/>
  <c r="BD10" i="6"/>
  <c r="BD11" i="6"/>
  <c r="BD11" i="7" s="1"/>
  <c r="BD12" i="6"/>
  <c r="BD12" i="7" s="1"/>
  <c r="BD18" i="6"/>
  <c r="BD18" i="7" s="1"/>
  <c r="BD24" i="6"/>
  <c r="BD24" i="7" s="1"/>
  <c r="BD21" i="6"/>
  <c r="BD21" i="7" s="1"/>
  <c r="BD30" i="6"/>
  <c r="BD27" i="6"/>
  <c r="BD27" i="7" s="1"/>
  <c r="BD17" i="6"/>
  <c r="BD20" i="6"/>
  <c r="BD20" i="7" s="1"/>
  <c r="BD32" i="6"/>
  <c r="BD32" i="7" s="1"/>
  <c r="BD22" i="6"/>
  <c r="BD22" i="7" s="1"/>
  <c r="BD25" i="6"/>
  <c r="BD40" i="6"/>
  <c r="BD40" i="7" s="1"/>
  <c r="BD33" i="6"/>
  <c r="BD33" i="7" s="1"/>
  <c r="BD26" i="6"/>
  <c r="BD26" i="7" s="1"/>
  <c r="BD31" i="6"/>
  <c r="BD31" i="7" s="1"/>
  <c r="BD34" i="6"/>
  <c r="BD34" i="7" s="1"/>
  <c r="BD36" i="6"/>
  <c r="BD36" i="7" s="1"/>
  <c r="BD19" i="6"/>
  <c r="BD19" i="7" s="1"/>
  <c r="BD37" i="6"/>
  <c r="BD29" i="6"/>
  <c r="BD29" i="7" s="1"/>
  <c r="BD48" i="6"/>
  <c r="BD48" i="7" s="1"/>
  <c r="BD56" i="6"/>
  <c r="BD56" i="7" s="1"/>
  <c r="BD49" i="6"/>
  <c r="BD38" i="6"/>
  <c r="BD38" i="7" s="1"/>
  <c r="BD42" i="6"/>
  <c r="BD52" i="6"/>
  <c r="BD52" i="7" s="1"/>
  <c r="BD44" i="6"/>
  <c r="BD44" i="7" s="1"/>
  <c r="BD54" i="6"/>
  <c r="BD54" i="7" s="1"/>
  <c r="BD39" i="6"/>
  <c r="BD39" i="7" s="1"/>
  <c r="BD43" i="6"/>
  <c r="BD43" i="7" s="1"/>
  <c r="BD45" i="6"/>
  <c r="BD50" i="6"/>
  <c r="BD50" i="7" s="1"/>
  <c r="BD23" i="6"/>
  <c r="BD23" i="7" s="1"/>
  <c r="BD55" i="6"/>
  <c r="BD51" i="6"/>
  <c r="BD51" i="7" s="1"/>
  <c r="BD35" i="6"/>
  <c r="BD35" i="7" s="1"/>
  <c r="BD28" i="6"/>
  <c r="BD28" i="7" s="1"/>
  <c r="BD46" i="6"/>
  <c r="BD46" i="7" s="1"/>
  <c r="BD13" i="6"/>
  <c r="BD13" i="7" s="1"/>
  <c r="BD53" i="6"/>
  <c r="BD53" i="7" s="1"/>
  <c r="BD41" i="6"/>
  <c r="AD7" i="7"/>
  <c r="V7" i="7"/>
  <c r="N11" i="7"/>
  <c r="P11" i="7"/>
  <c r="AT11" i="7"/>
  <c r="V11" i="7"/>
  <c r="AL11" i="7"/>
  <c r="BB11" i="7"/>
  <c r="L11" i="7"/>
  <c r="AD11" i="7"/>
  <c r="BB15" i="7"/>
  <c r="P15" i="7"/>
  <c r="AD15" i="7"/>
  <c r="AT15" i="7"/>
  <c r="V15" i="7"/>
  <c r="BB19" i="7"/>
  <c r="N19" i="7"/>
  <c r="T19" i="7"/>
  <c r="V19" i="7"/>
  <c r="AT19" i="7"/>
  <c r="H23" i="7"/>
  <c r="AT23" i="7"/>
  <c r="V23" i="7"/>
  <c r="AD23" i="7"/>
  <c r="X23" i="7"/>
  <c r="N27" i="7"/>
  <c r="AL27" i="7"/>
  <c r="AB27" i="7"/>
  <c r="AD27" i="7"/>
  <c r="H27" i="7"/>
  <c r="BB31" i="7"/>
  <c r="AD31" i="7"/>
  <c r="V31" i="7"/>
  <c r="AF31" i="7"/>
  <c r="N35" i="7"/>
  <c r="AF35" i="7"/>
  <c r="AJ35" i="7"/>
  <c r="BB35" i="7"/>
  <c r="AD35" i="7"/>
  <c r="AT35" i="7"/>
  <c r="H35" i="7"/>
  <c r="H39" i="7"/>
  <c r="AL39" i="7"/>
  <c r="AT39" i="7"/>
  <c r="AD39" i="7"/>
  <c r="AN39" i="7"/>
  <c r="N39" i="7"/>
  <c r="V43" i="7"/>
  <c r="N43" i="7"/>
  <c r="AR43" i="7"/>
  <c r="H47" i="7"/>
  <c r="AT47" i="7"/>
  <c r="AL47" i="7"/>
  <c r="N47" i="7"/>
  <c r="AD47" i="7"/>
  <c r="V47" i="7"/>
  <c r="AV47" i="7"/>
  <c r="D46" i="8" s="1"/>
  <c r="AD51" i="7"/>
  <c r="N51" i="7"/>
  <c r="AL51" i="7"/>
  <c r="P51" i="7"/>
  <c r="AZ51" i="7"/>
  <c r="BD55" i="7"/>
  <c r="AD55" i="7"/>
  <c r="AE55" i="7"/>
  <c r="N55" i="7"/>
  <c r="AT55" i="7"/>
  <c r="V54" i="7"/>
  <c r="BD47" i="6"/>
  <c r="BD47" i="7" s="1"/>
  <c r="AH11" i="5"/>
  <c r="X11" i="5"/>
  <c r="AR10" i="5"/>
  <c r="AH10" i="5"/>
  <c r="X10" i="5"/>
  <c r="L10" i="5"/>
  <c r="AR9" i="5"/>
  <c r="L9" i="5"/>
  <c r="AR8" i="5"/>
  <c r="AF8" i="5"/>
  <c r="L8" i="5"/>
  <c r="AF7" i="5"/>
  <c r="BD55" i="5"/>
  <c r="BA54" i="5"/>
  <c r="AZ51" i="5"/>
  <c r="BD49" i="5"/>
  <c r="AY48" i="5"/>
  <c r="AZ45" i="5"/>
  <c r="AZ43" i="5"/>
  <c r="AY36" i="5"/>
  <c r="AY34" i="5"/>
  <c r="BA23" i="5"/>
  <c r="BA21" i="5"/>
  <c r="BA19" i="5"/>
  <c r="AY17" i="5"/>
  <c r="BD14" i="5"/>
  <c r="AZ10" i="5"/>
  <c r="BD7" i="5"/>
  <c r="I13" i="6"/>
  <c r="I13" i="7" s="1"/>
  <c r="I14" i="6"/>
  <c r="I14" i="7" s="1"/>
  <c r="I7" i="6"/>
  <c r="I7" i="7" s="1"/>
  <c r="I15" i="6"/>
  <c r="I15" i="7" s="1"/>
  <c r="I8" i="6"/>
  <c r="I16" i="6"/>
  <c r="I16" i="7" s="1"/>
  <c r="I9" i="6"/>
  <c r="I17" i="6"/>
  <c r="I10" i="6"/>
  <c r="I10" i="7" s="1"/>
  <c r="I12" i="6"/>
  <c r="I12" i="7" s="1"/>
  <c r="I21" i="6"/>
  <c r="I19" i="6"/>
  <c r="I19" i="7" s="1"/>
  <c r="I23" i="6"/>
  <c r="I23" i="7" s="1"/>
  <c r="I27" i="6"/>
  <c r="I27" i="7" s="1"/>
  <c r="I29" i="6"/>
  <c r="I29" i="7" s="1"/>
  <c r="I30" i="6"/>
  <c r="I30" i="7" s="1"/>
  <c r="I22" i="6"/>
  <c r="I22" i="7" s="1"/>
  <c r="I25" i="6"/>
  <c r="I25" i="7" s="1"/>
  <c r="I31" i="6"/>
  <c r="I31" i="7" s="1"/>
  <c r="I33" i="6"/>
  <c r="I33" i="7" s="1"/>
  <c r="I39" i="6"/>
  <c r="I39" i="7" s="1"/>
  <c r="I40" i="6"/>
  <c r="I40" i="7" s="1"/>
  <c r="I11" i="6"/>
  <c r="I11" i="7" s="1"/>
  <c r="I18" i="6"/>
  <c r="I18" i="7" s="1"/>
  <c r="I32" i="6"/>
  <c r="I32" i="7" s="1"/>
  <c r="I36" i="6"/>
  <c r="I36" i="7" s="1"/>
  <c r="I26" i="6"/>
  <c r="I47" i="6"/>
  <c r="I47" i="7" s="1"/>
  <c r="I55" i="6"/>
  <c r="I55" i="7" s="1"/>
  <c r="I34" i="6"/>
  <c r="I48" i="6"/>
  <c r="I48" i="7" s="1"/>
  <c r="I56" i="6"/>
  <c r="I56" i="7" s="1"/>
  <c r="I41" i="6"/>
  <c r="I41" i="7" s="1"/>
  <c r="I42" i="6"/>
  <c r="I42" i="7" s="1"/>
  <c r="I51" i="6"/>
  <c r="I51" i="7" s="1"/>
  <c r="I43" i="6"/>
  <c r="I43" i="7" s="1"/>
  <c r="I53" i="6"/>
  <c r="I53" i="7" s="1"/>
  <c r="I28" i="6"/>
  <c r="I28" i="7" s="1"/>
  <c r="I38" i="6"/>
  <c r="I38" i="7" s="1"/>
  <c r="I37" i="6"/>
  <c r="I37" i="7" s="1"/>
  <c r="I46" i="6"/>
  <c r="I46" i="7" s="1"/>
  <c r="I44" i="6"/>
  <c r="I44" i="7" s="1"/>
  <c r="I24" i="6"/>
  <c r="I24" i="7" s="1"/>
  <c r="I50" i="6"/>
  <c r="I50" i="7" s="1"/>
  <c r="I45" i="6"/>
  <c r="I45" i="7" s="1"/>
  <c r="I20" i="6"/>
  <c r="I20" i="7" s="1"/>
  <c r="I35" i="6"/>
  <c r="I35" i="7" s="1"/>
  <c r="I52" i="6"/>
  <c r="I52" i="7" s="1"/>
  <c r="I54" i="6"/>
  <c r="I54" i="7" s="1"/>
  <c r="I49" i="6"/>
  <c r="I49" i="7" s="1"/>
  <c r="Q13" i="6"/>
  <c r="Q14" i="6"/>
  <c r="Q14" i="7" s="1"/>
  <c r="Q7" i="6"/>
  <c r="Q7" i="7" s="1"/>
  <c r="Q15" i="6"/>
  <c r="Q15" i="7" s="1"/>
  <c r="Q8" i="6"/>
  <c r="Q8" i="7" s="1"/>
  <c r="Q16" i="6"/>
  <c r="Q9" i="6"/>
  <c r="Q9" i="7" s="1"/>
  <c r="Q10" i="6"/>
  <c r="Q10" i="7" s="1"/>
  <c r="Q18" i="6"/>
  <c r="Q21" i="6"/>
  <c r="Q21" i="7" s="1"/>
  <c r="Q12" i="6"/>
  <c r="Q12" i="7" s="1"/>
  <c r="Q23" i="6"/>
  <c r="Q23" i="7" s="1"/>
  <c r="Q29" i="6"/>
  <c r="Q22" i="6"/>
  <c r="Q22" i="7" s="1"/>
  <c r="Q25" i="6"/>
  <c r="Q25" i="7" s="1"/>
  <c r="Q30" i="6"/>
  <c r="Q30" i="7" s="1"/>
  <c r="Q28" i="6"/>
  <c r="Q28" i="7" s="1"/>
  <c r="Q31" i="6"/>
  <c r="Q31" i="7" s="1"/>
  <c r="Q39" i="6"/>
  <c r="Q39" i="7" s="1"/>
  <c r="Q20" i="6"/>
  <c r="Q20" i="7" s="1"/>
  <c r="Q40" i="6"/>
  <c r="Q40" i="7" s="1"/>
  <c r="Q17" i="6"/>
  <c r="Q32" i="6"/>
  <c r="Q32" i="7" s="1"/>
  <c r="Q11" i="6"/>
  <c r="Q11" i="7" s="1"/>
  <c r="Q35" i="6"/>
  <c r="Q35" i="7" s="1"/>
  <c r="Q36" i="6"/>
  <c r="Q36" i="7" s="1"/>
  <c r="Q24" i="6"/>
  <c r="Q24" i="7" s="1"/>
  <c r="Q27" i="6"/>
  <c r="Q27" i="7" s="1"/>
  <c r="Q34" i="6"/>
  <c r="Q34" i="7" s="1"/>
  <c r="Q47" i="6"/>
  <c r="Q47" i="7" s="1"/>
  <c r="Q55" i="6"/>
  <c r="Q55" i="7" s="1"/>
  <c r="Q48" i="6"/>
  <c r="Q48" i="7" s="1"/>
  <c r="Q56" i="6"/>
  <c r="Q56" i="7" s="1"/>
  <c r="Q43" i="6"/>
  <c r="Q43" i="7" s="1"/>
  <c r="Q53" i="6"/>
  <c r="Q53" i="7" s="1"/>
  <c r="Q45" i="6"/>
  <c r="Q42" i="6"/>
  <c r="Q42" i="7" s="1"/>
  <c r="Q19" i="6"/>
  <c r="Q19" i="7" s="1"/>
  <c r="Q33" i="6"/>
  <c r="Q33" i="7" s="1"/>
  <c r="Q38" i="6"/>
  <c r="Q38" i="7" s="1"/>
  <c r="Q52" i="6"/>
  <c r="Q52" i="7" s="1"/>
  <c r="Q54" i="6"/>
  <c r="Q54" i="7" s="1"/>
  <c r="Q26" i="6"/>
  <c r="Q26" i="7" s="1"/>
  <c r="Q46" i="6"/>
  <c r="Q46" i="7" s="1"/>
  <c r="Q37" i="6"/>
  <c r="Q37" i="7" s="1"/>
  <c r="Q49" i="6"/>
  <c r="Q49" i="7" s="1"/>
  <c r="Q50" i="6"/>
  <c r="Q50" i="7" s="1"/>
  <c r="Q41" i="6"/>
  <c r="Q41" i="7" s="1"/>
  <c r="Q51" i="6"/>
  <c r="Q51" i="7" s="1"/>
  <c r="Q44" i="6"/>
  <c r="Q44" i="7" s="1"/>
  <c r="Y13" i="6"/>
  <c r="Y13" i="7" s="1"/>
  <c r="Y14" i="6"/>
  <c r="Y14" i="7" s="1"/>
  <c r="Y7" i="6"/>
  <c r="Y7" i="7" s="1"/>
  <c r="Y15" i="6"/>
  <c r="Y15" i="7" s="1"/>
  <c r="Y8" i="6"/>
  <c r="Y8" i="7" s="1"/>
  <c r="Y16" i="6"/>
  <c r="Y16" i="7" s="1"/>
  <c r="Y9" i="6"/>
  <c r="Y10" i="6"/>
  <c r="Y10" i="7" s="1"/>
  <c r="Y21" i="6"/>
  <c r="Y21" i="7" s="1"/>
  <c r="Y23" i="6"/>
  <c r="Y23" i="7" s="1"/>
  <c r="Y22" i="6"/>
  <c r="Y22" i="7" s="1"/>
  <c r="Y25" i="6"/>
  <c r="Y25" i="7" s="1"/>
  <c r="Y29" i="6"/>
  <c r="Y29" i="7" s="1"/>
  <c r="Y12" i="6"/>
  <c r="Y12" i="7" s="1"/>
  <c r="Y28" i="6"/>
  <c r="Y28" i="7" s="1"/>
  <c r="Y30" i="6"/>
  <c r="Y30" i="7" s="1"/>
  <c r="Y19" i="6"/>
  <c r="Y19" i="7" s="1"/>
  <c r="Y31" i="6"/>
  <c r="Y31" i="7" s="1"/>
  <c r="Y18" i="6"/>
  <c r="Y39" i="6"/>
  <c r="Y39" i="7" s="1"/>
  <c r="Y34" i="6"/>
  <c r="Y34" i="7" s="1"/>
  <c r="Y40" i="6"/>
  <c r="Y40" i="7" s="1"/>
  <c r="Y20" i="6"/>
  <c r="Y20" i="7" s="1"/>
  <c r="Y35" i="6"/>
  <c r="Y35" i="7" s="1"/>
  <c r="Y24" i="6"/>
  <c r="Y36" i="6"/>
  <c r="Y36" i="7" s="1"/>
  <c r="Y26" i="6"/>
  <c r="Y47" i="6"/>
  <c r="Y47" i="7" s="1"/>
  <c r="Y55" i="6"/>
  <c r="Y55" i="7" s="1"/>
  <c r="Y41" i="6"/>
  <c r="Y41" i="7" s="1"/>
  <c r="Y48" i="6"/>
  <c r="Y48" i="7" s="1"/>
  <c r="Y56" i="6"/>
  <c r="Y56" i="7" s="1"/>
  <c r="Y45" i="6"/>
  <c r="Y45" i="7" s="1"/>
  <c r="Y17" i="6"/>
  <c r="Y32" i="6"/>
  <c r="Y32" i="7" s="1"/>
  <c r="Y37" i="6"/>
  <c r="Y37" i="7" s="1"/>
  <c r="Y42" i="6"/>
  <c r="Y42" i="7" s="1"/>
  <c r="Y49" i="6"/>
  <c r="Y49" i="7" s="1"/>
  <c r="Y50" i="6"/>
  <c r="Y33" i="6"/>
  <c r="Y33" i="7" s="1"/>
  <c r="Y44" i="6"/>
  <c r="Y44" i="7" s="1"/>
  <c r="Y46" i="6"/>
  <c r="Y46" i="7" s="1"/>
  <c r="Y38" i="6"/>
  <c r="Y38" i="7" s="1"/>
  <c r="Y11" i="6"/>
  <c r="Y11" i="7" s="1"/>
  <c r="Y52" i="6"/>
  <c r="Y52" i="7" s="1"/>
  <c r="Y53" i="6"/>
  <c r="Y53" i="7" s="1"/>
  <c r="Y27" i="6"/>
  <c r="Y27" i="7" s="1"/>
  <c r="Y54" i="6"/>
  <c r="Y54" i="7" s="1"/>
  <c r="Y43" i="6"/>
  <c r="Y43" i="7" s="1"/>
  <c r="Y51" i="6"/>
  <c r="Y51" i="7" s="1"/>
  <c r="AG13" i="6"/>
  <c r="AG14" i="6"/>
  <c r="AG14" i="7" s="1"/>
  <c r="AG7" i="6"/>
  <c r="AG7" i="7" s="1"/>
  <c r="AG15" i="6"/>
  <c r="AG15" i="7" s="1"/>
  <c r="AG8" i="6"/>
  <c r="AG8" i="7" s="1"/>
  <c r="AG16" i="6"/>
  <c r="AG16" i="7" s="1"/>
  <c r="AG9" i="6"/>
  <c r="AG9" i="7" s="1"/>
  <c r="AG10" i="6"/>
  <c r="AG12" i="6"/>
  <c r="AG12" i="7" s="1"/>
  <c r="AG21" i="6"/>
  <c r="AG21" i="7" s="1"/>
  <c r="AG18" i="6"/>
  <c r="AG18" i="7" s="1"/>
  <c r="AG23" i="6"/>
  <c r="AG23" i="7" s="1"/>
  <c r="AG11" i="6"/>
  <c r="AG11" i="7" s="1"/>
  <c r="AG28" i="6"/>
  <c r="AG28" i="7" s="1"/>
  <c r="AG29" i="6"/>
  <c r="AG29" i="7" s="1"/>
  <c r="AG17" i="6"/>
  <c r="AG20" i="6"/>
  <c r="AG20" i="7" s="1"/>
  <c r="AG30" i="6"/>
  <c r="AG30" i="7" s="1"/>
  <c r="AG26" i="6"/>
  <c r="AG26" i="7" s="1"/>
  <c r="AG31" i="6"/>
  <c r="AG31" i="7" s="1"/>
  <c r="AG34" i="6"/>
  <c r="AG39" i="6"/>
  <c r="AG39" i="7" s="1"/>
  <c r="AG24" i="6"/>
  <c r="AG24" i="7" s="1"/>
  <c r="AG40" i="6"/>
  <c r="AG40" i="7" s="1"/>
  <c r="AG35" i="6"/>
  <c r="AG35" i="7" s="1"/>
  <c r="AG25" i="6"/>
  <c r="AG25" i="7" s="1"/>
  <c r="AG33" i="6"/>
  <c r="AG33" i="7" s="1"/>
  <c r="AG36" i="6"/>
  <c r="AG36" i="7" s="1"/>
  <c r="AG27" i="6"/>
  <c r="AG27" i="7" s="1"/>
  <c r="AG32" i="6"/>
  <c r="AG41" i="6"/>
  <c r="AG41" i="7" s="1"/>
  <c r="AG47" i="6"/>
  <c r="AG47" i="7" s="1"/>
  <c r="AG55" i="6"/>
  <c r="AG55" i="7" s="1"/>
  <c r="AG38" i="6"/>
  <c r="AG38" i="7" s="1"/>
  <c r="AG48" i="6"/>
  <c r="AG48" i="7" s="1"/>
  <c r="AG56" i="6"/>
  <c r="AG56" i="7" s="1"/>
  <c r="AG49" i="6"/>
  <c r="AG19" i="6"/>
  <c r="AG19" i="7" s="1"/>
  <c r="AG51" i="6"/>
  <c r="AG51" i="7" s="1"/>
  <c r="AG42" i="6"/>
  <c r="AG43" i="6"/>
  <c r="AG43" i="7" s="1"/>
  <c r="AG50" i="6"/>
  <c r="AG50" i="7" s="1"/>
  <c r="AG44" i="6"/>
  <c r="AG44" i="7" s="1"/>
  <c r="AG45" i="6"/>
  <c r="AG45" i="7" s="1"/>
  <c r="AG22" i="6"/>
  <c r="AG22" i="7" s="1"/>
  <c r="AG52" i="6"/>
  <c r="AG52" i="7" s="1"/>
  <c r="AG53" i="6"/>
  <c r="AG53" i="7" s="1"/>
  <c r="AG54" i="6"/>
  <c r="AG54" i="7" s="1"/>
  <c r="AG46" i="6"/>
  <c r="AG46" i="7" s="1"/>
  <c r="AO13" i="6"/>
  <c r="AO13" i="7" s="1"/>
  <c r="AO14" i="6"/>
  <c r="AO14" i="7" s="1"/>
  <c r="AO7" i="6"/>
  <c r="AO7" i="7" s="1"/>
  <c r="AO15" i="6"/>
  <c r="AO15" i="7" s="1"/>
  <c r="AO8" i="6"/>
  <c r="AO8" i="7" s="1"/>
  <c r="AO16" i="6"/>
  <c r="AO16" i="7" s="1"/>
  <c r="AO9" i="6"/>
  <c r="AO10" i="6"/>
  <c r="AO21" i="6"/>
  <c r="AO21" i="7" s="1"/>
  <c r="AO23" i="6"/>
  <c r="AO23" i="7" s="1"/>
  <c r="AO29" i="6"/>
  <c r="AO29" i="7" s="1"/>
  <c r="AO11" i="6"/>
  <c r="AO11" i="7" s="1"/>
  <c r="AO26" i="6"/>
  <c r="AO30" i="6"/>
  <c r="AO30" i="7" s="1"/>
  <c r="AO31" i="6"/>
  <c r="AO31" i="7" s="1"/>
  <c r="AO17" i="6"/>
  <c r="AO19" i="6"/>
  <c r="AO19" i="7" s="1"/>
  <c r="AO39" i="6"/>
  <c r="AO39" i="7" s="1"/>
  <c r="AO25" i="6"/>
  <c r="AO25" i="7" s="1"/>
  <c r="AO32" i="6"/>
  <c r="AO32" i="7" s="1"/>
  <c r="AO40" i="6"/>
  <c r="AO18" i="6"/>
  <c r="AO18" i="7" s="1"/>
  <c r="AO33" i="6"/>
  <c r="AO35" i="6"/>
  <c r="AO35" i="7" s="1"/>
  <c r="AO12" i="6"/>
  <c r="AO12" i="7" s="1"/>
  <c r="AO24" i="6"/>
  <c r="AO24" i="7" s="1"/>
  <c r="AO36" i="6"/>
  <c r="AO36" i="7" s="1"/>
  <c r="AO22" i="6"/>
  <c r="AO22" i="7" s="1"/>
  <c r="AO28" i="6"/>
  <c r="AO28" i="7" s="1"/>
  <c r="AO47" i="6"/>
  <c r="AO47" i="7" s="1"/>
  <c r="AO55" i="6"/>
  <c r="AO55" i="7" s="1"/>
  <c r="AO20" i="6"/>
  <c r="AO20" i="7" s="1"/>
  <c r="AO48" i="6"/>
  <c r="AO48" i="7" s="1"/>
  <c r="AO56" i="6"/>
  <c r="AO56" i="7" s="1"/>
  <c r="AO37" i="6"/>
  <c r="AO37" i="7" s="1"/>
  <c r="AO51" i="6"/>
  <c r="AO51" i="7" s="1"/>
  <c r="AO34" i="6"/>
  <c r="AO34" i="7" s="1"/>
  <c r="AO43" i="6"/>
  <c r="AO43" i="7" s="1"/>
  <c r="AO53" i="6"/>
  <c r="AO53" i="7" s="1"/>
  <c r="AO50" i="6"/>
  <c r="AO50" i="7" s="1"/>
  <c r="AO52" i="6"/>
  <c r="AO52" i="7" s="1"/>
  <c r="AO54" i="6"/>
  <c r="AO54" i="7" s="1"/>
  <c r="AO42" i="6"/>
  <c r="AO42" i="7" s="1"/>
  <c r="AO41" i="6"/>
  <c r="AO49" i="6"/>
  <c r="AO49" i="7" s="1"/>
  <c r="AO38" i="6"/>
  <c r="AO38" i="7" s="1"/>
  <c r="AO27" i="6"/>
  <c r="AO27" i="7" s="1"/>
  <c r="AO44" i="6"/>
  <c r="AO44" i="7" s="1"/>
  <c r="AO46" i="6"/>
  <c r="AO46" i="7" s="1"/>
  <c r="AW13" i="6"/>
  <c r="AW13" i="7" s="1"/>
  <c r="AW14" i="6"/>
  <c r="AW14" i="7" s="1"/>
  <c r="AW7" i="6"/>
  <c r="AW7" i="7" s="1"/>
  <c r="AW15" i="6"/>
  <c r="AW15" i="7" s="1"/>
  <c r="AW8" i="6"/>
  <c r="AW8" i="7" s="1"/>
  <c r="AW16" i="6"/>
  <c r="AW16" i="7" s="1"/>
  <c r="AW9" i="6"/>
  <c r="AW10" i="6"/>
  <c r="AW10" i="7" s="1"/>
  <c r="AW23" i="6"/>
  <c r="AW23" i="7" s="1"/>
  <c r="AW12" i="6"/>
  <c r="AW12" i="7" s="1"/>
  <c r="AW19" i="6"/>
  <c r="AW19" i="7" s="1"/>
  <c r="AW26" i="6"/>
  <c r="AW26" i="7" s="1"/>
  <c r="AW29" i="6"/>
  <c r="AW29" i="7" s="1"/>
  <c r="AW30" i="6"/>
  <c r="AW30" i="7" s="1"/>
  <c r="AW21" i="6"/>
  <c r="AW24" i="6"/>
  <c r="AW24" i="7" s="1"/>
  <c r="AW31" i="6"/>
  <c r="AW31" i="7" s="1"/>
  <c r="AW11" i="6"/>
  <c r="AW11" i="7" s="1"/>
  <c r="AW32" i="6"/>
  <c r="AW32" i="7" s="1"/>
  <c r="AW39" i="6"/>
  <c r="AW39" i="7" s="1"/>
  <c r="AW40" i="6"/>
  <c r="AW40" i="7" s="1"/>
  <c r="AW35" i="6"/>
  <c r="AW35" i="7" s="1"/>
  <c r="AW20" i="6"/>
  <c r="AW20" i="7" s="1"/>
  <c r="AW22" i="6"/>
  <c r="AW22" i="7" s="1"/>
  <c r="AW25" i="6"/>
  <c r="AW25" i="7" s="1"/>
  <c r="AW36" i="6"/>
  <c r="AW36" i="7" s="1"/>
  <c r="AW27" i="6"/>
  <c r="AW27" i="7" s="1"/>
  <c r="AW47" i="6"/>
  <c r="AW47" i="7" s="1"/>
  <c r="AW55" i="6"/>
  <c r="AW55" i="7" s="1"/>
  <c r="AW48" i="6"/>
  <c r="AW56" i="6"/>
  <c r="AW56" i="7" s="1"/>
  <c r="AW43" i="6"/>
  <c r="AW43" i="7" s="1"/>
  <c r="AW53" i="6"/>
  <c r="AW53" i="7" s="1"/>
  <c r="AW37" i="6"/>
  <c r="AW37" i="7" s="1"/>
  <c r="AW41" i="6"/>
  <c r="AW45" i="6"/>
  <c r="AW45" i="7" s="1"/>
  <c r="AW18" i="6"/>
  <c r="AW18" i="7" s="1"/>
  <c r="AW34" i="6"/>
  <c r="AW38" i="6"/>
  <c r="AW38" i="7" s="1"/>
  <c r="AW42" i="6"/>
  <c r="AW42" i="7" s="1"/>
  <c r="AW44" i="6"/>
  <c r="AW44" i="7" s="1"/>
  <c r="AW46" i="6"/>
  <c r="AW46" i="7" s="1"/>
  <c r="AW49" i="6"/>
  <c r="AW51" i="6"/>
  <c r="AW51" i="7" s="1"/>
  <c r="AW17" i="6"/>
  <c r="AW17" i="7" s="1"/>
  <c r="AW52" i="6"/>
  <c r="AW52" i="7" s="1"/>
  <c r="AW28" i="6"/>
  <c r="AW28" i="7" s="1"/>
  <c r="AW54" i="6"/>
  <c r="AW54" i="7" s="1"/>
  <c r="AW33" i="6"/>
  <c r="AW33" i="7" s="1"/>
  <c r="AW50" i="6"/>
  <c r="AW50" i="7" s="1"/>
  <c r="BE13" i="6"/>
  <c r="BE13" i="7" s="1"/>
  <c r="BE14" i="6"/>
  <c r="BE14" i="7" s="1"/>
  <c r="BE7" i="6"/>
  <c r="BE7" i="7" s="1"/>
  <c r="BE15" i="6"/>
  <c r="BE15" i="7" s="1"/>
  <c r="BE8" i="6"/>
  <c r="BE8" i="7" s="1"/>
  <c r="BE16" i="6"/>
  <c r="BE16" i="7" s="1"/>
  <c r="BE9" i="6"/>
  <c r="BE9" i="7" s="1"/>
  <c r="BE10" i="6"/>
  <c r="BE10" i="7" s="1"/>
  <c r="BE17" i="6"/>
  <c r="BE23" i="6"/>
  <c r="BE23" i="7" s="1"/>
  <c r="BE29" i="6"/>
  <c r="BE29" i="7" s="1"/>
  <c r="BE21" i="6"/>
  <c r="BE21" i="7" s="1"/>
  <c r="BE24" i="6"/>
  <c r="BE24" i="7" s="1"/>
  <c r="BE30" i="6"/>
  <c r="BE30" i="7" s="1"/>
  <c r="BE12" i="6"/>
  <c r="BE12" i="7" s="1"/>
  <c r="BE18" i="6"/>
  <c r="BE18" i="7" s="1"/>
  <c r="BE27" i="6"/>
  <c r="BE27" i="7" s="1"/>
  <c r="BE31" i="6"/>
  <c r="BE31" i="7" s="1"/>
  <c r="BE22" i="6"/>
  <c r="BE22" i="7" s="1"/>
  <c r="BE20" i="6"/>
  <c r="BE20" i="7" s="1"/>
  <c r="BE39" i="6"/>
  <c r="BE39" i="7" s="1"/>
  <c r="BE11" i="6"/>
  <c r="BE11" i="7" s="1"/>
  <c r="BE25" i="6"/>
  <c r="BE40" i="6"/>
  <c r="BE40" i="7" s="1"/>
  <c r="BE28" i="6"/>
  <c r="BE28" i="7" s="1"/>
  <c r="BE35" i="6"/>
  <c r="BE35" i="7" s="1"/>
  <c r="BE26" i="6"/>
  <c r="BE26" i="7" s="1"/>
  <c r="BE34" i="6"/>
  <c r="BE36" i="6"/>
  <c r="BE36" i="7" s="1"/>
  <c r="BE33" i="6"/>
  <c r="BE33" i="7" s="1"/>
  <c r="BE47" i="6"/>
  <c r="BE47" i="7" s="1"/>
  <c r="BE55" i="6"/>
  <c r="BE55" i="7" s="1"/>
  <c r="BE48" i="6"/>
  <c r="BE48" i="7" s="1"/>
  <c r="BE56" i="6"/>
  <c r="BE45" i="6"/>
  <c r="BE45" i="7" s="1"/>
  <c r="BE49" i="6"/>
  <c r="BE54" i="6"/>
  <c r="BE54" i="7" s="1"/>
  <c r="BE43" i="6"/>
  <c r="BE43" i="7" s="1"/>
  <c r="BE52" i="6"/>
  <c r="BE52" i="7" s="1"/>
  <c r="BE50" i="6"/>
  <c r="BE50" i="7" s="1"/>
  <c r="BE32" i="6"/>
  <c r="BE32" i="7" s="1"/>
  <c r="BE41" i="6"/>
  <c r="BE41" i="7" s="1"/>
  <c r="BE42" i="6"/>
  <c r="BE42" i="7" s="1"/>
  <c r="BE44" i="6"/>
  <c r="BE44" i="7" s="1"/>
  <c r="BE19" i="6"/>
  <c r="BE19" i="7" s="1"/>
  <c r="BE51" i="6"/>
  <c r="BE51" i="7" s="1"/>
  <c r="BE37" i="6"/>
  <c r="BE37" i="7" s="1"/>
  <c r="BE53" i="6"/>
  <c r="BE46" i="6"/>
  <c r="BE46" i="7" s="1"/>
  <c r="BE38" i="6"/>
  <c r="BE38" i="7" s="1"/>
  <c r="H7" i="7"/>
  <c r="AT54" i="7"/>
  <c r="N15" i="7"/>
  <c r="P46" i="6"/>
  <c r="P46" i="7" s="1"/>
  <c r="J8" i="5"/>
  <c r="J12" i="5"/>
  <c r="R8" i="5"/>
  <c r="R12" i="5"/>
  <c r="Z8" i="5"/>
  <c r="Z12" i="5"/>
  <c r="AH8" i="5"/>
  <c r="AH12" i="5"/>
  <c r="AP8" i="5"/>
  <c r="AP12" i="5"/>
  <c r="AX8" i="5"/>
  <c r="AX12" i="5"/>
  <c r="H53" i="5"/>
  <c r="H45" i="5"/>
  <c r="H37" i="5"/>
  <c r="H29" i="5"/>
  <c r="H21" i="5"/>
  <c r="H13" i="5"/>
  <c r="AV56" i="5"/>
  <c r="C55" i="8" s="1"/>
  <c r="AN56" i="5"/>
  <c r="AF56" i="5"/>
  <c r="X56" i="5"/>
  <c r="P56" i="5"/>
  <c r="AX55" i="5"/>
  <c r="AP55" i="5"/>
  <c r="AH55" i="5"/>
  <c r="Z55" i="5"/>
  <c r="R55" i="5"/>
  <c r="J55" i="5"/>
  <c r="AR54" i="5"/>
  <c r="AJ54" i="5"/>
  <c r="AB54" i="5"/>
  <c r="T54" i="5"/>
  <c r="L54" i="5"/>
  <c r="AV52" i="5"/>
  <c r="C51" i="8" s="1"/>
  <c r="AN52" i="5"/>
  <c r="AF52" i="5"/>
  <c r="X52" i="5"/>
  <c r="P52" i="5"/>
  <c r="AX51" i="5"/>
  <c r="AP51" i="5"/>
  <c r="AH51" i="5"/>
  <c r="Z51" i="5"/>
  <c r="R51" i="5"/>
  <c r="J51" i="5"/>
  <c r="AR50" i="5"/>
  <c r="AJ50" i="5"/>
  <c r="AB50" i="5"/>
  <c r="T50" i="5"/>
  <c r="L50" i="5"/>
  <c r="AV48" i="5"/>
  <c r="C47" i="8" s="1"/>
  <c r="AN48" i="5"/>
  <c r="AF48" i="5"/>
  <c r="X48" i="5"/>
  <c r="P48" i="5"/>
  <c r="AX47" i="5"/>
  <c r="AP47" i="5"/>
  <c r="AH47" i="5"/>
  <c r="Z47" i="5"/>
  <c r="R47" i="5"/>
  <c r="J47" i="5"/>
  <c r="AR46" i="5"/>
  <c r="AJ46" i="5"/>
  <c r="AB46" i="5"/>
  <c r="T46" i="5"/>
  <c r="L46" i="5"/>
  <c r="AV44" i="5"/>
  <c r="C43" i="8" s="1"/>
  <c r="AN44" i="5"/>
  <c r="AF44" i="5"/>
  <c r="X44" i="5"/>
  <c r="P44" i="5"/>
  <c r="AX43" i="5"/>
  <c r="AP43" i="5"/>
  <c r="AH43" i="5"/>
  <c r="Z43" i="5"/>
  <c r="R43" i="5"/>
  <c r="J43" i="5"/>
  <c r="AR42" i="5"/>
  <c r="AJ42" i="5"/>
  <c r="AB42" i="5"/>
  <c r="T42" i="5"/>
  <c r="L42" i="5"/>
  <c r="AV40" i="5"/>
  <c r="C39" i="8" s="1"/>
  <c r="AN40" i="5"/>
  <c r="AF40" i="5"/>
  <c r="X40" i="5"/>
  <c r="P40" i="5"/>
  <c r="AX39" i="5"/>
  <c r="AP39" i="5"/>
  <c r="AH39" i="5"/>
  <c r="Z39" i="5"/>
  <c r="R39" i="5"/>
  <c r="J39" i="5"/>
  <c r="AR38" i="5"/>
  <c r="AJ38" i="5"/>
  <c r="AB38" i="5"/>
  <c r="T38" i="5"/>
  <c r="L38" i="5"/>
  <c r="AV36" i="5"/>
  <c r="C35" i="8" s="1"/>
  <c r="AN36" i="5"/>
  <c r="AF36" i="5"/>
  <c r="X36" i="5"/>
  <c r="P36" i="5"/>
  <c r="AX35" i="5"/>
  <c r="AP35" i="5"/>
  <c r="AH35" i="5"/>
  <c r="Z35" i="5"/>
  <c r="R35" i="5"/>
  <c r="J35" i="5"/>
  <c r="AR34" i="5"/>
  <c r="AJ34" i="5"/>
  <c r="AB34" i="5"/>
  <c r="T34" i="5"/>
  <c r="L34" i="5"/>
  <c r="AV32" i="5"/>
  <c r="C31" i="8" s="1"/>
  <c r="AN32" i="5"/>
  <c r="AF32" i="5"/>
  <c r="X32" i="5"/>
  <c r="P32" i="5"/>
  <c r="AX31" i="5"/>
  <c r="AP31" i="5"/>
  <c r="AH31" i="5"/>
  <c r="Z31" i="5"/>
  <c r="R31" i="5"/>
  <c r="J31" i="5"/>
  <c r="AR30" i="5"/>
  <c r="AJ30" i="5"/>
  <c r="AB30" i="5"/>
  <c r="T30" i="5"/>
  <c r="L30" i="5"/>
  <c r="AV28" i="5"/>
  <c r="C27" i="8" s="1"/>
  <c r="AN28" i="5"/>
  <c r="AF28" i="5"/>
  <c r="X28" i="5"/>
  <c r="P28" i="5"/>
  <c r="AX27" i="5"/>
  <c r="AP27" i="5"/>
  <c r="AH27" i="5"/>
  <c r="Z27" i="5"/>
  <c r="R27" i="5"/>
  <c r="J27" i="5"/>
  <c r="AR26" i="5"/>
  <c r="AJ26" i="5"/>
  <c r="AB26" i="5"/>
  <c r="T26" i="5"/>
  <c r="L26" i="5"/>
  <c r="AV24" i="5"/>
  <c r="C23" i="8" s="1"/>
  <c r="AN24" i="5"/>
  <c r="AF24" i="5"/>
  <c r="X24" i="5"/>
  <c r="P24" i="5"/>
  <c r="AX23" i="5"/>
  <c r="AP23" i="5"/>
  <c r="AH23" i="5"/>
  <c r="Z23" i="5"/>
  <c r="R23" i="5"/>
  <c r="J23" i="5"/>
  <c r="AR22" i="5"/>
  <c r="AJ22" i="5"/>
  <c r="AB22" i="5"/>
  <c r="T22" i="5"/>
  <c r="L22" i="5"/>
  <c r="AV20" i="5"/>
  <c r="C19" i="8" s="1"/>
  <c r="AN20" i="5"/>
  <c r="AF20" i="5"/>
  <c r="X20" i="5"/>
  <c r="P20" i="5"/>
  <c r="AX19" i="5"/>
  <c r="AP19" i="5"/>
  <c r="AH19" i="5"/>
  <c r="Z19" i="5"/>
  <c r="R19" i="5"/>
  <c r="J19" i="5"/>
  <c r="AR18" i="5"/>
  <c r="AJ18" i="5"/>
  <c r="AB18" i="5"/>
  <c r="T18" i="5"/>
  <c r="L18" i="5"/>
  <c r="AV16" i="5"/>
  <c r="C15" i="8" s="1"/>
  <c r="AN16" i="5"/>
  <c r="AF16" i="5"/>
  <c r="X16" i="5"/>
  <c r="P16" i="5"/>
  <c r="AX15" i="5"/>
  <c r="AP15" i="5"/>
  <c r="AH15" i="5"/>
  <c r="Z15" i="5"/>
  <c r="R15" i="5"/>
  <c r="J15" i="5"/>
  <c r="AR14" i="5"/>
  <c r="T14" i="5"/>
  <c r="L14" i="5"/>
  <c r="AS13" i="5"/>
  <c r="AI13" i="5"/>
  <c r="M13" i="5"/>
  <c r="AS12" i="5"/>
  <c r="M12" i="5"/>
  <c r="AS11" i="5"/>
  <c r="M11" i="5"/>
  <c r="AQ10" i="5"/>
  <c r="K10" i="5"/>
  <c r="AQ9" i="5"/>
  <c r="U9" i="5"/>
  <c r="K9" i="5"/>
  <c r="U8" i="5"/>
  <c r="U7" i="5"/>
  <c r="AZ54" i="5"/>
  <c r="AY51" i="5"/>
  <c r="AY45" i="5"/>
  <c r="AY43" i="5"/>
  <c r="AY41" i="5"/>
  <c r="BA30" i="5"/>
  <c r="BA28" i="5"/>
  <c r="BD26" i="5"/>
  <c r="BD24" i="5"/>
  <c r="BD22" i="5"/>
  <c r="AZ21" i="5"/>
  <c r="AZ19" i="5"/>
  <c r="BA12" i="5"/>
  <c r="X26" i="7"/>
  <c r="AT30" i="7"/>
  <c r="N54" i="7"/>
  <c r="AO45" i="6"/>
  <c r="AO45" i="7" s="1"/>
  <c r="K7" i="5"/>
  <c r="K11" i="5"/>
  <c r="S7" i="5"/>
  <c r="S11" i="5"/>
  <c r="AA7" i="5"/>
  <c r="AA11" i="5"/>
  <c r="AI7" i="5"/>
  <c r="AI11" i="5"/>
  <c r="AQ7" i="5"/>
  <c r="AQ11" i="5"/>
  <c r="AY8" i="5"/>
  <c r="AY16" i="5"/>
  <c r="AY24" i="5"/>
  <c r="AY32" i="5"/>
  <c r="AY40" i="5"/>
  <c r="AY7" i="5"/>
  <c r="AY15" i="5"/>
  <c r="AY23" i="5"/>
  <c r="AY31" i="5"/>
  <c r="AY39" i="5"/>
  <c r="AY47" i="5"/>
  <c r="AY55" i="5"/>
  <c r="AY14" i="5"/>
  <c r="AY22" i="5"/>
  <c r="AY30" i="5"/>
  <c r="AY38" i="5"/>
  <c r="AY46" i="5"/>
  <c r="AY54" i="5"/>
  <c r="AY11" i="5"/>
  <c r="AY19" i="5"/>
  <c r="H52" i="5"/>
  <c r="H44" i="5"/>
  <c r="H36" i="5"/>
  <c r="H28" i="5"/>
  <c r="H20" i="5"/>
  <c r="H12" i="5"/>
  <c r="AQ54" i="5"/>
  <c r="AI54" i="5"/>
  <c r="AA54" i="5"/>
  <c r="S54" i="5"/>
  <c r="K54" i="5"/>
  <c r="AS53" i="5"/>
  <c r="AK53" i="5"/>
  <c r="AC53" i="5"/>
  <c r="U53" i="5"/>
  <c r="M53" i="5"/>
  <c r="AQ50" i="5"/>
  <c r="AI50" i="5"/>
  <c r="AA50" i="5"/>
  <c r="S50" i="5"/>
  <c r="K50" i="5"/>
  <c r="AS49" i="5"/>
  <c r="AK49" i="5"/>
  <c r="AC49" i="5"/>
  <c r="U49" i="5"/>
  <c r="M49" i="5"/>
  <c r="AQ46" i="5"/>
  <c r="AI46" i="5"/>
  <c r="AA46" i="5"/>
  <c r="S46" i="5"/>
  <c r="K46" i="5"/>
  <c r="AS45" i="5"/>
  <c r="AK45" i="5"/>
  <c r="AC45" i="5"/>
  <c r="U45" i="5"/>
  <c r="M45" i="5"/>
  <c r="AQ42" i="5"/>
  <c r="AI42" i="5"/>
  <c r="AA42" i="5"/>
  <c r="S42" i="5"/>
  <c r="K42" i="5"/>
  <c r="AS41" i="5"/>
  <c r="AK41" i="5"/>
  <c r="AC41" i="5"/>
  <c r="U41" i="5"/>
  <c r="M41" i="5"/>
  <c r="AQ38" i="5"/>
  <c r="AI38" i="5"/>
  <c r="AA38" i="5"/>
  <c r="S38" i="5"/>
  <c r="K38" i="5"/>
  <c r="AS37" i="5"/>
  <c r="AK37" i="5"/>
  <c r="AC37" i="5"/>
  <c r="U37" i="5"/>
  <c r="M37" i="5"/>
  <c r="AQ34" i="5"/>
  <c r="AI34" i="5"/>
  <c r="AA34" i="5"/>
  <c r="S34" i="5"/>
  <c r="K34" i="5"/>
  <c r="AS33" i="5"/>
  <c r="AK33" i="5"/>
  <c r="AC33" i="5"/>
  <c r="U33" i="5"/>
  <c r="M33" i="5"/>
  <c r="AQ30" i="5"/>
  <c r="AI30" i="5"/>
  <c r="AA30" i="5"/>
  <c r="S30" i="5"/>
  <c r="K30" i="5"/>
  <c r="AS29" i="5"/>
  <c r="AK29" i="5"/>
  <c r="AC29" i="5"/>
  <c r="U29" i="5"/>
  <c r="M29" i="5"/>
  <c r="AQ26" i="5"/>
  <c r="AI26" i="5"/>
  <c r="AA26" i="5"/>
  <c r="S26" i="5"/>
  <c r="K26" i="5"/>
  <c r="AS25" i="5"/>
  <c r="AK25" i="5"/>
  <c r="AC25" i="5"/>
  <c r="U25" i="5"/>
  <c r="M25" i="5"/>
  <c r="AQ22" i="5"/>
  <c r="AI22" i="5"/>
  <c r="AA22" i="5"/>
  <c r="S22" i="5"/>
  <c r="K22" i="5"/>
  <c r="AS21" i="5"/>
  <c r="AK21" i="5"/>
  <c r="AC21" i="5"/>
  <c r="U21" i="5"/>
  <c r="M21" i="5"/>
  <c r="AQ18" i="5"/>
  <c r="AI18" i="5"/>
  <c r="AA18" i="5"/>
  <c r="S18" i="5"/>
  <c r="K18" i="5"/>
  <c r="AC17" i="5"/>
  <c r="U17" i="5"/>
  <c r="AQ14" i="5"/>
  <c r="AI14" i="5"/>
  <c r="AA14" i="5"/>
  <c r="S14" i="5"/>
  <c r="K14" i="5"/>
  <c r="AR13" i="5"/>
  <c r="AH13" i="5"/>
  <c r="L13" i="5"/>
  <c r="AF12" i="5"/>
  <c r="AP11" i="5"/>
  <c r="AF11" i="5"/>
  <c r="J11" i="5"/>
  <c r="AP10" i="5"/>
  <c r="AF10" i="5"/>
  <c r="T10" i="5"/>
  <c r="J10" i="5"/>
  <c r="AP9" i="5"/>
  <c r="T9" i="5"/>
  <c r="J9" i="5"/>
  <c r="AN8" i="5"/>
  <c r="AX7" i="5"/>
  <c r="AN7" i="5"/>
  <c r="R7" i="5"/>
  <c r="BD53" i="5"/>
  <c r="BA52" i="5"/>
  <c r="AZ49" i="5"/>
  <c r="BD47" i="5"/>
  <c r="BA46" i="5"/>
  <c r="BA39" i="5"/>
  <c r="BA37" i="5"/>
  <c r="BA35" i="5"/>
  <c r="BD33" i="5"/>
  <c r="BD31" i="5"/>
  <c r="AZ30" i="5"/>
  <c r="AZ28" i="5"/>
  <c r="AY21" i="5"/>
  <c r="BA14" i="5"/>
  <c r="AY12" i="5"/>
  <c r="BD9" i="5"/>
  <c r="BA7" i="5"/>
  <c r="V35" i="7"/>
  <c r="L7" i="5"/>
  <c r="L11" i="5"/>
  <c r="T7" i="5"/>
  <c r="T11" i="5"/>
  <c r="AB7" i="5"/>
  <c r="AB11" i="5"/>
  <c r="AJ7" i="5"/>
  <c r="AJ11" i="5"/>
  <c r="AR7" i="5"/>
  <c r="AR11" i="5"/>
  <c r="AZ9" i="5"/>
  <c r="AZ17" i="5"/>
  <c r="AZ25" i="5"/>
  <c r="AZ33" i="5"/>
  <c r="AZ41" i="5"/>
  <c r="AZ8" i="5"/>
  <c r="AZ16" i="5"/>
  <c r="AZ24" i="5"/>
  <c r="AZ32" i="5"/>
  <c r="AZ40" i="5"/>
  <c r="AZ48" i="5"/>
  <c r="AZ56" i="5"/>
  <c r="AZ7" i="5"/>
  <c r="AZ15" i="5"/>
  <c r="AZ23" i="5"/>
  <c r="AZ31" i="5"/>
  <c r="AZ39" i="5"/>
  <c r="AZ47" i="5"/>
  <c r="AZ55" i="5"/>
  <c r="AZ12" i="5"/>
  <c r="H51" i="5"/>
  <c r="H43" i="5"/>
  <c r="H35" i="5"/>
  <c r="H27" i="5"/>
  <c r="H19" i="5"/>
  <c r="H11" i="5"/>
  <c r="AV55" i="5"/>
  <c r="C54" i="8" s="1"/>
  <c r="AN55" i="5"/>
  <c r="AF55" i="5"/>
  <c r="X55" i="5"/>
  <c r="P55" i="5"/>
  <c r="AX54" i="5"/>
  <c r="AP54" i="5"/>
  <c r="AH54" i="5"/>
  <c r="Z54" i="5"/>
  <c r="R54" i="5"/>
  <c r="J54" i="5"/>
  <c r="AR53" i="5"/>
  <c r="AJ53" i="5"/>
  <c r="AB53" i="5"/>
  <c r="T53" i="5"/>
  <c r="L53" i="5"/>
  <c r="AV51" i="5"/>
  <c r="C50" i="8" s="1"/>
  <c r="AN51" i="5"/>
  <c r="AF51" i="5"/>
  <c r="X51" i="5"/>
  <c r="P51" i="5"/>
  <c r="AP50" i="5"/>
  <c r="AH50" i="5"/>
  <c r="Z50" i="5"/>
  <c r="R50" i="5"/>
  <c r="J50" i="5"/>
  <c r="AR49" i="5"/>
  <c r="AJ49" i="5"/>
  <c r="AB49" i="5"/>
  <c r="T49" i="5"/>
  <c r="L49" i="5"/>
  <c r="AV47" i="5"/>
  <c r="C46" i="8" s="1"/>
  <c r="AN47" i="5"/>
  <c r="AF47" i="5"/>
  <c r="X47" i="5"/>
  <c r="P47" i="5"/>
  <c r="AX46" i="5"/>
  <c r="AP46" i="5"/>
  <c r="AH46" i="5"/>
  <c r="Z46" i="5"/>
  <c r="R46" i="5"/>
  <c r="J46" i="5"/>
  <c r="AR45" i="5"/>
  <c r="AJ45" i="5"/>
  <c r="AB45" i="5"/>
  <c r="T45" i="5"/>
  <c r="L45" i="5"/>
  <c r="AV43" i="5"/>
  <c r="C42" i="8" s="1"/>
  <c r="AN43" i="5"/>
  <c r="AF43" i="5"/>
  <c r="X43" i="5"/>
  <c r="P43" i="5"/>
  <c r="AX42" i="5"/>
  <c r="AP42" i="5"/>
  <c r="AH42" i="5"/>
  <c r="Z42" i="5"/>
  <c r="R42" i="5"/>
  <c r="J42" i="5"/>
  <c r="AR41" i="5"/>
  <c r="AJ41" i="5"/>
  <c r="AB41" i="5"/>
  <c r="T41" i="5"/>
  <c r="L41" i="5"/>
  <c r="AV39" i="5"/>
  <c r="C38" i="8" s="1"/>
  <c r="AN39" i="5"/>
  <c r="AF39" i="5"/>
  <c r="X39" i="5"/>
  <c r="P39" i="5"/>
  <c r="AX38" i="5"/>
  <c r="AP38" i="5"/>
  <c r="AH38" i="5"/>
  <c r="Z38" i="5"/>
  <c r="R38" i="5"/>
  <c r="J38" i="5"/>
  <c r="AR37" i="5"/>
  <c r="AJ37" i="5"/>
  <c r="AB37" i="5"/>
  <c r="T37" i="5"/>
  <c r="L37" i="5"/>
  <c r="AV35" i="5"/>
  <c r="C34" i="8" s="1"/>
  <c r="AN35" i="5"/>
  <c r="AF35" i="5"/>
  <c r="X35" i="5"/>
  <c r="P35" i="5"/>
  <c r="AX34" i="5"/>
  <c r="AP34" i="5"/>
  <c r="AH34" i="5"/>
  <c r="Z34" i="5"/>
  <c r="R34" i="5"/>
  <c r="J34" i="5"/>
  <c r="AR33" i="5"/>
  <c r="AJ33" i="5"/>
  <c r="AB33" i="5"/>
  <c r="T33" i="5"/>
  <c r="L33" i="5"/>
  <c r="AV31" i="5"/>
  <c r="C30" i="8" s="1"/>
  <c r="AN31" i="5"/>
  <c r="AF31" i="5"/>
  <c r="X31" i="5"/>
  <c r="P31" i="5"/>
  <c r="AX30" i="5"/>
  <c r="AP30" i="5"/>
  <c r="AH30" i="5"/>
  <c r="Z30" i="5"/>
  <c r="R30" i="5"/>
  <c r="J30" i="5"/>
  <c r="AR29" i="5"/>
  <c r="AJ29" i="5"/>
  <c r="AB29" i="5"/>
  <c r="T29" i="5"/>
  <c r="L29" i="5"/>
  <c r="AV27" i="5"/>
  <c r="C26" i="8" s="1"/>
  <c r="AN27" i="5"/>
  <c r="AF27" i="5"/>
  <c r="X27" i="5"/>
  <c r="P27" i="5"/>
  <c r="AX26" i="5"/>
  <c r="AP26" i="5"/>
  <c r="AH26" i="5"/>
  <c r="Z26" i="5"/>
  <c r="R26" i="5"/>
  <c r="J26" i="5"/>
  <c r="AR25" i="5"/>
  <c r="AJ25" i="5"/>
  <c r="AB25" i="5"/>
  <c r="T25" i="5"/>
  <c r="L25" i="5"/>
  <c r="AV23" i="5"/>
  <c r="C22" i="8" s="1"/>
  <c r="AN23" i="5"/>
  <c r="AF23" i="5"/>
  <c r="X23" i="5"/>
  <c r="P23" i="5"/>
  <c r="AX22" i="5"/>
  <c r="AP22" i="5"/>
  <c r="AH22" i="5"/>
  <c r="Z22" i="5"/>
  <c r="R22" i="5"/>
  <c r="J22" i="5"/>
  <c r="AR21" i="5"/>
  <c r="AJ21" i="5"/>
  <c r="AB21" i="5"/>
  <c r="T21" i="5"/>
  <c r="L21" i="5"/>
  <c r="AV19" i="5"/>
  <c r="C18" i="8" s="1"/>
  <c r="AN19" i="5"/>
  <c r="AF19" i="5"/>
  <c r="X19" i="5"/>
  <c r="P19" i="5"/>
  <c r="AX18" i="5"/>
  <c r="AP18" i="5"/>
  <c r="AH18" i="5"/>
  <c r="Z18" i="5"/>
  <c r="R18" i="5"/>
  <c r="J18" i="5"/>
  <c r="AR17" i="5"/>
  <c r="AJ17" i="5"/>
  <c r="AB17" i="5"/>
  <c r="T17" i="5"/>
  <c r="L17" i="5"/>
  <c r="AV15" i="5"/>
  <c r="C14" i="8" s="1"/>
  <c r="AN15" i="5"/>
  <c r="AF15" i="5"/>
  <c r="X15" i="5"/>
  <c r="P15" i="5"/>
  <c r="AX14" i="5"/>
  <c r="AP14" i="5"/>
  <c r="AH14" i="5"/>
  <c r="Z14" i="5"/>
  <c r="R14" i="5"/>
  <c r="J14" i="5"/>
  <c r="AQ13" i="5"/>
  <c r="U13" i="5"/>
  <c r="K13" i="5"/>
  <c r="AQ12" i="5"/>
  <c r="U12" i="5"/>
  <c r="K12" i="5"/>
  <c r="S10" i="5"/>
  <c r="AC9" i="5"/>
  <c r="S9" i="5"/>
  <c r="AC8" i="5"/>
  <c r="S8" i="5"/>
  <c r="BD56" i="5"/>
  <c r="BA55" i="5"/>
  <c r="AZ52" i="5"/>
  <c r="BD50" i="5"/>
  <c r="AY49" i="5"/>
  <c r="AZ46" i="5"/>
  <c r="BD42" i="5"/>
  <c r="BD40" i="5"/>
  <c r="BD38" i="5"/>
  <c r="AZ37" i="5"/>
  <c r="AZ35" i="5"/>
  <c r="AY28" i="5"/>
  <c r="AY26" i="5"/>
  <c r="BD18" i="5"/>
  <c r="AZ14" i="5"/>
  <c r="AB31" i="6"/>
  <c r="AB31" i="7" s="1"/>
  <c r="AR51" i="6"/>
  <c r="AR51" i="7" s="1"/>
  <c r="AD54" i="7"/>
  <c r="N21" i="7"/>
  <c r="N23" i="7"/>
  <c r="AG37" i="6"/>
  <c r="AG37" i="7" s="1"/>
  <c r="M10" i="5"/>
  <c r="U10" i="5"/>
  <c r="AC10" i="5"/>
  <c r="AK10" i="5"/>
  <c r="AS10" i="5"/>
  <c r="BA10" i="5"/>
  <c r="BA18" i="5"/>
  <c r="BA26" i="5"/>
  <c r="BA34" i="5"/>
  <c r="BA42" i="5"/>
  <c r="BA9" i="5"/>
  <c r="BA17" i="5"/>
  <c r="BA25" i="5"/>
  <c r="BA33" i="5"/>
  <c r="BA41" i="5"/>
  <c r="BA49" i="5"/>
  <c r="BA8" i="5"/>
  <c r="BA16" i="5"/>
  <c r="BA24" i="5"/>
  <c r="BA32" i="5"/>
  <c r="BA40" i="5"/>
  <c r="BA48" i="5"/>
  <c r="BA56" i="5"/>
  <c r="BA13" i="5"/>
  <c r="H50" i="5"/>
  <c r="H42" i="5"/>
  <c r="H34" i="5"/>
  <c r="H26" i="5"/>
  <c r="H18" i="5"/>
  <c r="AS56" i="5"/>
  <c r="AK56" i="5"/>
  <c r="AC56" i="5"/>
  <c r="U56" i="5"/>
  <c r="M56" i="5"/>
  <c r="AQ53" i="5"/>
  <c r="AI53" i="5"/>
  <c r="AA53" i="5"/>
  <c r="S53" i="5"/>
  <c r="K53" i="5"/>
  <c r="AS52" i="5"/>
  <c r="AK52" i="5"/>
  <c r="AC52" i="5"/>
  <c r="U52" i="5"/>
  <c r="M52" i="5"/>
  <c r="AQ49" i="5"/>
  <c r="AI49" i="5"/>
  <c r="AA49" i="5"/>
  <c r="S49" i="5"/>
  <c r="K49" i="5"/>
  <c r="AS48" i="5"/>
  <c r="AK48" i="5"/>
  <c r="AC48" i="5"/>
  <c r="U48" i="5"/>
  <c r="M48" i="5"/>
  <c r="AQ45" i="5"/>
  <c r="AI45" i="5"/>
  <c r="AA45" i="5"/>
  <c r="S45" i="5"/>
  <c r="K45" i="5"/>
  <c r="AS44" i="5"/>
  <c r="AK44" i="5"/>
  <c r="AC44" i="5"/>
  <c r="U44" i="5"/>
  <c r="M44" i="5"/>
  <c r="AQ41" i="5"/>
  <c r="AI41" i="5"/>
  <c r="AA41" i="5"/>
  <c r="S41" i="5"/>
  <c r="K41" i="5"/>
  <c r="AS40" i="5"/>
  <c r="AK40" i="5"/>
  <c r="AC40" i="5"/>
  <c r="U40" i="5"/>
  <c r="M40" i="5"/>
  <c r="AQ37" i="5"/>
  <c r="AI37" i="5"/>
  <c r="AA37" i="5"/>
  <c r="S37" i="5"/>
  <c r="K37" i="5"/>
  <c r="AS36" i="5"/>
  <c r="AK36" i="5"/>
  <c r="AC36" i="5"/>
  <c r="U36" i="5"/>
  <c r="M36" i="5"/>
  <c r="AQ33" i="5"/>
  <c r="AI33" i="5"/>
  <c r="AA33" i="5"/>
  <c r="S33" i="5"/>
  <c r="K33" i="5"/>
  <c r="AS32" i="5"/>
  <c r="AK32" i="5"/>
  <c r="AC32" i="5"/>
  <c r="U32" i="5"/>
  <c r="M32" i="5"/>
  <c r="AQ29" i="5"/>
  <c r="AI29" i="5"/>
  <c r="AA29" i="5"/>
  <c r="S29" i="5"/>
  <c r="K29" i="5"/>
  <c r="AS28" i="5"/>
  <c r="AK28" i="5"/>
  <c r="AC28" i="5"/>
  <c r="U28" i="5"/>
  <c r="M28" i="5"/>
  <c r="AQ25" i="5"/>
  <c r="AI25" i="5"/>
  <c r="AA25" i="5"/>
  <c r="S25" i="5"/>
  <c r="K25" i="5"/>
  <c r="AS24" i="5"/>
  <c r="AK24" i="5"/>
  <c r="AC24" i="5"/>
  <c r="U24" i="5"/>
  <c r="M24" i="5"/>
  <c r="AQ21" i="5"/>
  <c r="AI21" i="5"/>
  <c r="AA21" i="5"/>
  <c r="S21" i="5"/>
  <c r="K21" i="5"/>
  <c r="AS20" i="5"/>
  <c r="AK20" i="5"/>
  <c r="AC20" i="5"/>
  <c r="U20" i="5"/>
  <c r="M20" i="5"/>
  <c r="AQ17" i="5"/>
  <c r="AI17" i="5"/>
  <c r="AA17" i="5"/>
  <c r="S17" i="5"/>
  <c r="K17" i="5"/>
  <c r="AS16" i="5"/>
  <c r="AK16" i="5"/>
  <c r="AC16" i="5"/>
  <c r="U16" i="5"/>
  <c r="M16" i="5"/>
  <c r="AP13" i="5"/>
  <c r="T13" i="5"/>
  <c r="J13" i="5"/>
  <c r="AN12" i="5"/>
  <c r="T12" i="5"/>
  <c r="AX11" i="5"/>
  <c r="AN11" i="5"/>
  <c r="R11" i="5"/>
  <c r="AX10" i="5"/>
  <c r="AN10" i="5"/>
  <c r="AB10" i="5"/>
  <c r="R10" i="5"/>
  <c r="AX9" i="5"/>
  <c r="AB9" i="5"/>
  <c r="R9" i="5"/>
  <c r="AV8" i="5"/>
  <c r="C7" i="8" s="1"/>
  <c r="AB8" i="5"/>
  <c r="P8" i="5"/>
  <c r="AV7" i="5"/>
  <c r="C6" i="8" s="1"/>
  <c r="Z7" i="5"/>
  <c r="P7" i="5"/>
  <c r="AY52" i="5"/>
  <c r="BA50" i="5"/>
  <c r="BD45" i="5"/>
  <c r="AZ44" i="5"/>
  <c r="AZ42" i="5"/>
  <c r="AY37" i="5"/>
  <c r="AY35" i="5"/>
  <c r="AY33" i="5"/>
  <c r="BA22" i="5"/>
  <c r="BA20" i="5"/>
  <c r="AZ18" i="5"/>
  <c r="BA11" i="5"/>
  <c r="AY9" i="5"/>
  <c r="X51" i="7"/>
  <c r="O7" i="6"/>
  <c r="O7" i="7" s="1"/>
  <c r="O15" i="6"/>
  <c r="O15" i="7" s="1"/>
  <c r="O8" i="6"/>
  <c r="O8" i="7" s="1"/>
  <c r="O16" i="6"/>
  <c r="O16" i="7" s="1"/>
  <c r="O9" i="6"/>
  <c r="O9" i="7" s="1"/>
  <c r="O17" i="6"/>
  <c r="O17" i="7" s="1"/>
  <c r="O10" i="6"/>
  <c r="O10" i="7" s="1"/>
  <c r="O11" i="6"/>
  <c r="O11" i="7" s="1"/>
  <c r="O12" i="6"/>
  <c r="O12" i="7" s="1"/>
  <c r="O25" i="6"/>
  <c r="O25" i="7" s="1"/>
  <c r="O21" i="6"/>
  <c r="O21" i="7" s="1"/>
  <c r="O28" i="6"/>
  <c r="O28" i="7" s="1"/>
  <c r="O31" i="6"/>
  <c r="O31" i="7" s="1"/>
  <c r="O14" i="6"/>
  <c r="O23" i="6"/>
  <c r="O23" i="7" s="1"/>
  <c r="O26" i="6"/>
  <c r="O33" i="6"/>
  <c r="O13" i="6"/>
  <c r="O20" i="6"/>
  <c r="O20" i="7" s="1"/>
  <c r="O27" i="6"/>
  <c r="O27" i="7" s="1"/>
  <c r="O29" i="6"/>
  <c r="O29" i="7" s="1"/>
  <c r="O34" i="6"/>
  <c r="O34" i="7" s="1"/>
  <c r="O41" i="6"/>
  <c r="O19" i="6"/>
  <c r="O19" i="7" s="1"/>
  <c r="O24" i="6"/>
  <c r="O24" i="7" s="1"/>
  <c r="O37" i="6"/>
  <c r="O37" i="7" s="1"/>
  <c r="O39" i="6"/>
  <c r="O39" i="7" s="1"/>
  <c r="O49" i="6"/>
  <c r="O49" i="7" s="1"/>
  <c r="O32" i="6"/>
  <c r="O32" i="7" s="1"/>
  <c r="O35" i="6"/>
  <c r="O35" i="7" s="1"/>
  <c r="O36" i="6"/>
  <c r="O36" i="7" s="1"/>
  <c r="O50" i="6"/>
  <c r="O45" i="6"/>
  <c r="O55" i="6"/>
  <c r="O55" i="7" s="1"/>
  <c r="O22" i="6"/>
  <c r="O22" i="7" s="1"/>
  <c r="O47" i="6"/>
  <c r="O47" i="7" s="1"/>
  <c r="O54" i="6"/>
  <c r="O54" i="7" s="1"/>
  <c r="O56" i="6"/>
  <c r="O56" i="7" s="1"/>
  <c r="O38" i="6"/>
  <c r="O38" i="7" s="1"/>
  <c r="O43" i="6"/>
  <c r="O43" i="7" s="1"/>
  <c r="O52" i="6"/>
  <c r="O52" i="7" s="1"/>
  <c r="O18" i="6"/>
  <c r="O18" i="7" s="1"/>
  <c r="O30" i="6"/>
  <c r="O30" i="7" s="1"/>
  <c r="O48" i="6"/>
  <c r="O48" i="7" s="1"/>
  <c r="O42" i="6"/>
  <c r="O42" i="7" s="1"/>
  <c r="O44" i="6"/>
  <c r="O44" i="7" s="1"/>
  <c r="O51" i="6"/>
  <c r="O51" i="7" s="1"/>
  <c r="O40" i="6"/>
  <c r="O40" i="7" s="1"/>
  <c r="O46" i="6"/>
  <c r="O46" i="7" s="1"/>
  <c r="W7" i="6"/>
  <c r="W7" i="7" s="1"/>
  <c r="W15" i="6"/>
  <c r="W15" i="7" s="1"/>
  <c r="W8" i="6"/>
  <c r="W8" i="7" s="1"/>
  <c r="W16" i="6"/>
  <c r="W16" i="7" s="1"/>
  <c r="W9" i="6"/>
  <c r="W9" i="7" s="1"/>
  <c r="W17" i="6"/>
  <c r="W10" i="6"/>
  <c r="W11" i="6"/>
  <c r="W11" i="7" s="1"/>
  <c r="W19" i="6"/>
  <c r="W19" i="7" s="1"/>
  <c r="W25" i="6"/>
  <c r="W25" i="7" s="1"/>
  <c r="W31" i="6"/>
  <c r="W31" i="7" s="1"/>
  <c r="W18" i="6"/>
  <c r="W18" i="7" s="1"/>
  <c r="W20" i="6"/>
  <c r="W20" i="7" s="1"/>
  <c r="W23" i="6"/>
  <c r="W23" i="7" s="1"/>
  <c r="W26" i="6"/>
  <c r="W33" i="6"/>
  <c r="W14" i="6"/>
  <c r="W14" i="7" s="1"/>
  <c r="W24" i="6"/>
  <c r="W24" i="7" s="1"/>
  <c r="W28" i="6"/>
  <c r="W28" i="7" s="1"/>
  <c r="W41" i="6"/>
  <c r="W27" i="6"/>
  <c r="W27" i="7" s="1"/>
  <c r="W30" i="6"/>
  <c r="W30" i="7" s="1"/>
  <c r="W37" i="6"/>
  <c r="W29" i="6"/>
  <c r="W13" i="6"/>
  <c r="W13" i="7" s="1"/>
  <c r="W32" i="6"/>
  <c r="W32" i="7" s="1"/>
  <c r="W35" i="6"/>
  <c r="W35" i="7" s="1"/>
  <c r="W22" i="6"/>
  <c r="W49" i="6"/>
  <c r="W49" i="7" s="1"/>
  <c r="W12" i="6"/>
  <c r="W12" i="7" s="1"/>
  <c r="W38" i="6"/>
  <c r="W50" i="6"/>
  <c r="W50" i="7" s="1"/>
  <c r="W42" i="6"/>
  <c r="W42" i="7" s="1"/>
  <c r="W47" i="6"/>
  <c r="W47" i="7" s="1"/>
  <c r="W39" i="6"/>
  <c r="W39" i="7" s="1"/>
  <c r="W51" i="6"/>
  <c r="W51" i="7" s="1"/>
  <c r="W46" i="6"/>
  <c r="W46" i="7" s="1"/>
  <c r="W48" i="6"/>
  <c r="W48" i="7" s="1"/>
  <c r="W21" i="6"/>
  <c r="W36" i="6"/>
  <c r="W36" i="7" s="1"/>
  <c r="W44" i="6"/>
  <c r="W44" i="7" s="1"/>
  <c r="W53" i="6"/>
  <c r="W53" i="7" s="1"/>
  <c r="W55" i="6"/>
  <c r="W55" i="7" s="1"/>
  <c r="W34" i="6"/>
  <c r="W34" i="7" s="1"/>
  <c r="W45" i="6"/>
  <c r="W45" i="7" s="1"/>
  <c r="W40" i="6"/>
  <c r="W40" i="7" s="1"/>
  <c r="W52" i="6"/>
  <c r="W52" i="7" s="1"/>
  <c r="W54" i="6"/>
  <c r="W43" i="6"/>
  <c r="W43" i="7" s="1"/>
  <c r="W56" i="6"/>
  <c r="W56" i="7" s="1"/>
  <c r="AE7" i="6"/>
  <c r="AE7" i="7" s="1"/>
  <c r="AE15" i="6"/>
  <c r="AE15" i="7" s="1"/>
  <c r="AE8" i="6"/>
  <c r="AE8" i="7" s="1"/>
  <c r="AE16" i="6"/>
  <c r="AE16" i="7" s="1"/>
  <c r="AE9" i="6"/>
  <c r="AE17" i="6"/>
  <c r="AE10" i="6"/>
  <c r="AE10" i="7" s="1"/>
  <c r="AE11" i="6"/>
  <c r="AE11" i="7" s="1"/>
  <c r="AE18" i="6"/>
  <c r="AE18" i="7" s="1"/>
  <c r="AE25" i="6"/>
  <c r="AE25" i="7" s="1"/>
  <c r="AE13" i="6"/>
  <c r="AE13" i="7" s="1"/>
  <c r="AE23" i="6"/>
  <c r="AE23" i="7" s="1"/>
  <c r="AE26" i="6"/>
  <c r="AE26" i="7" s="1"/>
  <c r="AE31" i="6"/>
  <c r="AE31" i="7" s="1"/>
  <c r="AE12" i="6"/>
  <c r="AE12" i="7" s="1"/>
  <c r="AE33" i="6"/>
  <c r="AE33" i="7" s="1"/>
  <c r="AE21" i="6"/>
  <c r="AE21" i="7" s="1"/>
  <c r="AE24" i="6"/>
  <c r="AE24" i="7" s="1"/>
  <c r="AE27" i="6"/>
  <c r="AE27" i="7" s="1"/>
  <c r="AE41" i="6"/>
  <c r="AE30" i="6"/>
  <c r="AE32" i="6"/>
  <c r="AE32" i="7" s="1"/>
  <c r="AE28" i="6"/>
  <c r="AE28" i="7" s="1"/>
  <c r="AE37" i="6"/>
  <c r="AE37" i="7" s="1"/>
  <c r="AE19" i="6"/>
  <c r="AE19" i="7" s="1"/>
  <c r="AE22" i="6"/>
  <c r="AE22" i="7" s="1"/>
  <c r="AE29" i="6"/>
  <c r="AE29" i="7" s="1"/>
  <c r="AE14" i="6"/>
  <c r="AE35" i="6"/>
  <c r="AE35" i="7" s="1"/>
  <c r="AE49" i="6"/>
  <c r="AE49" i="7" s="1"/>
  <c r="AE36" i="6"/>
  <c r="AE36" i="7" s="1"/>
  <c r="AE40" i="6"/>
  <c r="AE40" i="7" s="1"/>
  <c r="AE42" i="6"/>
  <c r="AE42" i="7" s="1"/>
  <c r="AE50" i="6"/>
  <c r="AE50" i="7" s="1"/>
  <c r="AE20" i="6"/>
  <c r="AE20" i="7" s="1"/>
  <c r="AE51" i="6"/>
  <c r="AE51" i="7" s="1"/>
  <c r="AE43" i="6"/>
  <c r="AE43" i="7" s="1"/>
  <c r="AE53" i="6"/>
  <c r="AE53" i="7" s="1"/>
  <c r="AE38" i="6"/>
  <c r="AE38" i="7" s="1"/>
  <c r="AE45" i="6"/>
  <c r="AE45" i="7" s="1"/>
  <c r="AE47" i="6"/>
  <c r="AE47" i="7" s="1"/>
  <c r="AE56" i="6"/>
  <c r="AE56" i="7" s="1"/>
  <c r="AE52" i="6"/>
  <c r="AE52" i="7" s="1"/>
  <c r="AE54" i="6"/>
  <c r="AE54" i="7" s="1"/>
  <c r="AE34" i="6"/>
  <c r="AE44" i="6"/>
  <c r="AE44" i="7" s="1"/>
  <c r="AE46" i="6"/>
  <c r="AE46" i="7" s="1"/>
  <c r="AE39" i="6"/>
  <c r="AE39" i="7" s="1"/>
  <c r="AE48" i="6"/>
  <c r="AE48" i="7" s="1"/>
  <c r="AM7" i="6"/>
  <c r="AM7" i="7" s="1"/>
  <c r="AM15" i="6"/>
  <c r="AM15" i="7" s="1"/>
  <c r="AM8" i="6"/>
  <c r="AM8" i="7" s="1"/>
  <c r="AM16" i="6"/>
  <c r="AM16" i="7" s="1"/>
  <c r="AM9" i="6"/>
  <c r="AM17" i="6"/>
  <c r="AM17" i="7" s="1"/>
  <c r="AM10" i="6"/>
  <c r="AM10" i="7" s="1"/>
  <c r="AM11" i="6"/>
  <c r="AM11" i="7" s="1"/>
  <c r="AM25" i="6"/>
  <c r="AM25" i="7" s="1"/>
  <c r="AM31" i="6"/>
  <c r="AM31" i="7" s="1"/>
  <c r="AM14" i="6"/>
  <c r="AM14" i="7" s="1"/>
  <c r="AM18" i="6"/>
  <c r="AM19" i="6"/>
  <c r="AM19" i="7" s="1"/>
  <c r="AM13" i="6"/>
  <c r="AM13" i="7" s="1"/>
  <c r="AM21" i="6"/>
  <c r="AM21" i="7" s="1"/>
  <c r="AM24" i="6"/>
  <c r="AM24" i="7" s="1"/>
  <c r="AM27" i="6"/>
  <c r="AM27" i="7" s="1"/>
  <c r="AM33" i="6"/>
  <c r="AM12" i="6"/>
  <c r="AM12" i="7" s="1"/>
  <c r="AM22" i="6"/>
  <c r="AM28" i="6"/>
  <c r="AM28" i="7" s="1"/>
  <c r="AM32" i="6"/>
  <c r="AM32" i="7" s="1"/>
  <c r="AM41" i="6"/>
  <c r="AM41" i="7" s="1"/>
  <c r="AM20" i="6"/>
  <c r="AM20" i="7" s="1"/>
  <c r="AM37" i="6"/>
  <c r="AM37" i="7" s="1"/>
  <c r="AM34" i="6"/>
  <c r="AM34" i="7" s="1"/>
  <c r="AM35" i="6"/>
  <c r="AM35" i="7" s="1"/>
  <c r="AM49" i="6"/>
  <c r="AM42" i="6"/>
  <c r="AM42" i="7" s="1"/>
  <c r="AM50" i="6"/>
  <c r="AM50" i="7" s="1"/>
  <c r="AM43" i="6"/>
  <c r="AM43" i="7" s="1"/>
  <c r="AM53" i="6"/>
  <c r="AM53" i="7" s="1"/>
  <c r="AM39" i="6"/>
  <c r="AM39" i="7" s="1"/>
  <c r="AM45" i="6"/>
  <c r="AM45" i="7" s="1"/>
  <c r="AM55" i="6"/>
  <c r="AM55" i="7" s="1"/>
  <c r="AM48" i="6"/>
  <c r="AM48" i="7" s="1"/>
  <c r="AM30" i="6"/>
  <c r="AM44" i="6"/>
  <c r="AM44" i="7" s="1"/>
  <c r="AM46" i="6"/>
  <c r="AM36" i="6"/>
  <c r="AM36" i="7" s="1"/>
  <c r="AM47" i="6"/>
  <c r="AM47" i="7" s="1"/>
  <c r="AM54" i="6"/>
  <c r="AM54" i="7" s="1"/>
  <c r="AM26" i="6"/>
  <c r="AM38" i="6"/>
  <c r="AM51" i="6"/>
  <c r="AM51" i="7" s="1"/>
  <c r="AM56" i="6"/>
  <c r="AM56" i="7" s="1"/>
  <c r="AM29" i="6"/>
  <c r="AM29" i="7" s="1"/>
  <c r="AM40" i="6"/>
  <c r="AM40" i="7" s="1"/>
  <c r="AM52" i="6"/>
  <c r="AM52" i="7" s="1"/>
  <c r="AU7" i="6"/>
  <c r="AU7" i="7" s="1"/>
  <c r="AU15" i="6"/>
  <c r="AU15" i="7" s="1"/>
  <c r="AU8" i="6"/>
  <c r="AU8" i="7" s="1"/>
  <c r="AU16" i="6"/>
  <c r="AU16" i="7" s="1"/>
  <c r="AU9" i="6"/>
  <c r="AU17" i="6"/>
  <c r="AU17" i="7" s="1"/>
  <c r="AU10" i="6"/>
  <c r="AU10" i="7" s="1"/>
  <c r="AU11" i="6"/>
  <c r="AU11" i="7" s="1"/>
  <c r="AU14" i="6"/>
  <c r="AU14" i="7" s="1"/>
  <c r="AU18" i="6"/>
  <c r="AU18" i="7" s="1"/>
  <c r="AU25" i="6"/>
  <c r="AU21" i="6"/>
  <c r="AU31" i="6"/>
  <c r="AU31" i="7" s="1"/>
  <c r="AU24" i="6"/>
  <c r="AU24" i="7" s="1"/>
  <c r="AU27" i="6"/>
  <c r="AU27" i="7" s="1"/>
  <c r="AU33" i="6"/>
  <c r="AU33" i="7" s="1"/>
  <c r="AU41" i="6"/>
  <c r="AU41" i="7" s="1"/>
  <c r="AU20" i="6"/>
  <c r="AU20" i="7" s="1"/>
  <c r="AU22" i="6"/>
  <c r="AU29" i="6"/>
  <c r="AU34" i="6"/>
  <c r="AU34" i="7" s="1"/>
  <c r="AU37" i="6"/>
  <c r="AU37" i="7" s="1"/>
  <c r="AU13" i="6"/>
  <c r="AU13" i="7" s="1"/>
  <c r="AU28" i="6"/>
  <c r="AU28" i="7" s="1"/>
  <c r="AU19" i="6"/>
  <c r="AU19" i="7" s="1"/>
  <c r="AU23" i="6"/>
  <c r="AU23" i="7" s="1"/>
  <c r="AU35" i="6"/>
  <c r="AU35" i="7" s="1"/>
  <c r="AU39" i="6"/>
  <c r="AU39" i="7" s="1"/>
  <c r="AU49" i="6"/>
  <c r="AU49" i="7" s="1"/>
  <c r="AU30" i="6"/>
  <c r="AU30" i="7" s="1"/>
  <c r="AU36" i="6"/>
  <c r="AU36" i="7" s="1"/>
  <c r="AU42" i="6"/>
  <c r="AU42" i="7" s="1"/>
  <c r="AU50" i="6"/>
  <c r="AU50" i="7" s="1"/>
  <c r="AU12" i="6"/>
  <c r="AU12" i="7" s="1"/>
  <c r="AU45" i="6"/>
  <c r="AU45" i="7" s="1"/>
  <c r="AU55" i="6"/>
  <c r="AU55" i="7" s="1"/>
  <c r="AU47" i="6"/>
  <c r="AU47" i="7" s="1"/>
  <c r="AU26" i="6"/>
  <c r="AU26" i="7" s="1"/>
  <c r="AU40" i="6"/>
  <c r="AU40" i="7" s="1"/>
  <c r="AU54" i="6"/>
  <c r="AU54" i="7" s="1"/>
  <c r="AU56" i="6"/>
  <c r="AU56" i="7" s="1"/>
  <c r="AU51" i="6"/>
  <c r="AU51" i="7" s="1"/>
  <c r="AU52" i="6"/>
  <c r="AU52" i="7" s="1"/>
  <c r="AU46" i="6"/>
  <c r="AU53" i="6"/>
  <c r="AU53" i="7" s="1"/>
  <c r="AU44" i="6"/>
  <c r="AU44" i="7" s="1"/>
  <c r="AU38" i="6"/>
  <c r="AU38" i="7" s="1"/>
  <c r="AU48" i="6"/>
  <c r="AU48" i="7" s="1"/>
  <c r="AU43" i="6"/>
  <c r="AU43" i="7" s="1"/>
  <c r="BC7" i="6"/>
  <c r="BC7" i="7" s="1"/>
  <c r="BC15" i="6"/>
  <c r="BC15" i="7" s="1"/>
  <c r="BC8" i="6"/>
  <c r="BC8" i="7" s="1"/>
  <c r="BC16" i="6"/>
  <c r="BC16" i="7" s="1"/>
  <c r="BC9" i="6"/>
  <c r="BC9" i="7" s="1"/>
  <c r="BC17" i="6"/>
  <c r="BC17" i="7" s="1"/>
  <c r="BC10" i="6"/>
  <c r="BC10" i="7" s="1"/>
  <c r="BC11" i="6"/>
  <c r="BC11" i="7" s="1"/>
  <c r="BC13" i="6"/>
  <c r="BC13" i="7" s="1"/>
  <c r="BC25" i="6"/>
  <c r="BC25" i="7" s="1"/>
  <c r="BC24" i="6"/>
  <c r="BC24" i="7" s="1"/>
  <c r="BC27" i="6"/>
  <c r="BC27" i="7" s="1"/>
  <c r="BC12" i="6"/>
  <c r="BC12" i="7" s="1"/>
  <c r="BC18" i="6"/>
  <c r="BC18" i="7" s="1"/>
  <c r="BC20" i="6"/>
  <c r="BC20" i="7" s="1"/>
  <c r="BC22" i="6"/>
  <c r="BC22" i="7" s="1"/>
  <c r="BC33" i="6"/>
  <c r="BC33" i="7" s="1"/>
  <c r="BC19" i="6"/>
  <c r="BC19" i="7" s="1"/>
  <c r="BC30" i="6"/>
  <c r="BC41" i="6"/>
  <c r="BC41" i="7" s="1"/>
  <c r="BC29" i="6"/>
  <c r="BC29" i="7" s="1"/>
  <c r="BC37" i="6"/>
  <c r="BC37" i="7" s="1"/>
  <c r="BC14" i="6"/>
  <c r="BC14" i="7" s="1"/>
  <c r="BC23" i="6"/>
  <c r="BC23" i="7" s="1"/>
  <c r="BC28" i="6"/>
  <c r="BC28" i="7" s="1"/>
  <c r="BC35" i="6"/>
  <c r="BC35" i="7" s="1"/>
  <c r="BC49" i="6"/>
  <c r="BC26" i="6"/>
  <c r="BC26" i="7" s="1"/>
  <c r="BC38" i="6"/>
  <c r="BC38" i="7" s="1"/>
  <c r="BC42" i="6"/>
  <c r="BC42" i="7" s="1"/>
  <c r="BC50" i="6"/>
  <c r="BC50" i="7" s="1"/>
  <c r="BC21" i="6"/>
  <c r="BC21" i="7" s="1"/>
  <c r="BC47" i="6"/>
  <c r="BC47" i="7" s="1"/>
  <c r="BC32" i="6"/>
  <c r="BC32" i="7" s="1"/>
  <c r="BC51" i="6"/>
  <c r="BC51" i="7" s="1"/>
  <c r="BC36" i="6"/>
  <c r="BC36" i="7" s="1"/>
  <c r="BC52" i="6"/>
  <c r="BC52" i="7" s="1"/>
  <c r="BC34" i="6"/>
  <c r="BC34" i="7" s="1"/>
  <c r="BC46" i="6"/>
  <c r="BC46" i="7" s="1"/>
  <c r="BC48" i="6"/>
  <c r="BC48" i="7" s="1"/>
  <c r="BC31" i="6"/>
  <c r="BC31" i="7" s="1"/>
  <c r="BC40" i="6"/>
  <c r="BC40" i="7" s="1"/>
  <c r="BC43" i="6"/>
  <c r="BC43" i="7" s="1"/>
  <c r="BC44" i="6"/>
  <c r="BC44" i="7" s="1"/>
  <c r="BC56" i="6"/>
  <c r="BC56" i="7" s="1"/>
  <c r="BC45" i="6"/>
  <c r="BC45" i="7" s="1"/>
  <c r="BC53" i="6"/>
  <c r="BC55" i="6"/>
  <c r="BC55" i="7" s="1"/>
  <c r="BC39" i="6"/>
  <c r="BC39" i="7" s="1"/>
  <c r="O53" i="7"/>
  <c r="V50" i="7"/>
  <c r="AT46" i="7"/>
  <c r="V45" i="7"/>
  <c r="BC54" i="6"/>
  <c r="J12" i="6"/>
  <c r="J12" i="7" s="1"/>
  <c r="J13" i="6"/>
  <c r="J13" i="7" s="1"/>
  <c r="J14" i="6"/>
  <c r="J14" i="7" s="1"/>
  <c r="J7" i="6"/>
  <c r="J7" i="7" s="1"/>
  <c r="J15" i="6"/>
  <c r="J15" i="7" s="1"/>
  <c r="J8" i="6"/>
  <c r="J8" i="7" s="1"/>
  <c r="J16" i="6"/>
  <c r="J16" i="7" s="1"/>
  <c r="J9" i="6"/>
  <c r="J20" i="6"/>
  <c r="J20" i="7" s="1"/>
  <c r="J17" i="6"/>
  <c r="J17" i="7" s="1"/>
  <c r="J22" i="6"/>
  <c r="J22" i="7" s="1"/>
  <c r="J24" i="6"/>
  <c r="J24" i="7" s="1"/>
  <c r="J27" i="6"/>
  <c r="J27" i="7" s="1"/>
  <c r="J29" i="6"/>
  <c r="J29" i="7" s="1"/>
  <c r="J30" i="6"/>
  <c r="J11" i="6"/>
  <c r="J11" i="7" s="1"/>
  <c r="J18" i="6"/>
  <c r="J21" i="6"/>
  <c r="J21" i="7" s="1"/>
  <c r="J10" i="6"/>
  <c r="J10" i="7" s="1"/>
  <c r="J19" i="6"/>
  <c r="J19" i="7" s="1"/>
  <c r="J28" i="6"/>
  <c r="J28" i="7" s="1"/>
  <c r="J38" i="6"/>
  <c r="J38" i="7" s="1"/>
  <c r="J23" i="6"/>
  <c r="J23" i="7" s="1"/>
  <c r="J31" i="6"/>
  <c r="J31" i="7" s="1"/>
  <c r="J33" i="6"/>
  <c r="J33" i="7" s="1"/>
  <c r="J39" i="6"/>
  <c r="J39" i="7" s="1"/>
  <c r="J34" i="6"/>
  <c r="J34" i="7" s="1"/>
  <c r="J40" i="6"/>
  <c r="J40" i="7" s="1"/>
  <c r="J46" i="6"/>
  <c r="J46" i="7" s="1"/>
  <c r="J54" i="6"/>
  <c r="J54" i="7" s="1"/>
  <c r="J47" i="6"/>
  <c r="J47" i="7" s="1"/>
  <c r="J55" i="6"/>
  <c r="J55" i="7" s="1"/>
  <c r="J44" i="6"/>
  <c r="J44" i="7" s="1"/>
  <c r="J56" i="6"/>
  <c r="J56" i="7" s="1"/>
  <c r="J48" i="6"/>
  <c r="J48" i="7" s="1"/>
  <c r="J37" i="6"/>
  <c r="J37" i="7" s="1"/>
  <c r="J53" i="6"/>
  <c r="J53" i="7" s="1"/>
  <c r="J49" i="6"/>
  <c r="J49" i="7" s="1"/>
  <c r="J42" i="6"/>
  <c r="J43" i="6"/>
  <c r="J43" i="7" s="1"/>
  <c r="J32" i="6"/>
  <c r="J32" i="7" s="1"/>
  <c r="J41" i="6"/>
  <c r="J41" i="7" s="1"/>
  <c r="J50" i="6"/>
  <c r="J50" i="7" s="1"/>
  <c r="J51" i="6"/>
  <c r="J51" i="7" s="1"/>
  <c r="J25" i="6"/>
  <c r="J25" i="7" s="1"/>
  <c r="J36" i="6"/>
  <c r="J36" i="7" s="1"/>
  <c r="J45" i="6"/>
  <c r="J45" i="7" s="1"/>
  <c r="J52" i="6"/>
  <c r="J52" i="7" s="1"/>
  <c r="J35" i="6"/>
  <c r="J35" i="7" s="1"/>
  <c r="R12" i="6"/>
  <c r="R12" i="7" s="1"/>
  <c r="R13" i="6"/>
  <c r="R13" i="7" s="1"/>
  <c r="R14" i="6"/>
  <c r="R14" i="7" s="1"/>
  <c r="R7" i="6"/>
  <c r="R7" i="7" s="1"/>
  <c r="R15" i="6"/>
  <c r="R15" i="7" s="1"/>
  <c r="R8" i="6"/>
  <c r="R8" i="7" s="1"/>
  <c r="R16" i="6"/>
  <c r="R16" i="7" s="1"/>
  <c r="R9" i="6"/>
  <c r="R9" i="7" s="1"/>
  <c r="R19" i="6"/>
  <c r="R19" i="7" s="1"/>
  <c r="R20" i="6"/>
  <c r="R20" i="7" s="1"/>
  <c r="R22" i="6"/>
  <c r="R22" i="7" s="1"/>
  <c r="R18" i="6"/>
  <c r="R18" i="7" s="1"/>
  <c r="R27" i="6"/>
  <c r="R27" i="7" s="1"/>
  <c r="R29" i="6"/>
  <c r="R29" i="7" s="1"/>
  <c r="R21" i="6"/>
  <c r="R21" i="7" s="1"/>
  <c r="R25" i="6"/>
  <c r="R30" i="6"/>
  <c r="R30" i="7" s="1"/>
  <c r="R10" i="6"/>
  <c r="R17" i="6"/>
  <c r="R23" i="6"/>
  <c r="R23" i="7" s="1"/>
  <c r="R33" i="6"/>
  <c r="R33" i="7" s="1"/>
  <c r="R38" i="6"/>
  <c r="R38" i="7" s="1"/>
  <c r="R39" i="6"/>
  <c r="R39" i="7" s="1"/>
  <c r="R28" i="6"/>
  <c r="R28" i="7" s="1"/>
  <c r="R32" i="6"/>
  <c r="R32" i="7" s="1"/>
  <c r="R46" i="6"/>
  <c r="R46" i="7" s="1"/>
  <c r="R54" i="6"/>
  <c r="R54" i="7" s="1"/>
  <c r="R47" i="6"/>
  <c r="R47" i="7" s="1"/>
  <c r="R55" i="6"/>
  <c r="R55" i="7" s="1"/>
  <c r="R26" i="6"/>
  <c r="R35" i="6"/>
  <c r="R35" i="7" s="1"/>
  <c r="R48" i="6"/>
  <c r="R48" i="7" s="1"/>
  <c r="R40" i="6"/>
  <c r="R40" i="7" s="1"/>
  <c r="R50" i="6"/>
  <c r="R50" i="7" s="1"/>
  <c r="R24" i="6"/>
  <c r="R24" i="7" s="1"/>
  <c r="R36" i="6"/>
  <c r="R36" i="7" s="1"/>
  <c r="R41" i="6"/>
  <c r="R41" i="7" s="1"/>
  <c r="R49" i="6"/>
  <c r="R51" i="6"/>
  <c r="R51" i="7" s="1"/>
  <c r="R42" i="6"/>
  <c r="R42" i="7" s="1"/>
  <c r="R56" i="6"/>
  <c r="R56" i="7" s="1"/>
  <c r="R34" i="6"/>
  <c r="R34" i="7" s="1"/>
  <c r="R45" i="6"/>
  <c r="R45" i="7" s="1"/>
  <c r="R11" i="6"/>
  <c r="R11" i="7" s="1"/>
  <c r="R53" i="6"/>
  <c r="R53" i="7" s="1"/>
  <c r="R43" i="6"/>
  <c r="R43" i="7" s="1"/>
  <c r="R37" i="6"/>
  <c r="R37" i="7" s="1"/>
  <c r="R44" i="6"/>
  <c r="R44" i="7" s="1"/>
  <c r="R52" i="6"/>
  <c r="R52" i="7" s="1"/>
  <c r="R31" i="6"/>
  <c r="R31" i="7" s="1"/>
  <c r="Z12" i="6"/>
  <c r="Z12" i="7" s="1"/>
  <c r="Z13" i="6"/>
  <c r="Z13" i="7" s="1"/>
  <c r="Z14" i="6"/>
  <c r="Z14" i="7" s="1"/>
  <c r="Z7" i="6"/>
  <c r="Z7" i="7" s="1"/>
  <c r="Z15" i="6"/>
  <c r="Z15" i="7" s="1"/>
  <c r="Z8" i="6"/>
  <c r="Z8" i="7" s="1"/>
  <c r="Z16" i="6"/>
  <c r="Z16" i="7" s="1"/>
  <c r="Z9" i="6"/>
  <c r="Z9" i="7" s="1"/>
  <c r="Z11" i="6"/>
  <c r="Z11" i="7" s="1"/>
  <c r="Z20" i="6"/>
  <c r="Z20" i="7" s="1"/>
  <c r="Z17" i="6"/>
  <c r="Z17" i="7" s="1"/>
  <c r="Z22" i="6"/>
  <c r="Z22" i="7" s="1"/>
  <c r="Z21" i="6"/>
  <c r="Z21" i="7" s="1"/>
  <c r="Z25" i="6"/>
  <c r="Z29" i="6"/>
  <c r="Z29" i="7" s="1"/>
  <c r="Z28" i="6"/>
  <c r="Z28" i="7" s="1"/>
  <c r="Z30" i="6"/>
  <c r="Z30" i="7" s="1"/>
  <c r="Z18" i="6"/>
  <c r="Z18" i="7" s="1"/>
  <c r="Z23" i="6"/>
  <c r="Z23" i="7" s="1"/>
  <c r="Z38" i="6"/>
  <c r="Z38" i="7" s="1"/>
  <c r="Z10" i="6"/>
  <c r="Z10" i="7" s="1"/>
  <c r="Z39" i="6"/>
  <c r="Z39" i="7" s="1"/>
  <c r="Z19" i="6"/>
  <c r="Z19" i="7" s="1"/>
  <c r="Z31" i="6"/>
  <c r="Z31" i="7" s="1"/>
  <c r="Z32" i="6"/>
  <c r="Z32" i="7" s="1"/>
  <c r="Z35" i="6"/>
  <c r="Z35" i="7" s="1"/>
  <c r="Z34" i="6"/>
  <c r="Z34" i="7" s="1"/>
  <c r="Z46" i="6"/>
  <c r="Z46" i="7" s="1"/>
  <c r="Z54" i="6"/>
  <c r="Z54" i="7" s="1"/>
  <c r="Z26" i="6"/>
  <c r="Z26" i="7" s="1"/>
  <c r="Z47" i="6"/>
  <c r="Z47" i="7" s="1"/>
  <c r="Z55" i="6"/>
  <c r="Z55" i="7" s="1"/>
  <c r="Z24" i="6"/>
  <c r="Z24" i="7" s="1"/>
  <c r="Z33" i="6"/>
  <c r="Z33" i="7" s="1"/>
  <c r="Z50" i="6"/>
  <c r="Z50" i="7" s="1"/>
  <c r="Z27" i="6"/>
  <c r="Z27" i="7" s="1"/>
  <c r="Z36" i="6"/>
  <c r="Z36" i="7" s="1"/>
  <c r="Z41" i="6"/>
  <c r="Z41" i="7" s="1"/>
  <c r="Z52" i="6"/>
  <c r="Z52" i="7" s="1"/>
  <c r="Z43" i="6"/>
  <c r="Z43" i="7" s="1"/>
  <c r="Z48" i="6"/>
  <c r="Z48" i="7" s="1"/>
  <c r="Z51" i="6"/>
  <c r="Z51" i="7" s="1"/>
  <c r="Z40" i="6"/>
  <c r="Z40" i="7" s="1"/>
  <c r="Z45" i="6"/>
  <c r="Z45" i="7" s="1"/>
  <c r="Z53" i="6"/>
  <c r="Z53" i="7" s="1"/>
  <c r="Z37" i="6"/>
  <c r="Z37" i="7" s="1"/>
  <c r="Z56" i="6"/>
  <c r="Z56" i="7" s="1"/>
  <c r="Z49" i="6"/>
  <c r="Z49" i="7" s="1"/>
  <c r="Z42" i="6"/>
  <c r="Z42" i="7" s="1"/>
  <c r="AH12" i="6"/>
  <c r="AH12" i="7" s="1"/>
  <c r="AH13" i="6"/>
  <c r="AH13" i="7" s="1"/>
  <c r="AH14" i="6"/>
  <c r="AH14" i="7" s="1"/>
  <c r="AH7" i="6"/>
  <c r="AH7" i="7" s="1"/>
  <c r="AH15" i="6"/>
  <c r="AH15" i="7" s="1"/>
  <c r="AH8" i="6"/>
  <c r="AH8" i="7" s="1"/>
  <c r="AH16" i="6"/>
  <c r="AH16" i="7" s="1"/>
  <c r="AH9" i="6"/>
  <c r="AH9" i="7" s="1"/>
  <c r="AH20" i="6"/>
  <c r="AH20" i="7" s="1"/>
  <c r="AH11" i="6"/>
  <c r="AH11" i="7" s="1"/>
  <c r="AH19" i="6"/>
  <c r="AH19" i="7" s="1"/>
  <c r="AH22" i="6"/>
  <c r="AH22" i="7" s="1"/>
  <c r="AH25" i="6"/>
  <c r="AH25" i="7" s="1"/>
  <c r="AH28" i="6"/>
  <c r="AH28" i="7" s="1"/>
  <c r="AH29" i="6"/>
  <c r="AH29" i="7" s="1"/>
  <c r="AH17" i="6"/>
  <c r="AH17" i="7" s="1"/>
  <c r="AH23" i="6"/>
  <c r="AH23" i="7" s="1"/>
  <c r="AH30" i="6"/>
  <c r="AH30" i="7" s="1"/>
  <c r="AH38" i="6"/>
  <c r="AH34" i="6"/>
  <c r="AH34" i="7" s="1"/>
  <c r="AH39" i="6"/>
  <c r="AH39" i="7" s="1"/>
  <c r="AH35" i="6"/>
  <c r="AH35" i="7" s="1"/>
  <c r="AH31" i="6"/>
  <c r="AH31" i="7" s="1"/>
  <c r="AH21" i="6"/>
  <c r="AH21" i="7" s="1"/>
  <c r="AH24" i="6"/>
  <c r="AH24" i="7" s="1"/>
  <c r="AH46" i="6"/>
  <c r="AH54" i="6"/>
  <c r="AH54" i="7" s="1"/>
  <c r="AH18" i="6"/>
  <c r="AH18" i="7" s="1"/>
  <c r="AH27" i="6"/>
  <c r="AH27" i="7" s="1"/>
  <c r="AH32" i="6"/>
  <c r="AH32" i="7" s="1"/>
  <c r="AH41" i="6"/>
  <c r="AH41" i="7" s="1"/>
  <c r="AH47" i="6"/>
  <c r="AH47" i="7" s="1"/>
  <c r="AH55" i="6"/>
  <c r="AH55" i="7" s="1"/>
  <c r="AH42" i="6"/>
  <c r="AH42" i="7" s="1"/>
  <c r="AH52" i="6"/>
  <c r="AH52" i="7" s="1"/>
  <c r="AH26" i="6"/>
  <c r="AH26" i="7" s="1"/>
  <c r="AH33" i="6"/>
  <c r="AH40" i="6"/>
  <c r="AH40" i="7" s="1"/>
  <c r="AH44" i="6"/>
  <c r="AH44" i="7" s="1"/>
  <c r="AH56" i="6"/>
  <c r="AH56" i="7" s="1"/>
  <c r="AH37" i="6"/>
  <c r="AH37" i="7" s="1"/>
  <c r="AH51" i="6"/>
  <c r="AH51" i="7" s="1"/>
  <c r="AH53" i="6"/>
  <c r="AH53" i="7" s="1"/>
  <c r="AH49" i="6"/>
  <c r="AH10" i="6"/>
  <c r="AH10" i="7" s="1"/>
  <c r="AH43" i="6"/>
  <c r="AH43" i="7" s="1"/>
  <c r="AH50" i="6"/>
  <c r="AH50" i="7" s="1"/>
  <c r="AH45" i="6"/>
  <c r="AH45" i="7" s="1"/>
  <c r="AH36" i="6"/>
  <c r="AH36" i="7" s="1"/>
  <c r="AH48" i="6"/>
  <c r="AH48" i="7" s="1"/>
  <c r="AP12" i="6"/>
  <c r="AP12" i="7" s="1"/>
  <c r="AP13" i="6"/>
  <c r="AP13" i="7" s="1"/>
  <c r="AP14" i="6"/>
  <c r="AP14" i="7" s="1"/>
  <c r="AP7" i="6"/>
  <c r="AP7" i="7" s="1"/>
  <c r="AP15" i="6"/>
  <c r="AP15" i="7" s="1"/>
  <c r="AP8" i="6"/>
  <c r="AP8" i="7" s="1"/>
  <c r="AP16" i="6"/>
  <c r="AP16" i="7" s="1"/>
  <c r="AP9" i="6"/>
  <c r="AP9" i="7" s="1"/>
  <c r="AP18" i="6"/>
  <c r="AP18" i="7" s="1"/>
  <c r="AP19" i="6"/>
  <c r="AP19" i="7" s="1"/>
  <c r="AP20" i="6"/>
  <c r="AP20" i="7" s="1"/>
  <c r="AP17" i="6"/>
  <c r="AP17" i="7" s="1"/>
  <c r="AP22" i="6"/>
  <c r="AP22" i="7" s="1"/>
  <c r="AP28" i="6"/>
  <c r="AP28" i="7" s="1"/>
  <c r="AP10" i="6"/>
  <c r="AP10" i="7" s="1"/>
  <c r="AP23" i="6"/>
  <c r="AP23" i="7" s="1"/>
  <c r="AP29" i="6"/>
  <c r="AP29" i="7" s="1"/>
  <c r="AP11" i="6"/>
  <c r="AP11" i="7" s="1"/>
  <c r="AP26" i="6"/>
  <c r="AP26" i="7" s="1"/>
  <c r="AP30" i="6"/>
  <c r="AP30" i="7" s="1"/>
  <c r="AP21" i="6"/>
  <c r="AP21" i="7" s="1"/>
  <c r="AP31" i="6"/>
  <c r="AP31" i="7" s="1"/>
  <c r="AP34" i="6"/>
  <c r="AP34" i="7" s="1"/>
  <c r="AP38" i="6"/>
  <c r="AP38" i="7" s="1"/>
  <c r="AP39" i="6"/>
  <c r="AP39" i="7" s="1"/>
  <c r="AP33" i="6"/>
  <c r="AP35" i="6"/>
  <c r="AP35" i="7" s="1"/>
  <c r="AP32" i="6"/>
  <c r="AP32" i="7" s="1"/>
  <c r="AP25" i="6"/>
  <c r="AP25" i="7" s="1"/>
  <c r="AP40" i="6"/>
  <c r="AP40" i="7" s="1"/>
  <c r="AP41" i="6"/>
  <c r="AP46" i="6"/>
  <c r="AP46" i="7" s="1"/>
  <c r="AP54" i="6"/>
  <c r="AP47" i="6"/>
  <c r="AP47" i="7" s="1"/>
  <c r="AP55" i="6"/>
  <c r="AP55" i="7" s="1"/>
  <c r="AP44" i="6"/>
  <c r="AP44" i="7" s="1"/>
  <c r="AP56" i="6"/>
  <c r="AP56" i="7" s="1"/>
  <c r="AP24" i="6"/>
  <c r="AP24" i="7" s="1"/>
  <c r="AP48" i="6"/>
  <c r="AP48" i="7" s="1"/>
  <c r="AP43" i="6"/>
  <c r="AP43" i="7" s="1"/>
  <c r="AP45" i="6"/>
  <c r="AP45" i="7" s="1"/>
  <c r="AP50" i="6"/>
  <c r="AP50" i="7" s="1"/>
  <c r="AP52" i="6"/>
  <c r="AP52" i="7" s="1"/>
  <c r="AP37" i="6"/>
  <c r="AP37" i="7" s="1"/>
  <c r="AP53" i="6"/>
  <c r="AP53" i="7" s="1"/>
  <c r="AP36" i="6"/>
  <c r="AP36" i="7" s="1"/>
  <c r="AP42" i="6"/>
  <c r="AP42" i="7" s="1"/>
  <c r="AP49" i="6"/>
  <c r="AP49" i="7" s="1"/>
  <c r="AP27" i="6"/>
  <c r="AP27" i="7" s="1"/>
  <c r="AP51" i="6"/>
  <c r="AP51" i="7" s="1"/>
  <c r="AX12" i="6"/>
  <c r="AX12" i="7" s="1"/>
  <c r="AX13" i="6"/>
  <c r="AX13" i="7" s="1"/>
  <c r="AX14" i="6"/>
  <c r="AX14" i="7" s="1"/>
  <c r="AX7" i="6"/>
  <c r="AX7" i="7" s="1"/>
  <c r="AX15" i="6"/>
  <c r="AX15" i="7" s="1"/>
  <c r="AX8" i="6"/>
  <c r="AX8" i="7" s="1"/>
  <c r="AX16" i="6"/>
  <c r="AX16" i="7" s="1"/>
  <c r="AX9" i="6"/>
  <c r="AX9" i="7" s="1"/>
  <c r="AX20" i="6"/>
  <c r="AX20" i="7" s="1"/>
  <c r="AX22" i="6"/>
  <c r="AX22" i="7" s="1"/>
  <c r="AX17" i="6"/>
  <c r="AX17" i="7" s="1"/>
  <c r="AX23" i="6"/>
  <c r="AX23" i="7" s="1"/>
  <c r="AX28" i="6"/>
  <c r="AX28" i="7" s="1"/>
  <c r="AX19" i="6"/>
  <c r="AX19" i="7" s="1"/>
  <c r="AX26" i="6"/>
  <c r="AX26" i="7" s="1"/>
  <c r="AX29" i="6"/>
  <c r="AX29" i="7" s="1"/>
  <c r="AX10" i="6"/>
  <c r="AX10" i="7" s="1"/>
  <c r="AX30" i="6"/>
  <c r="AX30" i="7" s="1"/>
  <c r="AX11" i="6"/>
  <c r="AX11" i="7" s="1"/>
  <c r="AX21" i="6"/>
  <c r="AX21" i="7" s="1"/>
  <c r="AX38" i="6"/>
  <c r="AX38" i="7" s="1"/>
  <c r="AX32" i="6"/>
  <c r="AX32" i="7" s="1"/>
  <c r="AX39" i="6"/>
  <c r="AX39" i="7" s="1"/>
  <c r="AX33" i="6"/>
  <c r="AX35" i="6"/>
  <c r="AX35" i="7" s="1"/>
  <c r="AX24" i="6"/>
  <c r="AX24" i="7" s="1"/>
  <c r="AX46" i="6"/>
  <c r="AX46" i="7" s="1"/>
  <c r="AX54" i="6"/>
  <c r="AX54" i="7" s="1"/>
  <c r="AX47" i="6"/>
  <c r="AX47" i="7" s="1"/>
  <c r="AX55" i="6"/>
  <c r="AX55" i="7" s="1"/>
  <c r="AX18" i="6"/>
  <c r="AX18" i="7" s="1"/>
  <c r="AX48" i="6"/>
  <c r="AX48" i="7" s="1"/>
  <c r="AX50" i="6"/>
  <c r="AX50" i="7" s="1"/>
  <c r="AX41" i="6"/>
  <c r="AX41" i="7" s="1"/>
  <c r="AX25" i="6"/>
  <c r="AX25" i="7" s="1"/>
  <c r="AX34" i="6"/>
  <c r="AX34" i="7" s="1"/>
  <c r="AX40" i="6"/>
  <c r="AX40" i="7" s="1"/>
  <c r="AX42" i="6"/>
  <c r="AX42" i="7" s="1"/>
  <c r="AX44" i="6"/>
  <c r="AX44" i="7" s="1"/>
  <c r="AX53" i="6"/>
  <c r="AX53" i="7" s="1"/>
  <c r="AX31" i="6"/>
  <c r="AX31" i="7" s="1"/>
  <c r="AX49" i="6"/>
  <c r="AX51" i="6"/>
  <c r="AX51" i="7" s="1"/>
  <c r="AX37" i="6"/>
  <c r="AX37" i="7" s="1"/>
  <c r="AX45" i="6"/>
  <c r="AX45" i="7" s="1"/>
  <c r="AX36" i="6"/>
  <c r="AX36" i="7" s="1"/>
  <c r="AX52" i="6"/>
  <c r="AX52" i="7" s="1"/>
  <c r="AX56" i="6"/>
  <c r="AX56" i="7" s="1"/>
  <c r="AX27" i="6"/>
  <c r="AX27" i="7" s="1"/>
  <c r="R10" i="7"/>
  <c r="AT10" i="7"/>
  <c r="K10" i="7"/>
  <c r="AD10" i="7"/>
  <c r="V10" i="7"/>
  <c r="AG10" i="7"/>
  <c r="W10" i="7"/>
  <c r="AL10" i="7"/>
  <c r="X10" i="7"/>
  <c r="BB10" i="7"/>
  <c r="AO10" i="7"/>
  <c r="BD10" i="7"/>
  <c r="N10" i="7"/>
  <c r="V14" i="7"/>
  <c r="AE14" i="7"/>
  <c r="O14" i="7"/>
  <c r="AD14" i="7"/>
  <c r="AL14" i="7"/>
  <c r="BB14" i="7"/>
  <c r="N14" i="7"/>
  <c r="BD14" i="7"/>
  <c r="P14" i="7"/>
  <c r="AT14" i="7"/>
  <c r="Q18" i="7"/>
  <c r="J18" i="7"/>
  <c r="S18" i="7"/>
  <c r="N18" i="7"/>
  <c r="Y18" i="7"/>
  <c r="AT18" i="7"/>
  <c r="P18" i="7"/>
  <c r="AM18" i="7"/>
  <c r="V18" i="7"/>
  <c r="BB18" i="7"/>
  <c r="V22" i="7"/>
  <c r="W22" i="7"/>
  <c r="AF22" i="7"/>
  <c r="P22" i="7"/>
  <c r="AT22" i="7"/>
  <c r="AU22" i="7"/>
  <c r="AD22" i="7"/>
  <c r="BB22" i="7"/>
  <c r="AM22" i="7"/>
  <c r="BB26" i="7"/>
  <c r="I26" i="7"/>
  <c r="R26" i="7"/>
  <c r="AA26" i="7"/>
  <c r="AT26" i="7"/>
  <c r="AL26" i="7"/>
  <c r="AD26" i="7"/>
  <c r="AM26" i="7"/>
  <c r="N26" i="7"/>
  <c r="AF26" i="7"/>
  <c r="O26" i="7"/>
  <c r="W26" i="7"/>
  <c r="AO26" i="7"/>
  <c r="Y26" i="7"/>
  <c r="AD30" i="7"/>
  <c r="AM30" i="7"/>
  <c r="V30" i="7"/>
  <c r="AE30" i="7"/>
  <c r="AN30" i="7"/>
  <c r="N30" i="7"/>
  <c r="AF30" i="7"/>
  <c r="BC30" i="7"/>
  <c r="AL30" i="7"/>
  <c r="BD30" i="7"/>
  <c r="AI34" i="7"/>
  <c r="BB34" i="7"/>
  <c r="I34" i="7"/>
  <c r="AT34" i="7"/>
  <c r="AL34" i="7"/>
  <c r="AV34" i="7"/>
  <c r="D33" i="8" s="1"/>
  <c r="BE34" i="7"/>
  <c r="AE34" i="7"/>
  <c r="AN34" i="7"/>
  <c r="AW34" i="7"/>
  <c r="AG34" i="7"/>
  <c r="AD38" i="7"/>
  <c r="AM38" i="7"/>
  <c r="AV38" i="7"/>
  <c r="D37" i="8" s="1"/>
  <c r="V38" i="7"/>
  <c r="N38" i="7"/>
  <c r="W38" i="7"/>
  <c r="AH38" i="7"/>
  <c r="P42" i="7"/>
  <c r="AQ42" i="7"/>
  <c r="BB42" i="7"/>
  <c r="J42" i="7"/>
  <c r="AL42" i="7"/>
  <c r="BD42" i="7"/>
  <c r="N42" i="7"/>
  <c r="AL46" i="7"/>
  <c r="AU46" i="7"/>
  <c r="AM46" i="7"/>
  <c r="AV46" i="7"/>
  <c r="D45" i="8" s="1"/>
  <c r="V46" i="7"/>
  <c r="AN46" i="7"/>
  <c r="AF46" i="7"/>
  <c r="BB46" i="7"/>
  <c r="O50" i="7"/>
  <c r="X50" i="7"/>
  <c r="AY50" i="7"/>
  <c r="Y50" i="7"/>
  <c r="H42" i="7"/>
  <c r="BE53" i="7"/>
  <c r="AD50" i="7"/>
  <c r="X49" i="7"/>
  <c r="AL45" i="7"/>
  <c r="AG42" i="7"/>
  <c r="W37" i="7"/>
  <c r="Z44" i="6"/>
  <c r="Z44" i="7" s="1"/>
  <c r="AU32" i="6"/>
  <c r="AU32" i="7" s="1"/>
  <c r="K11" i="6"/>
  <c r="K11" i="7" s="1"/>
  <c r="K19" i="6"/>
  <c r="K19" i="7" s="1"/>
  <c r="K12" i="6"/>
  <c r="K12" i="7" s="1"/>
  <c r="K13" i="6"/>
  <c r="K13" i="7" s="1"/>
  <c r="K14" i="6"/>
  <c r="K14" i="7" s="1"/>
  <c r="K7" i="6"/>
  <c r="K7" i="7" s="1"/>
  <c r="K15" i="6"/>
  <c r="K15" i="7" s="1"/>
  <c r="K8" i="6"/>
  <c r="K8" i="7" s="1"/>
  <c r="K10" i="6"/>
  <c r="K16" i="6"/>
  <c r="K16" i="7" s="1"/>
  <c r="K21" i="6"/>
  <c r="K21" i="7" s="1"/>
  <c r="K20" i="6"/>
  <c r="K20" i="7" s="1"/>
  <c r="K9" i="6"/>
  <c r="K17" i="6"/>
  <c r="K17" i="7" s="1"/>
  <c r="K24" i="6"/>
  <c r="K24" i="7" s="1"/>
  <c r="K27" i="6"/>
  <c r="K27" i="7" s="1"/>
  <c r="K29" i="6"/>
  <c r="K29" i="7" s="1"/>
  <c r="K25" i="6"/>
  <c r="K35" i="6"/>
  <c r="K35" i="7" s="1"/>
  <c r="K37" i="6"/>
  <c r="K37" i="7" s="1"/>
  <c r="K28" i="6"/>
  <c r="K28" i="7" s="1"/>
  <c r="K38" i="6"/>
  <c r="K38" i="7" s="1"/>
  <c r="K22" i="6"/>
  <c r="K22" i="7" s="1"/>
  <c r="K26" i="6"/>
  <c r="K26" i="7" s="1"/>
  <c r="K18" i="6"/>
  <c r="K18" i="7" s="1"/>
  <c r="K34" i="6"/>
  <c r="K34" i="7" s="1"/>
  <c r="K31" i="6"/>
  <c r="K31" i="7" s="1"/>
  <c r="K33" i="6"/>
  <c r="K33" i="7" s="1"/>
  <c r="K23" i="6"/>
  <c r="K23" i="7" s="1"/>
  <c r="K42" i="6"/>
  <c r="K42" i="7" s="1"/>
  <c r="K45" i="6"/>
  <c r="K45" i="7" s="1"/>
  <c r="K53" i="6"/>
  <c r="K53" i="7" s="1"/>
  <c r="K40" i="6"/>
  <c r="K40" i="7" s="1"/>
  <c r="K46" i="6"/>
  <c r="K46" i="7" s="1"/>
  <c r="K54" i="6"/>
  <c r="K54" i="7" s="1"/>
  <c r="K49" i="6"/>
  <c r="K49" i="7" s="1"/>
  <c r="K39" i="6"/>
  <c r="K39" i="7" s="1"/>
  <c r="K41" i="6"/>
  <c r="K41" i="7" s="1"/>
  <c r="K51" i="6"/>
  <c r="K51" i="7" s="1"/>
  <c r="K48" i="6"/>
  <c r="K48" i="7" s="1"/>
  <c r="K50" i="6"/>
  <c r="K50" i="7" s="1"/>
  <c r="K52" i="6"/>
  <c r="K52" i="7" s="1"/>
  <c r="K55" i="6"/>
  <c r="K55" i="7" s="1"/>
  <c r="K30" i="6"/>
  <c r="K30" i="7" s="1"/>
  <c r="K56" i="6"/>
  <c r="K56" i="7" s="1"/>
  <c r="K43" i="6"/>
  <c r="K43" i="7" s="1"/>
  <c r="K44" i="6"/>
  <c r="K44" i="7" s="1"/>
  <c r="K32" i="6"/>
  <c r="K32" i="7" s="1"/>
  <c r="K47" i="6"/>
  <c r="K47" i="7" s="1"/>
  <c r="K36" i="6"/>
  <c r="K36" i="7" s="1"/>
  <c r="S11" i="6"/>
  <c r="S11" i="7" s="1"/>
  <c r="S19" i="6"/>
  <c r="S19" i="7" s="1"/>
  <c r="S12" i="6"/>
  <c r="S12" i="7" s="1"/>
  <c r="S13" i="6"/>
  <c r="S13" i="7" s="1"/>
  <c r="S14" i="6"/>
  <c r="S14" i="7" s="1"/>
  <c r="S7" i="6"/>
  <c r="S7" i="7" s="1"/>
  <c r="S15" i="6"/>
  <c r="S15" i="7" s="1"/>
  <c r="S8" i="6"/>
  <c r="S8" i="7" s="1"/>
  <c r="S10" i="6"/>
  <c r="S10" i="7" s="1"/>
  <c r="S18" i="6"/>
  <c r="S21" i="6"/>
  <c r="S21" i="7" s="1"/>
  <c r="S24" i="6"/>
  <c r="S24" i="7" s="1"/>
  <c r="S27" i="6"/>
  <c r="S27" i="7" s="1"/>
  <c r="S22" i="6"/>
  <c r="S22" i="7" s="1"/>
  <c r="S29" i="6"/>
  <c r="S26" i="6"/>
  <c r="S26" i="7" s="1"/>
  <c r="S30" i="6"/>
  <c r="S30" i="7" s="1"/>
  <c r="S37" i="6"/>
  <c r="S37" i="7" s="1"/>
  <c r="S33" i="6"/>
  <c r="S33" i="7" s="1"/>
  <c r="S38" i="6"/>
  <c r="S38" i="7" s="1"/>
  <c r="S9" i="6"/>
  <c r="S9" i="7" s="1"/>
  <c r="S25" i="6"/>
  <c r="S25" i="7" s="1"/>
  <c r="S34" i="6"/>
  <c r="S34" i="7" s="1"/>
  <c r="S16" i="6"/>
  <c r="S16" i="7" s="1"/>
  <c r="S17" i="6"/>
  <c r="S17" i="7" s="1"/>
  <c r="S23" i="6"/>
  <c r="S23" i="7" s="1"/>
  <c r="S28" i="6"/>
  <c r="S28" i="7" s="1"/>
  <c r="S20" i="6"/>
  <c r="S20" i="7" s="1"/>
  <c r="S45" i="6"/>
  <c r="S45" i="7" s="1"/>
  <c r="S53" i="6"/>
  <c r="S53" i="7" s="1"/>
  <c r="S46" i="6"/>
  <c r="S46" i="7" s="1"/>
  <c r="S54" i="6"/>
  <c r="S54" i="7" s="1"/>
  <c r="S32" i="6"/>
  <c r="S32" i="7" s="1"/>
  <c r="S36" i="6"/>
  <c r="S36" i="7" s="1"/>
  <c r="S51" i="6"/>
  <c r="S51" i="7" s="1"/>
  <c r="S43" i="6"/>
  <c r="S43" i="7" s="1"/>
  <c r="S55" i="6"/>
  <c r="S55" i="7" s="1"/>
  <c r="S44" i="6"/>
  <c r="S44" i="7" s="1"/>
  <c r="S41" i="6"/>
  <c r="S41" i="7" s="1"/>
  <c r="S47" i="6"/>
  <c r="S47" i="7" s="1"/>
  <c r="S49" i="6"/>
  <c r="S42" i="6"/>
  <c r="S42" i="7" s="1"/>
  <c r="S56" i="6"/>
  <c r="S56" i="7" s="1"/>
  <c r="S48" i="6"/>
  <c r="S48" i="7" s="1"/>
  <c r="S39" i="6"/>
  <c r="S39" i="7" s="1"/>
  <c r="S50" i="6"/>
  <c r="S50" i="7" s="1"/>
  <c r="S31" i="6"/>
  <c r="S31" i="7" s="1"/>
  <c r="S35" i="6"/>
  <c r="S35" i="7" s="1"/>
  <c r="S52" i="6"/>
  <c r="S52" i="7" s="1"/>
  <c r="AA11" i="6"/>
  <c r="AA11" i="7" s="1"/>
  <c r="AA19" i="6"/>
  <c r="AA19" i="7" s="1"/>
  <c r="AA12" i="6"/>
  <c r="AA12" i="7" s="1"/>
  <c r="AA13" i="6"/>
  <c r="AA13" i="7" s="1"/>
  <c r="AA14" i="6"/>
  <c r="AA14" i="7" s="1"/>
  <c r="AA7" i="6"/>
  <c r="AA7" i="7" s="1"/>
  <c r="AA15" i="6"/>
  <c r="AA15" i="7" s="1"/>
  <c r="AA8" i="6"/>
  <c r="AA8" i="7" s="1"/>
  <c r="AA21" i="6"/>
  <c r="AA21" i="7" s="1"/>
  <c r="AA16" i="6"/>
  <c r="AA16" i="7" s="1"/>
  <c r="AA27" i="6"/>
  <c r="AA27" i="7" s="1"/>
  <c r="AA22" i="6"/>
  <c r="AA22" i="7" s="1"/>
  <c r="AA25" i="6"/>
  <c r="AA25" i="7" s="1"/>
  <c r="AA29" i="6"/>
  <c r="AA29" i="7" s="1"/>
  <c r="AA20" i="6"/>
  <c r="AA20" i="7" s="1"/>
  <c r="AA23" i="6"/>
  <c r="AA23" i="7" s="1"/>
  <c r="AA33" i="6"/>
  <c r="AA33" i="7" s="1"/>
  <c r="AA37" i="6"/>
  <c r="AA18" i="6"/>
  <c r="AA18" i="7" s="1"/>
  <c r="AA28" i="6"/>
  <c r="AA28" i="7" s="1"/>
  <c r="AA38" i="6"/>
  <c r="AA38" i="7" s="1"/>
  <c r="AA26" i="6"/>
  <c r="AA9" i="6"/>
  <c r="AA9" i="7" s="1"/>
  <c r="AA30" i="6"/>
  <c r="AA30" i="7" s="1"/>
  <c r="AA31" i="6"/>
  <c r="AA31" i="7" s="1"/>
  <c r="AA32" i="6"/>
  <c r="AA32" i="7" s="1"/>
  <c r="AA10" i="6"/>
  <c r="AA10" i="7" s="1"/>
  <c r="AA39" i="6"/>
  <c r="AA39" i="7" s="1"/>
  <c r="AA45" i="6"/>
  <c r="AA45" i="7" s="1"/>
  <c r="AA53" i="6"/>
  <c r="AA53" i="7" s="1"/>
  <c r="AA34" i="6"/>
  <c r="AA34" i="7" s="1"/>
  <c r="AA46" i="6"/>
  <c r="AA46" i="7" s="1"/>
  <c r="AA54" i="6"/>
  <c r="AA54" i="7" s="1"/>
  <c r="AA43" i="6"/>
  <c r="AA43" i="7" s="1"/>
  <c r="AA55" i="6"/>
  <c r="AA55" i="7" s="1"/>
  <c r="AA47" i="6"/>
  <c r="AA47" i="7" s="1"/>
  <c r="AA40" i="6"/>
  <c r="AA40" i="7" s="1"/>
  <c r="AA52" i="6"/>
  <c r="AA52" i="7" s="1"/>
  <c r="AA24" i="6"/>
  <c r="AA24" i="7" s="1"/>
  <c r="AA50" i="6"/>
  <c r="AA50" i="7" s="1"/>
  <c r="AA36" i="6"/>
  <c r="AA36" i="7" s="1"/>
  <c r="AA48" i="6"/>
  <c r="AA48" i="7" s="1"/>
  <c r="AA44" i="6"/>
  <c r="AA44" i="7" s="1"/>
  <c r="AA51" i="6"/>
  <c r="AA51" i="7" s="1"/>
  <c r="AA41" i="6"/>
  <c r="AA41" i="7" s="1"/>
  <c r="AA42" i="6"/>
  <c r="AA42" i="7" s="1"/>
  <c r="AA49" i="6"/>
  <c r="AA49" i="7" s="1"/>
  <c r="AA17" i="6"/>
  <c r="AA17" i="7" s="1"/>
  <c r="AA35" i="6"/>
  <c r="AA35" i="7" s="1"/>
  <c r="AA56" i="6"/>
  <c r="AA56" i="7" s="1"/>
  <c r="AI11" i="6"/>
  <c r="AI11" i="7" s="1"/>
  <c r="AI19" i="6"/>
  <c r="AI19" i="7" s="1"/>
  <c r="AI12" i="6"/>
  <c r="AI12" i="7" s="1"/>
  <c r="AI13" i="6"/>
  <c r="AI13" i="7" s="1"/>
  <c r="AI14" i="6"/>
  <c r="AI14" i="7" s="1"/>
  <c r="AI7" i="6"/>
  <c r="AI7" i="7" s="1"/>
  <c r="AI15" i="6"/>
  <c r="AI15" i="7" s="1"/>
  <c r="AI8" i="6"/>
  <c r="AI8" i="7" s="1"/>
  <c r="AI21" i="6"/>
  <c r="AI21" i="7" s="1"/>
  <c r="AI10" i="6"/>
  <c r="AI10" i="7" s="1"/>
  <c r="AI18" i="6"/>
  <c r="AI18" i="7" s="1"/>
  <c r="AI22" i="6"/>
  <c r="AI22" i="7" s="1"/>
  <c r="AI25" i="6"/>
  <c r="AI25" i="7" s="1"/>
  <c r="AI16" i="6"/>
  <c r="AI16" i="7" s="1"/>
  <c r="AI20" i="6"/>
  <c r="AI20" i="7" s="1"/>
  <c r="AI28" i="6"/>
  <c r="AI28" i="7" s="1"/>
  <c r="AI29" i="6"/>
  <c r="AI29" i="7" s="1"/>
  <c r="AI17" i="6"/>
  <c r="AI17" i="7" s="1"/>
  <c r="AI26" i="6"/>
  <c r="AI26" i="7" s="1"/>
  <c r="AI37" i="6"/>
  <c r="AI37" i="7" s="1"/>
  <c r="AI38" i="6"/>
  <c r="AI38" i="7" s="1"/>
  <c r="AI23" i="6"/>
  <c r="AI23" i="7" s="1"/>
  <c r="AI27" i="6"/>
  <c r="AI27" i="7" s="1"/>
  <c r="AI32" i="6"/>
  <c r="AI32" i="7" s="1"/>
  <c r="AI30" i="6"/>
  <c r="AI30" i="7" s="1"/>
  <c r="AI34" i="6"/>
  <c r="AI45" i="6"/>
  <c r="AI45" i="7" s="1"/>
  <c r="AI53" i="6"/>
  <c r="AI53" i="7" s="1"/>
  <c r="AI24" i="6"/>
  <c r="AI24" i="7" s="1"/>
  <c r="AI46" i="6"/>
  <c r="AI46" i="7" s="1"/>
  <c r="AI54" i="6"/>
  <c r="AI54" i="7" s="1"/>
  <c r="AI31" i="6"/>
  <c r="AI31" i="7" s="1"/>
  <c r="AI39" i="6"/>
  <c r="AI39" i="7" s="1"/>
  <c r="AI41" i="6"/>
  <c r="AI41" i="7" s="1"/>
  <c r="AI47" i="6"/>
  <c r="AI47" i="7" s="1"/>
  <c r="AI49" i="6"/>
  <c r="AI49" i="7" s="1"/>
  <c r="AI9" i="6"/>
  <c r="AI9" i="7" s="1"/>
  <c r="AI35" i="6"/>
  <c r="AI35" i="7" s="1"/>
  <c r="AI44" i="6"/>
  <c r="AI44" i="7" s="1"/>
  <c r="AI42" i="6"/>
  <c r="AI42" i="7" s="1"/>
  <c r="AI51" i="6"/>
  <c r="AI51" i="7" s="1"/>
  <c r="AI40" i="6"/>
  <c r="AI40" i="7" s="1"/>
  <c r="AI56" i="6"/>
  <c r="AI56" i="7" s="1"/>
  <c r="AI48" i="6"/>
  <c r="AI48" i="7" s="1"/>
  <c r="AI55" i="6"/>
  <c r="AI55" i="7" s="1"/>
  <c r="AI43" i="6"/>
  <c r="AI43" i="7" s="1"/>
  <c r="AI33" i="6"/>
  <c r="AI33" i="7" s="1"/>
  <c r="AI50" i="6"/>
  <c r="AI50" i="7" s="1"/>
  <c r="AI52" i="6"/>
  <c r="AI52" i="7" s="1"/>
  <c r="AQ11" i="6"/>
  <c r="AQ11" i="7" s="1"/>
  <c r="AQ19" i="6"/>
  <c r="AQ19" i="7" s="1"/>
  <c r="AQ12" i="6"/>
  <c r="AQ12" i="7" s="1"/>
  <c r="AQ13" i="6"/>
  <c r="AQ13" i="7" s="1"/>
  <c r="AQ14" i="6"/>
  <c r="AQ14" i="7" s="1"/>
  <c r="AQ7" i="6"/>
  <c r="AQ7" i="7" s="1"/>
  <c r="AQ15" i="6"/>
  <c r="AQ15" i="7" s="1"/>
  <c r="AQ8" i="6"/>
  <c r="AQ8" i="7" s="1"/>
  <c r="AQ10" i="6"/>
  <c r="AQ10" i="7" s="1"/>
  <c r="AQ21" i="6"/>
  <c r="AQ21" i="7" s="1"/>
  <c r="AQ20" i="6"/>
  <c r="AQ20" i="7" s="1"/>
  <c r="AQ25" i="6"/>
  <c r="AQ25" i="7" s="1"/>
  <c r="AQ28" i="6"/>
  <c r="AQ28" i="7" s="1"/>
  <c r="AQ23" i="6"/>
  <c r="AQ23" i="7" s="1"/>
  <c r="AQ29" i="6"/>
  <c r="AQ16" i="6"/>
  <c r="AQ16" i="7" s="1"/>
  <c r="AQ18" i="6"/>
  <c r="AQ18" i="7" s="1"/>
  <c r="AQ27" i="6"/>
  <c r="AQ27" i="7" s="1"/>
  <c r="AQ37" i="6"/>
  <c r="AQ37" i="7" s="1"/>
  <c r="AQ17" i="6"/>
  <c r="AQ17" i="7" s="1"/>
  <c r="AQ31" i="6"/>
  <c r="AQ31" i="7" s="1"/>
  <c r="AQ34" i="6"/>
  <c r="AQ34" i="7" s="1"/>
  <c r="AQ38" i="6"/>
  <c r="AQ38" i="7" s="1"/>
  <c r="AQ26" i="6"/>
  <c r="AQ26" i="7" s="1"/>
  <c r="AQ45" i="6"/>
  <c r="AQ45" i="7" s="1"/>
  <c r="AQ53" i="6"/>
  <c r="AQ53" i="7" s="1"/>
  <c r="AQ40" i="6"/>
  <c r="AQ40" i="7" s="1"/>
  <c r="AQ41" i="6"/>
  <c r="AQ41" i="7" s="1"/>
  <c r="AQ46" i="6"/>
  <c r="AQ46" i="7" s="1"/>
  <c r="AQ54" i="6"/>
  <c r="AQ54" i="7" s="1"/>
  <c r="AQ30" i="6"/>
  <c r="AQ30" i="7" s="1"/>
  <c r="AQ35" i="6"/>
  <c r="AQ35" i="7" s="1"/>
  <c r="AQ36" i="6"/>
  <c r="AQ36" i="7" s="1"/>
  <c r="AQ49" i="6"/>
  <c r="AQ49" i="7" s="1"/>
  <c r="AQ51" i="6"/>
  <c r="AQ51" i="7" s="1"/>
  <c r="AQ22" i="6"/>
  <c r="AQ22" i="7" s="1"/>
  <c r="AQ9" i="6"/>
  <c r="AQ9" i="7" s="1"/>
  <c r="AQ39" i="6"/>
  <c r="AQ39" i="7" s="1"/>
  <c r="AQ43" i="6"/>
  <c r="AQ43" i="7" s="1"/>
  <c r="AQ24" i="6"/>
  <c r="AQ24" i="7" s="1"/>
  <c r="AQ48" i="6"/>
  <c r="AQ48" i="7" s="1"/>
  <c r="AQ50" i="6"/>
  <c r="AQ50" i="7" s="1"/>
  <c r="AQ52" i="6"/>
  <c r="AQ52" i="7" s="1"/>
  <c r="AQ47" i="6"/>
  <c r="AQ47" i="7" s="1"/>
  <c r="AQ55" i="6"/>
  <c r="AQ55" i="7" s="1"/>
  <c r="AQ33" i="6"/>
  <c r="AQ33" i="7" s="1"/>
  <c r="AQ42" i="6"/>
  <c r="AQ32" i="6"/>
  <c r="AQ32" i="7" s="1"/>
  <c r="AQ44" i="6"/>
  <c r="AQ44" i="7" s="1"/>
  <c r="AQ56" i="6"/>
  <c r="AQ56" i="7" s="1"/>
  <c r="AY11" i="6"/>
  <c r="AY11" i="7" s="1"/>
  <c r="AY12" i="6"/>
  <c r="AY12" i="7" s="1"/>
  <c r="AY13" i="6"/>
  <c r="AY13" i="7" s="1"/>
  <c r="AY14" i="6"/>
  <c r="AY14" i="7" s="1"/>
  <c r="AY7" i="6"/>
  <c r="AY7" i="7" s="1"/>
  <c r="AY15" i="6"/>
  <c r="AY15" i="7" s="1"/>
  <c r="AY8" i="6"/>
  <c r="AY8" i="7" s="1"/>
  <c r="AY19" i="6"/>
  <c r="AY19" i="7" s="1"/>
  <c r="AY10" i="6"/>
  <c r="AY10" i="7" s="1"/>
  <c r="AY21" i="6"/>
  <c r="AY21" i="7" s="1"/>
  <c r="AY18" i="6"/>
  <c r="AY18" i="7" s="1"/>
  <c r="AY9" i="6"/>
  <c r="AY9" i="7" s="1"/>
  <c r="AY17" i="6"/>
  <c r="AY17" i="7" s="1"/>
  <c r="AY23" i="6"/>
  <c r="AY23" i="7" s="1"/>
  <c r="AY28" i="6"/>
  <c r="AY28" i="7" s="1"/>
  <c r="AY26" i="6"/>
  <c r="AY26" i="7" s="1"/>
  <c r="AY29" i="6"/>
  <c r="AY29" i="7" s="1"/>
  <c r="AY34" i="6"/>
  <c r="AY34" i="7" s="1"/>
  <c r="AY37" i="6"/>
  <c r="AY38" i="6"/>
  <c r="AY38" i="7" s="1"/>
  <c r="AY27" i="6"/>
  <c r="AY27" i="7" s="1"/>
  <c r="AY30" i="6"/>
  <c r="AY30" i="7" s="1"/>
  <c r="AY33" i="6"/>
  <c r="AY33" i="7" s="1"/>
  <c r="AY32" i="6"/>
  <c r="AY32" i="7" s="1"/>
  <c r="AY41" i="6"/>
  <c r="AY41" i="7" s="1"/>
  <c r="AY45" i="6"/>
  <c r="AY45" i="7" s="1"/>
  <c r="AY53" i="6"/>
  <c r="AY53" i="7" s="1"/>
  <c r="AY16" i="6"/>
  <c r="AY16" i="7" s="1"/>
  <c r="AY46" i="6"/>
  <c r="AY46" i="7" s="1"/>
  <c r="AY54" i="6"/>
  <c r="AY54" i="7" s="1"/>
  <c r="AY39" i="6"/>
  <c r="AY39" i="7" s="1"/>
  <c r="AY51" i="6"/>
  <c r="AY51" i="7" s="1"/>
  <c r="AY35" i="6"/>
  <c r="AY35" i="7" s="1"/>
  <c r="AY36" i="6"/>
  <c r="AY36" i="7" s="1"/>
  <c r="AY43" i="6"/>
  <c r="AY43" i="7" s="1"/>
  <c r="AY55" i="6"/>
  <c r="AY55" i="7" s="1"/>
  <c r="AY22" i="6"/>
  <c r="AY22" i="7" s="1"/>
  <c r="AY25" i="6"/>
  <c r="AY25" i="7" s="1"/>
  <c r="AY40" i="6"/>
  <c r="AY40" i="7" s="1"/>
  <c r="AY42" i="6"/>
  <c r="AY42" i="7" s="1"/>
  <c r="AY44" i="6"/>
  <c r="AY44" i="7" s="1"/>
  <c r="AY31" i="6"/>
  <c r="AY31" i="7" s="1"/>
  <c r="AY50" i="6"/>
  <c r="AY24" i="6"/>
  <c r="AY24" i="7" s="1"/>
  <c r="AY47" i="6"/>
  <c r="AY47" i="7" s="1"/>
  <c r="AY52" i="6"/>
  <c r="AY52" i="7" s="1"/>
  <c r="AY48" i="6"/>
  <c r="AY48" i="7" s="1"/>
  <c r="AY49" i="6"/>
  <c r="AY49" i="7" s="1"/>
  <c r="AY20" i="6"/>
  <c r="AY20" i="7" s="1"/>
  <c r="H41" i="7"/>
  <c r="AL53" i="7"/>
  <c r="BB50" i="7"/>
  <c r="AN50" i="7"/>
  <c r="J30" i="7"/>
  <c r="AL22" i="7"/>
  <c r="AX43" i="6"/>
  <c r="AX43" i="7" s="1"/>
  <c r="L10" i="6"/>
  <c r="L10" i="7" s="1"/>
  <c r="L18" i="6"/>
  <c r="L18" i="7" s="1"/>
  <c r="L11" i="6"/>
  <c r="L19" i="6"/>
  <c r="L19" i="7" s="1"/>
  <c r="L12" i="6"/>
  <c r="L12" i="7" s="1"/>
  <c r="L13" i="6"/>
  <c r="L14" i="6"/>
  <c r="L14" i="7" s="1"/>
  <c r="L7" i="6"/>
  <c r="L7" i="7" s="1"/>
  <c r="L20" i="6"/>
  <c r="L20" i="7" s="1"/>
  <c r="L28" i="6"/>
  <c r="L28" i="7" s="1"/>
  <c r="L26" i="6"/>
  <c r="L26" i="7" s="1"/>
  <c r="L8" i="6"/>
  <c r="L8" i="7" s="1"/>
  <c r="L9" i="6"/>
  <c r="L9" i="7" s="1"/>
  <c r="L17" i="6"/>
  <c r="L24" i="6"/>
  <c r="L24" i="7" s="1"/>
  <c r="L16" i="6"/>
  <c r="L16" i="7" s="1"/>
  <c r="L22" i="6"/>
  <c r="L22" i="7" s="1"/>
  <c r="L32" i="6"/>
  <c r="L32" i="7" s="1"/>
  <c r="L36" i="6"/>
  <c r="L36" i="7" s="1"/>
  <c r="L21" i="6"/>
  <c r="L21" i="7" s="1"/>
  <c r="L25" i="6"/>
  <c r="L25" i="7" s="1"/>
  <c r="L35" i="6"/>
  <c r="L35" i="7" s="1"/>
  <c r="L37" i="6"/>
  <c r="L37" i="7" s="1"/>
  <c r="L30" i="6"/>
  <c r="L30" i="7" s="1"/>
  <c r="L29" i="6"/>
  <c r="L29" i="7" s="1"/>
  <c r="L38" i="6"/>
  <c r="L38" i="7" s="1"/>
  <c r="L44" i="6"/>
  <c r="L44" i="7" s="1"/>
  <c r="L52" i="6"/>
  <c r="L52" i="7" s="1"/>
  <c r="L23" i="6"/>
  <c r="L23" i="7" s="1"/>
  <c r="L42" i="6"/>
  <c r="L42" i="7" s="1"/>
  <c r="L45" i="6"/>
  <c r="L45" i="7" s="1"/>
  <c r="L53" i="6"/>
  <c r="L53" i="7" s="1"/>
  <c r="L54" i="6"/>
  <c r="L54" i="7" s="1"/>
  <c r="L46" i="6"/>
  <c r="L46" i="7" s="1"/>
  <c r="L56" i="6"/>
  <c r="L56" i="7" s="1"/>
  <c r="L15" i="6"/>
  <c r="L15" i="7" s="1"/>
  <c r="L43" i="6"/>
  <c r="L43" i="7" s="1"/>
  <c r="L27" i="6"/>
  <c r="L27" i="7" s="1"/>
  <c r="L34" i="6"/>
  <c r="L34" i="7" s="1"/>
  <c r="L40" i="6"/>
  <c r="L40" i="7" s="1"/>
  <c r="L48" i="6"/>
  <c r="L48" i="7" s="1"/>
  <c r="L50" i="6"/>
  <c r="L50" i="7" s="1"/>
  <c r="L55" i="6"/>
  <c r="L55" i="7" s="1"/>
  <c r="L39" i="6"/>
  <c r="L39" i="7" s="1"/>
  <c r="L33" i="6"/>
  <c r="L33" i="7" s="1"/>
  <c r="L49" i="6"/>
  <c r="L49" i="7" s="1"/>
  <c r="L41" i="6"/>
  <c r="L41" i="7" s="1"/>
  <c r="L51" i="6"/>
  <c r="L51" i="7" s="1"/>
  <c r="L31" i="6"/>
  <c r="L31" i="7" s="1"/>
  <c r="L47" i="6"/>
  <c r="L47" i="7" s="1"/>
  <c r="T10" i="6"/>
  <c r="T10" i="7" s="1"/>
  <c r="T18" i="6"/>
  <c r="T18" i="7" s="1"/>
  <c r="T11" i="6"/>
  <c r="T11" i="7" s="1"/>
  <c r="T19" i="6"/>
  <c r="T12" i="6"/>
  <c r="T12" i="7" s="1"/>
  <c r="T13" i="6"/>
  <c r="T13" i="7" s="1"/>
  <c r="T14" i="6"/>
  <c r="T14" i="7" s="1"/>
  <c r="T7" i="6"/>
  <c r="T7" i="7" s="1"/>
  <c r="T17" i="6"/>
  <c r="T17" i="7" s="1"/>
  <c r="T20" i="6"/>
  <c r="T20" i="7" s="1"/>
  <c r="T28" i="6"/>
  <c r="T28" i="7" s="1"/>
  <c r="T15" i="6"/>
  <c r="T15" i="7" s="1"/>
  <c r="T24" i="6"/>
  <c r="T24" i="7" s="1"/>
  <c r="T8" i="6"/>
  <c r="T8" i="7" s="1"/>
  <c r="T27" i="6"/>
  <c r="T27" i="7" s="1"/>
  <c r="T9" i="6"/>
  <c r="T9" i="7" s="1"/>
  <c r="T22" i="6"/>
  <c r="T22" i="7" s="1"/>
  <c r="T31" i="6"/>
  <c r="T31" i="7" s="1"/>
  <c r="T35" i="6"/>
  <c r="T35" i="7" s="1"/>
  <c r="T36" i="6"/>
  <c r="T36" i="7" s="1"/>
  <c r="T26" i="6"/>
  <c r="T26" i="7" s="1"/>
  <c r="T30" i="6"/>
  <c r="T30" i="7" s="1"/>
  <c r="T37" i="6"/>
  <c r="T21" i="6"/>
  <c r="T21" i="7" s="1"/>
  <c r="T25" i="6"/>
  <c r="T25" i="7" s="1"/>
  <c r="T34" i="6"/>
  <c r="T34" i="7" s="1"/>
  <c r="T29" i="6"/>
  <c r="T29" i="7" s="1"/>
  <c r="T33" i="6"/>
  <c r="T33" i="7" s="1"/>
  <c r="T40" i="6"/>
  <c r="T40" i="7" s="1"/>
  <c r="T42" i="6"/>
  <c r="T42" i="7" s="1"/>
  <c r="T44" i="6"/>
  <c r="T44" i="7" s="1"/>
  <c r="T52" i="6"/>
  <c r="T52" i="7" s="1"/>
  <c r="T45" i="6"/>
  <c r="T45" i="7" s="1"/>
  <c r="T53" i="6"/>
  <c r="T53" i="7" s="1"/>
  <c r="T16" i="6"/>
  <c r="T16" i="7" s="1"/>
  <c r="T23" i="6"/>
  <c r="T23" i="7" s="1"/>
  <c r="T46" i="6"/>
  <c r="T46" i="7" s="1"/>
  <c r="T56" i="6"/>
  <c r="T56" i="7" s="1"/>
  <c r="T48" i="6"/>
  <c r="T48" i="7" s="1"/>
  <c r="T39" i="6"/>
  <c r="T39" i="7" s="1"/>
  <c r="T51" i="6"/>
  <c r="T51" i="7" s="1"/>
  <c r="T41" i="6"/>
  <c r="T41" i="7" s="1"/>
  <c r="T47" i="6"/>
  <c r="T47" i="7" s="1"/>
  <c r="T49" i="6"/>
  <c r="T54" i="6"/>
  <c r="T54" i="7" s="1"/>
  <c r="T55" i="6"/>
  <c r="T55" i="7" s="1"/>
  <c r="T32" i="6"/>
  <c r="T32" i="7" s="1"/>
  <c r="T43" i="6"/>
  <c r="T43" i="7" s="1"/>
  <c r="T38" i="6"/>
  <c r="T38" i="7" s="1"/>
  <c r="T50" i="6"/>
  <c r="T50" i="7" s="1"/>
  <c r="AB10" i="6"/>
  <c r="AB10" i="7" s="1"/>
  <c r="AB18" i="6"/>
  <c r="AB18" i="7" s="1"/>
  <c r="AB11" i="6"/>
  <c r="AB11" i="7" s="1"/>
  <c r="AB19" i="6"/>
  <c r="AB19" i="7" s="1"/>
  <c r="AB12" i="6"/>
  <c r="AB12" i="7" s="1"/>
  <c r="AB13" i="6"/>
  <c r="AB13" i="7" s="1"/>
  <c r="AB14" i="6"/>
  <c r="AB14" i="7" s="1"/>
  <c r="AB7" i="6"/>
  <c r="AB7" i="7" s="1"/>
  <c r="AB9" i="6"/>
  <c r="AB9" i="7" s="1"/>
  <c r="AB20" i="6"/>
  <c r="AB20" i="7" s="1"/>
  <c r="AB28" i="6"/>
  <c r="AB28" i="7" s="1"/>
  <c r="AB17" i="6"/>
  <c r="AB24" i="6"/>
  <c r="AB24" i="7" s="1"/>
  <c r="AB16" i="6"/>
  <c r="AB16" i="7" s="1"/>
  <c r="AB21" i="6"/>
  <c r="AB21" i="7" s="1"/>
  <c r="AB27" i="6"/>
  <c r="AB15" i="6"/>
  <c r="AB15" i="7" s="1"/>
  <c r="AB22" i="6"/>
  <c r="AB22" i="7" s="1"/>
  <c r="AB8" i="6"/>
  <c r="AB8" i="7" s="1"/>
  <c r="AB36" i="6"/>
  <c r="AB36" i="7" s="1"/>
  <c r="AB23" i="6"/>
  <c r="AB23" i="7" s="1"/>
  <c r="AB25" i="6"/>
  <c r="AB25" i="7" s="1"/>
  <c r="AB33" i="6"/>
  <c r="AB33" i="7" s="1"/>
  <c r="AB37" i="6"/>
  <c r="AB37" i="7" s="1"/>
  <c r="AB34" i="6"/>
  <c r="AB34" i="7" s="1"/>
  <c r="AB26" i="6"/>
  <c r="AB26" i="7" s="1"/>
  <c r="AB44" i="6"/>
  <c r="AB44" i="7" s="1"/>
  <c r="AB52" i="6"/>
  <c r="AB52" i="7" s="1"/>
  <c r="AB39" i="6"/>
  <c r="AB39" i="7" s="1"/>
  <c r="AB45" i="6"/>
  <c r="AB45" i="7" s="1"/>
  <c r="AB53" i="6"/>
  <c r="AB53" i="7" s="1"/>
  <c r="AB38" i="6"/>
  <c r="AB38" i="7" s="1"/>
  <c r="AB40" i="6"/>
  <c r="AB40" i="7" s="1"/>
  <c r="AB48" i="6"/>
  <c r="AB48" i="7" s="1"/>
  <c r="AB50" i="6"/>
  <c r="AB50" i="7" s="1"/>
  <c r="AB29" i="6"/>
  <c r="AB29" i="7" s="1"/>
  <c r="AB32" i="6"/>
  <c r="AB32" i="7" s="1"/>
  <c r="AB43" i="6"/>
  <c r="AB43" i="7" s="1"/>
  <c r="AB35" i="6"/>
  <c r="AB35" i="7" s="1"/>
  <c r="AB56" i="6"/>
  <c r="AB56" i="7" s="1"/>
  <c r="AB30" i="6"/>
  <c r="AB30" i="7" s="1"/>
  <c r="AB46" i="6"/>
  <c r="AB51" i="6"/>
  <c r="AB51" i="7" s="1"/>
  <c r="AB47" i="6"/>
  <c r="AB47" i="7" s="1"/>
  <c r="AB54" i="6"/>
  <c r="AB54" i="7" s="1"/>
  <c r="AB41" i="6"/>
  <c r="AB41" i="7" s="1"/>
  <c r="AB55" i="6"/>
  <c r="AB55" i="7" s="1"/>
  <c r="AJ10" i="6"/>
  <c r="AJ10" i="7" s="1"/>
  <c r="AJ18" i="6"/>
  <c r="AJ18" i="7" s="1"/>
  <c r="AJ11" i="6"/>
  <c r="AJ11" i="7" s="1"/>
  <c r="AJ12" i="6"/>
  <c r="AJ12" i="7" s="1"/>
  <c r="AJ13" i="6"/>
  <c r="AJ13" i="7" s="1"/>
  <c r="AJ14" i="6"/>
  <c r="AJ14" i="7" s="1"/>
  <c r="AJ7" i="6"/>
  <c r="AJ7" i="7" s="1"/>
  <c r="AJ17" i="6"/>
  <c r="AJ17" i="7" s="1"/>
  <c r="AJ9" i="6"/>
  <c r="AJ9" i="7" s="1"/>
  <c r="AJ16" i="6"/>
  <c r="AJ16" i="7" s="1"/>
  <c r="AJ20" i="6"/>
  <c r="AJ20" i="7" s="1"/>
  <c r="AJ28" i="6"/>
  <c r="AJ28" i="7" s="1"/>
  <c r="AJ27" i="6"/>
  <c r="AJ27" i="7" s="1"/>
  <c r="AJ22" i="6"/>
  <c r="AJ22" i="7" s="1"/>
  <c r="AJ25" i="6"/>
  <c r="AJ25" i="7" s="1"/>
  <c r="AJ23" i="6"/>
  <c r="AJ23" i="7" s="1"/>
  <c r="AJ33" i="6"/>
  <c r="AJ33" i="7" s="1"/>
  <c r="AJ36" i="6"/>
  <c r="AJ36" i="7" s="1"/>
  <c r="AJ8" i="6"/>
  <c r="AJ8" i="7" s="1"/>
  <c r="AJ15" i="6"/>
  <c r="AJ15" i="7" s="1"/>
  <c r="AJ26" i="6"/>
  <c r="AJ26" i="7" s="1"/>
  <c r="AJ37" i="6"/>
  <c r="AJ37" i="7" s="1"/>
  <c r="AJ24" i="6"/>
  <c r="AJ24" i="7" s="1"/>
  <c r="AJ29" i="6"/>
  <c r="AJ29" i="7" s="1"/>
  <c r="AJ31" i="6"/>
  <c r="AJ31" i="7" s="1"/>
  <c r="AJ32" i="6"/>
  <c r="AJ32" i="7" s="1"/>
  <c r="AJ44" i="6"/>
  <c r="AJ44" i="7" s="1"/>
  <c r="AJ52" i="6"/>
  <c r="AJ52" i="7" s="1"/>
  <c r="AJ21" i="6"/>
  <c r="AJ21" i="7" s="1"/>
  <c r="AJ45" i="6"/>
  <c r="AJ45" i="7" s="1"/>
  <c r="AJ53" i="6"/>
  <c r="AJ53" i="7" s="1"/>
  <c r="AJ34" i="6"/>
  <c r="AJ34" i="7" s="1"/>
  <c r="AJ50" i="6"/>
  <c r="AJ50" i="7" s="1"/>
  <c r="AJ42" i="6"/>
  <c r="AJ42" i="7" s="1"/>
  <c r="AJ54" i="6"/>
  <c r="AJ54" i="7" s="1"/>
  <c r="AJ55" i="6"/>
  <c r="AJ55" i="7" s="1"/>
  <c r="AJ30" i="6"/>
  <c r="AJ30" i="7" s="1"/>
  <c r="AJ35" i="6"/>
  <c r="AJ38" i="6"/>
  <c r="AJ38" i="7" s="1"/>
  <c r="AJ41" i="6"/>
  <c r="AJ41" i="7" s="1"/>
  <c r="AJ19" i="6"/>
  <c r="AJ19" i="7" s="1"/>
  <c r="AJ49" i="6"/>
  <c r="AJ49" i="7" s="1"/>
  <c r="AJ51" i="6"/>
  <c r="AJ51" i="7" s="1"/>
  <c r="AJ39" i="6"/>
  <c r="AJ39" i="7" s="1"/>
  <c r="AJ48" i="6"/>
  <c r="AJ48" i="7" s="1"/>
  <c r="AJ56" i="6"/>
  <c r="AJ56" i="7" s="1"/>
  <c r="AJ40" i="6"/>
  <c r="AJ40" i="7" s="1"/>
  <c r="AJ43" i="6"/>
  <c r="AJ43" i="7" s="1"/>
  <c r="AJ46" i="6"/>
  <c r="AJ46" i="7" s="1"/>
  <c r="AJ47" i="6"/>
  <c r="AJ47" i="7" s="1"/>
  <c r="AR10" i="6"/>
  <c r="AR10" i="7" s="1"/>
  <c r="AR18" i="6"/>
  <c r="AR18" i="7" s="1"/>
  <c r="AR11" i="6"/>
  <c r="AR11" i="7" s="1"/>
  <c r="AR12" i="6"/>
  <c r="AR12" i="7" s="1"/>
  <c r="AR13" i="6"/>
  <c r="AR13" i="7" s="1"/>
  <c r="AR14" i="6"/>
  <c r="AR14" i="7" s="1"/>
  <c r="AR7" i="6"/>
  <c r="AR7" i="7" s="1"/>
  <c r="AR15" i="6"/>
  <c r="AR15" i="7" s="1"/>
  <c r="AR20" i="6"/>
  <c r="AR20" i="7" s="1"/>
  <c r="AR9" i="6"/>
  <c r="AR9" i="7" s="1"/>
  <c r="AR22" i="6"/>
  <c r="AR22" i="7" s="1"/>
  <c r="AR25" i="6"/>
  <c r="AR25" i="7" s="1"/>
  <c r="AR28" i="6"/>
  <c r="AR28" i="7" s="1"/>
  <c r="AR19" i="6"/>
  <c r="AR19" i="7" s="1"/>
  <c r="AR23" i="6"/>
  <c r="AR23" i="7" s="1"/>
  <c r="AR24" i="6"/>
  <c r="AR24" i="7" s="1"/>
  <c r="AR30" i="6"/>
  <c r="AR30" i="7" s="1"/>
  <c r="AR36" i="6"/>
  <c r="AR36" i="7" s="1"/>
  <c r="AR16" i="6"/>
  <c r="AR16" i="7" s="1"/>
  <c r="AR27" i="6"/>
  <c r="AR27" i="7" s="1"/>
  <c r="AR29" i="6"/>
  <c r="AR29" i="7" s="1"/>
  <c r="AR37" i="6"/>
  <c r="AR37" i="7" s="1"/>
  <c r="AR32" i="6"/>
  <c r="AR32" i="7" s="1"/>
  <c r="AR21" i="6"/>
  <c r="AR21" i="7" s="1"/>
  <c r="AR26" i="6"/>
  <c r="AR26" i="7" s="1"/>
  <c r="AR17" i="6"/>
  <c r="AR17" i="7" s="1"/>
  <c r="AR31" i="6"/>
  <c r="AR31" i="7" s="1"/>
  <c r="AR34" i="6"/>
  <c r="AR34" i="7" s="1"/>
  <c r="AR38" i="6"/>
  <c r="AR38" i="7" s="1"/>
  <c r="AR44" i="6"/>
  <c r="AR44" i="7" s="1"/>
  <c r="AR52" i="6"/>
  <c r="AR52" i="7" s="1"/>
  <c r="AR8" i="6"/>
  <c r="AR8" i="7" s="1"/>
  <c r="AR45" i="6"/>
  <c r="AR45" i="7" s="1"/>
  <c r="AR53" i="6"/>
  <c r="AR53" i="7" s="1"/>
  <c r="AR40" i="6"/>
  <c r="AR40" i="7" s="1"/>
  <c r="AR42" i="6"/>
  <c r="AR42" i="7" s="1"/>
  <c r="AR54" i="6"/>
  <c r="AR54" i="7" s="1"/>
  <c r="AR46" i="6"/>
  <c r="AR46" i="7" s="1"/>
  <c r="AR56" i="6"/>
  <c r="AR56" i="7" s="1"/>
  <c r="AR47" i="6"/>
  <c r="AR47" i="7" s="1"/>
  <c r="AR39" i="6"/>
  <c r="AR39" i="7" s="1"/>
  <c r="AR43" i="6"/>
  <c r="AR35" i="6"/>
  <c r="AR35" i="7" s="1"/>
  <c r="AR48" i="6"/>
  <c r="AR48" i="7" s="1"/>
  <c r="AR55" i="6"/>
  <c r="AR55" i="7" s="1"/>
  <c r="AR41" i="6"/>
  <c r="AR41" i="7" s="1"/>
  <c r="AR33" i="6"/>
  <c r="AR33" i="7" s="1"/>
  <c r="AR50" i="6"/>
  <c r="AR50" i="7" s="1"/>
  <c r="AR49" i="6"/>
  <c r="AR49" i="7" s="1"/>
  <c r="AZ10" i="6"/>
  <c r="AZ10" i="7" s="1"/>
  <c r="AZ18" i="6"/>
  <c r="AZ18" i="7" s="1"/>
  <c r="AZ11" i="6"/>
  <c r="AZ11" i="7" s="1"/>
  <c r="AZ12" i="6"/>
  <c r="AZ12" i="7" s="1"/>
  <c r="AZ13" i="6"/>
  <c r="AZ13" i="7" s="1"/>
  <c r="AZ14" i="6"/>
  <c r="AZ14" i="7" s="1"/>
  <c r="AZ7" i="6"/>
  <c r="AZ7" i="7" s="1"/>
  <c r="AZ16" i="6"/>
  <c r="AZ16" i="7" s="1"/>
  <c r="AZ17" i="6"/>
  <c r="AZ17" i="7" s="1"/>
  <c r="AZ20" i="6"/>
  <c r="AZ20" i="7" s="1"/>
  <c r="AZ8" i="6"/>
  <c r="AZ8" i="7" s="1"/>
  <c r="AZ25" i="6"/>
  <c r="AZ25" i="7" s="1"/>
  <c r="AZ15" i="6"/>
  <c r="AZ15" i="7" s="1"/>
  <c r="AZ9" i="6"/>
  <c r="AZ9" i="7" s="1"/>
  <c r="AZ19" i="6"/>
  <c r="AZ19" i="7" s="1"/>
  <c r="AZ23" i="6"/>
  <c r="AZ23" i="7" s="1"/>
  <c r="AZ28" i="6"/>
  <c r="AZ28" i="7" s="1"/>
  <c r="AZ21" i="6"/>
  <c r="AZ21" i="7" s="1"/>
  <c r="AZ31" i="6"/>
  <c r="AZ31" i="7" s="1"/>
  <c r="AZ36" i="6"/>
  <c r="AZ36" i="7" s="1"/>
  <c r="AZ26" i="6"/>
  <c r="AZ26" i="7" s="1"/>
  <c r="AZ34" i="6"/>
  <c r="AZ34" i="7" s="1"/>
  <c r="AZ37" i="6"/>
  <c r="AZ37" i="7" s="1"/>
  <c r="AZ24" i="6"/>
  <c r="AZ24" i="7" s="1"/>
  <c r="AZ27" i="6"/>
  <c r="AZ27" i="7" s="1"/>
  <c r="AZ30" i="6"/>
  <c r="AZ30" i="7" s="1"/>
  <c r="AZ40" i="6"/>
  <c r="AZ40" i="7" s="1"/>
  <c r="AZ44" i="6"/>
  <c r="AZ44" i="7" s="1"/>
  <c r="AZ52" i="6"/>
  <c r="AZ52" i="7" s="1"/>
  <c r="AZ32" i="6"/>
  <c r="AZ32" i="7" s="1"/>
  <c r="AZ41" i="6"/>
  <c r="AZ41" i="7" s="1"/>
  <c r="AZ45" i="6"/>
  <c r="AZ45" i="7" s="1"/>
  <c r="AZ53" i="6"/>
  <c r="AZ53" i="7" s="1"/>
  <c r="AZ46" i="6"/>
  <c r="AZ46" i="7" s="1"/>
  <c r="AZ56" i="6"/>
  <c r="AZ56" i="7" s="1"/>
  <c r="AZ48" i="6"/>
  <c r="AZ48" i="7" s="1"/>
  <c r="AZ33" i="6"/>
  <c r="AZ33" i="7" s="1"/>
  <c r="AZ55" i="6"/>
  <c r="AZ55" i="7" s="1"/>
  <c r="AZ38" i="6"/>
  <c r="AZ38" i="7" s="1"/>
  <c r="AZ22" i="6"/>
  <c r="AZ22" i="7" s="1"/>
  <c r="AZ43" i="6"/>
  <c r="AZ43" i="7" s="1"/>
  <c r="AZ50" i="6"/>
  <c r="AZ50" i="7" s="1"/>
  <c r="AZ51" i="6"/>
  <c r="AZ35" i="6"/>
  <c r="AZ35" i="7" s="1"/>
  <c r="AZ39" i="6"/>
  <c r="AZ39" i="7" s="1"/>
  <c r="AZ47" i="6"/>
  <c r="AZ47" i="7" s="1"/>
  <c r="AZ42" i="6"/>
  <c r="AZ42" i="7" s="1"/>
  <c r="AZ29" i="6"/>
  <c r="AZ29" i="7" s="1"/>
  <c r="AZ54" i="6"/>
  <c r="AZ54" i="7" s="1"/>
  <c r="AE9" i="7"/>
  <c r="AN9" i="7"/>
  <c r="AW9" i="7"/>
  <c r="AF9" i="7"/>
  <c r="AO9" i="7"/>
  <c r="J9" i="7"/>
  <c r="AU9" i="7"/>
  <c r="I9" i="7"/>
  <c r="K9" i="7"/>
  <c r="AM9" i="7"/>
  <c r="Y9" i="7"/>
  <c r="AT13" i="7"/>
  <c r="O13" i="7"/>
  <c r="AD13" i="7"/>
  <c r="Q13" i="7"/>
  <c r="AG13" i="7"/>
  <c r="AL13" i="7"/>
  <c r="BB13" i="7"/>
  <c r="X13" i="7"/>
  <c r="L13" i="7"/>
  <c r="BE17" i="7"/>
  <c r="W17" i="7"/>
  <c r="AO17" i="7"/>
  <c r="Q17" i="7"/>
  <c r="AB17" i="7"/>
  <c r="R17" i="7"/>
  <c r="AE17" i="7"/>
  <c r="AG17" i="7"/>
  <c r="BD17" i="7"/>
  <c r="I17" i="7"/>
  <c r="I21" i="7"/>
  <c r="AT21" i="7"/>
  <c r="AU21" i="7"/>
  <c r="V21" i="7"/>
  <c r="W21" i="7"/>
  <c r="X21" i="7"/>
  <c r="AD21" i="7"/>
  <c r="AV21" i="7"/>
  <c r="D20" i="8" s="1"/>
  <c r="AW21" i="7"/>
  <c r="K25" i="7"/>
  <c r="BE25" i="7"/>
  <c r="AN25" i="7"/>
  <c r="Z25" i="7"/>
  <c r="AU25" i="7"/>
  <c r="BD25" i="7"/>
  <c r="X29" i="7"/>
  <c r="AQ29" i="7"/>
  <c r="Q29" i="7"/>
  <c r="BB29" i="7"/>
  <c r="H29" i="7"/>
  <c r="S29" i="7"/>
  <c r="AT29" i="7"/>
  <c r="AD29" i="7"/>
  <c r="AV29" i="7"/>
  <c r="D28" i="8" s="1"/>
  <c r="N29" i="7"/>
  <c r="AF29" i="7"/>
  <c r="AL29" i="7"/>
  <c r="W29" i="7"/>
  <c r="AM33" i="7"/>
  <c r="AV33" i="7"/>
  <c r="D32" i="8" s="1"/>
  <c r="W33" i="7"/>
  <c r="AF33" i="7"/>
  <c r="AO33" i="7"/>
  <c r="AX33" i="7"/>
  <c r="O33" i="7"/>
  <c r="AP33" i="7"/>
  <c r="P33" i="7"/>
  <c r="AH33" i="7"/>
  <c r="X37" i="7"/>
  <c r="AA37" i="7"/>
  <c r="BB37" i="7"/>
  <c r="AT37" i="7"/>
  <c r="T37" i="7"/>
  <c r="AL37" i="7"/>
  <c r="BD37" i="7"/>
  <c r="BD41" i="7"/>
  <c r="AE41" i="7"/>
  <c r="AN41" i="7"/>
  <c r="AW41" i="7"/>
  <c r="W41" i="7"/>
  <c r="AF41" i="7"/>
  <c r="AO41" i="7"/>
  <c r="O41" i="7"/>
  <c r="X41" i="7"/>
  <c r="AP41" i="7"/>
  <c r="N45" i="7"/>
  <c r="AF45" i="7"/>
  <c r="O45" i="7"/>
  <c r="P45" i="7"/>
  <c r="Q45" i="7"/>
  <c r="BB45" i="7"/>
  <c r="R49" i="7"/>
  <c r="BC49" i="7"/>
  <c r="S49" i="7"/>
  <c r="BD49" i="7"/>
  <c r="T49" i="7"/>
  <c r="AM49" i="7"/>
  <c r="BE49" i="7"/>
  <c r="H25" i="7"/>
  <c r="BC53" i="7"/>
  <c r="AT53" i="7"/>
  <c r="N50" i="7"/>
  <c r="AX49" i="7"/>
  <c r="AH49" i="7"/>
  <c r="AH46" i="7"/>
  <c r="BD45" i="7"/>
  <c r="AL38" i="7"/>
  <c r="AY37" i="7"/>
  <c r="P34" i="7"/>
  <c r="AU29" i="7"/>
  <c r="Y17" i="7"/>
  <c r="N13" i="7"/>
  <c r="AZ49" i="6"/>
  <c r="AZ49" i="7" s="1"/>
  <c r="AB42" i="6"/>
  <c r="AB42" i="7" s="1"/>
  <c r="J26" i="6"/>
  <c r="J26" i="7" s="1"/>
  <c r="M9" i="6"/>
  <c r="M9" i="7" s="1"/>
  <c r="M17" i="6"/>
  <c r="M17" i="7" s="1"/>
  <c r="M10" i="6"/>
  <c r="M10" i="7" s="1"/>
  <c r="M18" i="6"/>
  <c r="M18" i="7" s="1"/>
  <c r="M11" i="6"/>
  <c r="M11" i="7" s="1"/>
  <c r="M19" i="6"/>
  <c r="M19" i="7" s="1"/>
  <c r="M12" i="6"/>
  <c r="M13" i="6"/>
  <c r="M13" i="7" s="1"/>
  <c r="M8" i="6"/>
  <c r="M8" i="7" s="1"/>
  <c r="M16" i="6"/>
  <c r="M16" i="7" s="1"/>
  <c r="M27" i="6"/>
  <c r="M27" i="7" s="1"/>
  <c r="M14" i="6"/>
  <c r="M14" i="7" s="1"/>
  <c r="M23" i="6"/>
  <c r="M23" i="7" s="1"/>
  <c r="M20" i="6"/>
  <c r="M20" i="7" s="1"/>
  <c r="M26" i="6"/>
  <c r="M26" i="7" s="1"/>
  <c r="M35" i="6"/>
  <c r="M35" i="7" s="1"/>
  <c r="M24" i="6"/>
  <c r="M24" i="7" s="1"/>
  <c r="M32" i="6"/>
  <c r="M32" i="7" s="1"/>
  <c r="M36" i="6"/>
  <c r="M36" i="7" s="1"/>
  <c r="M31" i="6"/>
  <c r="M31" i="7" s="1"/>
  <c r="M33" i="6"/>
  <c r="M33" i="7" s="1"/>
  <c r="M22" i="6"/>
  <c r="M22" i="7" s="1"/>
  <c r="M30" i="6"/>
  <c r="M30" i="7" s="1"/>
  <c r="M21" i="6"/>
  <c r="M21" i="7" s="1"/>
  <c r="M25" i="6"/>
  <c r="M25" i="7" s="1"/>
  <c r="M28" i="6"/>
  <c r="M28" i="7" s="1"/>
  <c r="M37" i="6"/>
  <c r="M37" i="7" s="1"/>
  <c r="M41" i="6"/>
  <c r="M41" i="7" s="1"/>
  <c r="M43" i="6"/>
  <c r="M43" i="7" s="1"/>
  <c r="M51" i="6"/>
  <c r="M51" i="7" s="1"/>
  <c r="M38" i="6"/>
  <c r="M38" i="7" s="1"/>
  <c r="M44" i="6"/>
  <c r="M44" i="7" s="1"/>
  <c r="M52" i="6"/>
  <c r="M52" i="7" s="1"/>
  <c r="M7" i="6"/>
  <c r="M7" i="7" s="1"/>
  <c r="M29" i="6"/>
  <c r="M29" i="7" s="1"/>
  <c r="M47" i="6"/>
  <c r="M47" i="7" s="1"/>
  <c r="M34" i="6"/>
  <c r="M34" i="7" s="1"/>
  <c r="M42" i="6"/>
  <c r="M42" i="7" s="1"/>
  <c r="M49" i="6"/>
  <c r="M49" i="7" s="1"/>
  <c r="M15" i="6"/>
  <c r="M15" i="7" s="1"/>
  <c r="M40" i="6"/>
  <c r="M40" i="7" s="1"/>
  <c r="M46" i="6"/>
  <c r="M46" i="7" s="1"/>
  <c r="M48" i="6"/>
  <c r="M48" i="7" s="1"/>
  <c r="M50" i="6"/>
  <c r="M50" i="7" s="1"/>
  <c r="M54" i="6"/>
  <c r="M54" i="7" s="1"/>
  <c r="M55" i="6"/>
  <c r="M55" i="7" s="1"/>
  <c r="M39" i="6"/>
  <c r="M39" i="7" s="1"/>
  <c r="M56" i="6"/>
  <c r="M56" i="7" s="1"/>
  <c r="M45" i="6"/>
  <c r="M45" i="7" s="1"/>
  <c r="M53" i="6"/>
  <c r="M53" i="7" s="1"/>
  <c r="U9" i="6"/>
  <c r="U9" i="7" s="1"/>
  <c r="U17" i="6"/>
  <c r="U17" i="7" s="1"/>
  <c r="U10" i="6"/>
  <c r="U10" i="7" s="1"/>
  <c r="U18" i="6"/>
  <c r="U18" i="7" s="1"/>
  <c r="U11" i="6"/>
  <c r="U11" i="7" s="1"/>
  <c r="U19" i="6"/>
  <c r="U19" i="7" s="1"/>
  <c r="U12" i="6"/>
  <c r="U12" i="7" s="1"/>
  <c r="U13" i="6"/>
  <c r="U13" i="7" s="1"/>
  <c r="U8" i="6"/>
  <c r="U8" i="7" s="1"/>
  <c r="U15" i="6"/>
  <c r="U15" i="7" s="1"/>
  <c r="U27" i="6"/>
  <c r="U27" i="7" s="1"/>
  <c r="U26" i="6"/>
  <c r="U26" i="7" s="1"/>
  <c r="U7" i="6"/>
  <c r="U7" i="7" s="1"/>
  <c r="U24" i="6"/>
  <c r="U24" i="7" s="1"/>
  <c r="U35" i="6"/>
  <c r="U35" i="7" s="1"/>
  <c r="U21" i="6"/>
  <c r="U21" i="7" s="1"/>
  <c r="U22" i="6"/>
  <c r="U22" i="7" s="1"/>
  <c r="U14" i="6"/>
  <c r="U14" i="7" s="1"/>
  <c r="U32" i="6"/>
  <c r="U32" i="7" s="1"/>
  <c r="U31" i="6"/>
  <c r="U31" i="7" s="1"/>
  <c r="U36" i="6"/>
  <c r="U36" i="7" s="1"/>
  <c r="U30" i="6"/>
  <c r="U30" i="7" s="1"/>
  <c r="U43" i="6"/>
  <c r="U43" i="7" s="1"/>
  <c r="U51" i="6"/>
  <c r="U51" i="7" s="1"/>
  <c r="U29" i="6"/>
  <c r="U29" i="7" s="1"/>
  <c r="U33" i="6"/>
  <c r="U33" i="7" s="1"/>
  <c r="U40" i="6"/>
  <c r="U40" i="7" s="1"/>
  <c r="U42" i="6"/>
  <c r="U42" i="7" s="1"/>
  <c r="U44" i="6"/>
  <c r="U44" i="7" s="1"/>
  <c r="U52" i="6"/>
  <c r="U52" i="7" s="1"/>
  <c r="U28" i="6"/>
  <c r="U28" i="7" s="1"/>
  <c r="U37" i="6"/>
  <c r="U37" i="7" s="1"/>
  <c r="U39" i="6"/>
  <c r="U39" i="7" s="1"/>
  <c r="U41" i="6"/>
  <c r="U41" i="7" s="1"/>
  <c r="U49" i="6"/>
  <c r="U49" i="7" s="1"/>
  <c r="U53" i="6"/>
  <c r="U53" i="7" s="1"/>
  <c r="U46" i="6"/>
  <c r="U46" i="7" s="1"/>
  <c r="U47" i="6"/>
  <c r="U47" i="7" s="1"/>
  <c r="U54" i="6"/>
  <c r="U54" i="7" s="1"/>
  <c r="U48" i="6"/>
  <c r="U48" i="7" s="1"/>
  <c r="U55" i="6"/>
  <c r="U55" i="7" s="1"/>
  <c r="U56" i="6"/>
  <c r="U56" i="7" s="1"/>
  <c r="U16" i="6"/>
  <c r="U16" i="7" s="1"/>
  <c r="U38" i="6"/>
  <c r="U38" i="7" s="1"/>
  <c r="U45" i="6"/>
  <c r="U45" i="7" s="1"/>
  <c r="U50" i="6"/>
  <c r="U50" i="7" s="1"/>
  <c r="U34" i="6"/>
  <c r="U34" i="7" s="1"/>
  <c r="U20" i="6"/>
  <c r="U23" i="6"/>
  <c r="U23" i="7" s="1"/>
  <c r="U25" i="6"/>
  <c r="U25" i="7" s="1"/>
  <c r="AC9" i="6"/>
  <c r="AC9" i="7" s="1"/>
  <c r="AC17" i="6"/>
  <c r="AC17" i="7" s="1"/>
  <c r="AC10" i="6"/>
  <c r="AC10" i="7" s="1"/>
  <c r="AC18" i="6"/>
  <c r="AC18" i="7" s="1"/>
  <c r="AC11" i="6"/>
  <c r="AC11" i="7" s="1"/>
  <c r="AC19" i="6"/>
  <c r="AC19" i="7" s="1"/>
  <c r="AC12" i="6"/>
  <c r="AC12" i="7" s="1"/>
  <c r="AC13" i="6"/>
  <c r="AC13" i="7" s="1"/>
  <c r="AC16" i="6"/>
  <c r="AC16" i="7" s="1"/>
  <c r="AC14" i="6"/>
  <c r="AC14" i="7" s="1"/>
  <c r="AC27" i="6"/>
  <c r="AC27" i="7" s="1"/>
  <c r="AC24" i="6"/>
  <c r="AC24" i="7" s="1"/>
  <c r="AC21" i="6"/>
  <c r="AC21" i="7" s="1"/>
  <c r="AC8" i="6"/>
  <c r="AC8" i="7" s="1"/>
  <c r="AC15" i="6"/>
  <c r="AC15" i="7" s="1"/>
  <c r="AC29" i="6"/>
  <c r="AC29" i="7" s="1"/>
  <c r="AC35" i="6"/>
  <c r="AC35" i="7" s="1"/>
  <c r="AC36" i="6"/>
  <c r="AC36" i="7" s="1"/>
  <c r="AC7" i="6"/>
  <c r="AC7" i="7" s="1"/>
  <c r="AC22" i="6"/>
  <c r="AC22" i="7" s="1"/>
  <c r="AC20" i="6"/>
  <c r="AC20" i="7" s="1"/>
  <c r="AC34" i="6"/>
  <c r="AC34" i="7" s="1"/>
  <c r="AC23" i="6"/>
  <c r="AC23" i="7" s="1"/>
  <c r="AC25" i="6"/>
  <c r="AC25" i="7" s="1"/>
  <c r="AC28" i="6"/>
  <c r="AC33" i="6"/>
  <c r="AC33" i="7" s="1"/>
  <c r="AC37" i="6"/>
  <c r="AC37" i="7" s="1"/>
  <c r="AC42" i="6"/>
  <c r="AC42" i="7" s="1"/>
  <c r="AC43" i="6"/>
  <c r="AC43" i="7" s="1"/>
  <c r="AC51" i="6"/>
  <c r="AC51" i="7" s="1"/>
  <c r="AC44" i="6"/>
  <c r="AC44" i="7" s="1"/>
  <c r="AC52" i="6"/>
  <c r="AC52" i="7" s="1"/>
  <c r="AC53" i="6"/>
  <c r="AC53" i="7" s="1"/>
  <c r="AC45" i="6"/>
  <c r="AC45" i="7" s="1"/>
  <c r="AC55" i="6"/>
  <c r="AC55" i="7" s="1"/>
  <c r="AC30" i="6"/>
  <c r="AC30" i="7" s="1"/>
  <c r="AC31" i="6"/>
  <c r="AC31" i="7" s="1"/>
  <c r="AC54" i="6"/>
  <c r="AC54" i="7" s="1"/>
  <c r="AC56" i="6"/>
  <c r="AC56" i="7" s="1"/>
  <c r="AC32" i="6"/>
  <c r="AC32" i="7" s="1"/>
  <c r="AC40" i="6"/>
  <c r="AC40" i="7" s="1"/>
  <c r="AC50" i="6"/>
  <c r="AC50" i="7" s="1"/>
  <c r="AC41" i="6"/>
  <c r="AC41" i="7" s="1"/>
  <c r="AC49" i="6"/>
  <c r="AC49" i="7" s="1"/>
  <c r="AC26" i="6"/>
  <c r="AC26" i="7" s="1"/>
  <c r="AC38" i="6"/>
  <c r="AC38" i="7" s="1"/>
  <c r="AC46" i="6"/>
  <c r="AC46" i="7" s="1"/>
  <c r="AC39" i="6"/>
  <c r="AC39" i="7" s="1"/>
  <c r="AC48" i="6"/>
  <c r="AC48" i="7" s="1"/>
  <c r="AC47" i="6"/>
  <c r="AC47" i="7" s="1"/>
  <c r="AK9" i="6"/>
  <c r="AK9" i="7" s="1"/>
  <c r="AK17" i="6"/>
  <c r="AK17" i="7" s="1"/>
  <c r="AK10" i="6"/>
  <c r="AK10" i="7" s="1"/>
  <c r="AK18" i="6"/>
  <c r="AK18" i="7" s="1"/>
  <c r="AK11" i="6"/>
  <c r="AK11" i="7" s="1"/>
  <c r="AK19" i="6"/>
  <c r="AK19" i="7" s="1"/>
  <c r="AK12" i="6"/>
  <c r="AK12" i="7" s="1"/>
  <c r="AK13" i="6"/>
  <c r="AK13" i="7" s="1"/>
  <c r="AK15" i="6"/>
  <c r="AK15" i="7" s="1"/>
  <c r="AK27" i="6"/>
  <c r="AK27" i="7" s="1"/>
  <c r="AK21" i="6"/>
  <c r="AK21" i="7" s="1"/>
  <c r="AK24" i="6"/>
  <c r="AK24" i="7" s="1"/>
  <c r="AK22" i="6"/>
  <c r="AK22" i="7" s="1"/>
  <c r="AK7" i="6"/>
  <c r="AK7" i="7" s="1"/>
  <c r="AK16" i="6"/>
  <c r="AK16" i="7" s="1"/>
  <c r="AK20" i="6"/>
  <c r="AK20" i="7" s="1"/>
  <c r="AK35" i="6"/>
  <c r="AK35" i="7" s="1"/>
  <c r="AK33" i="6"/>
  <c r="AK33" i="7" s="1"/>
  <c r="AK36" i="6"/>
  <c r="AK30" i="6"/>
  <c r="AK30" i="7" s="1"/>
  <c r="AK34" i="6"/>
  <c r="AK34" i="7" s="1"/>
  <c r="AK23" i="6"/>
  <c r="AK23" i="7" s="1"/>
  <c r="AK29" i="6"/>
  <c r="AK29" i="7" s="1"/>
  <c r="AK31" i="6"/>
  <c r="AK31" i="7" s="1"/>
  <c r="AK26" i="6"/>
  <c r="AK26" i="7" s="1"/>
  <c r="AK8" i="6"/>
  <c r="AK8" i="7" s="1"/>
  <c r="AK39" i="6"/>
  <c r="AK39" i="7" s="1"/>
  <c r="AK43" i="6"/>
  <c r="AK43" i="7" s="1"/>
  <c r="AK51" i="6"/>
  <c r="AK51" i="7" s="1"/>
  <c r="AK14" i="6"/>
  <c r="AK14" i="7" s="1"/>
  <c r="AK44" i="6"/>
  <c r="AK44" i="7" s="1"/>
  <c r="AK52" i="6"/>
  <c r="AK52" i="7" s="1"/>
  <c r="AK45" i="6"/>
  <c r="AK45" i="7" s="1"/>
  <c r="AK55" i="6"/>
  <c r="AK55" i="7" s="1"/>
  <c r="AK25" i="6"/>
  <c r="AK25" i="7" s="1"/>
  <c r="AK41" i="6"/>
  <c r="AK41" i="7" s="1"/>
  <c r="AK47" i="6"/>
  <c r="AK47" i="7" s="1"/>
  <c r="AK46" i="6"/>
  <c r="AK46" i="7" s="1"/>
  <c r="AK48" i="6"/>
  <c r="AK48" i="7" s="1"/>
  <c r="AK37" i="6"/>
  <c r="AK37" i="7" s="1"/>
  <c r="AK53" i="6"/>
  <c r="AK53" i="7" s="1"/>
  <c r="AK28" i="6"/>
  <c r="AK28" i="7" s="1"/>
  <c r="AK32" i="6"/>
  <c r="AK32" i="7" s="1"/>
  <c r="AK38" i="6"/>
  <c r="AK38" i="7" s="1"/>
  <c r="AK42" i="6"/>
  <c r="AK42" i="7" s="1"/>
  <c r="AK49" i="6"/>
  <c r="AK49" i="7" s="1"/>
  <c r="AK56" i="6"/>
  <c r="AK56" i="7" s="1"/>
  <c r="AK40" i="6"/>
  <c r="AK40" i="7" s="1"/>
  <c r="AK50" i="6"/>
  <c r="AK50" i="7" s="1"/>
  <c r="AK54" i="6"/>
  <c r="AK54" i="7" s="1"/>
  <c r="AS9" i="6"/>
  <c r="AS9" i="7" s="1"/>
  <c r="AS17" i="6"/>
  <c r="AS17" i="7" s="1"/>
  <c r="AS10" i="6"/>
  <c r="AS10" i="7" s="1"/>
  <c r="AS18" i="6"/>
  <c r="AS18" i="7" s="1"/>
  <c r="AS11" i="6"/>
  <c r="AS11" i="7" s="1"/>
  <c r="AS12" i="6"/>
  <c r="AS12" i="7" s="1"/>
  <c r="AS13" i="6"/>
  <c r="AS13" i="7" s="1"/>
  <c r="AS8" i="6"/>
  <c r="AS8" i="7" s="1"/>
  <c r="AS14" i="6"/>
  <c r="AS14" i="7" s="1"/>
  <c r="AS19" i="6"/>
  <c r="AS19" i="7" s="1"/>
  <c r="AS27" i="6"/>
  <c r="AS27" i="7" s="1"/>
  <c r="AS20" i="6"/>
  <c r="AS20" i="7" s="1"/>
  <c r="AS22" i="6"/>
  <c r="AS22" i="7" s="1"/>
  <c r="AS25" i="6"/>
  <c r="AS25" i="7" s="1"/>
  <c r="AS23" i="6"/>
  <c r="AS23" i="7" s="1"/>
  <c r="AS33" i="6"/>
  <c r="AS33" i="7" s="1"/>
  <c r="AS35" i="6"/>
  <c r="AS35" i="7" s="1"/>
  <c r="AS24" i="6"/>
  <c r="AS24" i="7" s="1"/>
  <c r="AS30" i="6"/>
  <c r="AS30" i="7" s="1"/>
  <c r="AS36" i="6"/>
  <c r="AS36" i="7" s="1"/>
  <c r="AS7" i="6"/>
  <c r="AS7" i="7" s="1"/>
  <c r="AS32" i="6"/>
  <c r="AS32" i="7" s="1"/>
  <c r="AS16" i="6"/>
  <c r="AS16" i="7" s="1"/>
  <c r="AS29" i="6"/>
  <c r="AS29" i="7" s="1"/>
  <c r="AS37" i="6"/>
  <c r="AS37" i="7" s="1"/>
  <c r="AS43" i="6"/>
  <c r="AS43" i="7" s="1"/>
  <c r="AS51" i="6"/>
  <c r="AS51" i="7" s="1"/>
  <c r="AS28" i="6"/>
  <c r="AS28" i="7" s="1"/>
  <c r="AS31" i="6"/>
  <c r="AS31" i="7" s="1"/>
  <c r="AS34" i="6"/>
  <c r="AS34" i="7" s="1"/>
  <c r="AS38" i="6"/>
  <c r="AS38" i="7" s="1"/>
  <c r="AS44" i="6"/>
  <c r="AS52" i="6"/>
  <c r="AS52" i="7" s="1"/>
  <c r="AS47" i="6"/>
  <c r="AS47" i="7" s="1"/>
  <c r="AS49" i="6"/>
  <c r="AS49" i="7" s="1"/>
  <c r="AS56" i="6"/>
  <c r="AS56" i="7" s="1"/>
  <c r="AS45" i="6"/>
  <c r="AS45" i="7" s="1"/>
  <c r="AS54" i="6"/>
  <c r="AS54" i="7" s="1"/>
  <c r="AS15" i="6"/>
  <c r="AS15" i="7" s="1"/>
  <c r="AS21" i="6"/>
  <c r="AS21" i="7" s="1"/>
  <c r="AS46" i="6"/>
  <c r="AS46" i="7" s="1"/>
  <c r="AS39" i="6"/>
  <c r="AS39" i="7" s="1"/>
  <c r="AS53" i="6"/>
  <c r="AS53" i="7" s="1"/>
  <c r="AS26" i="6"/>
  <c r="AS26" i="7" s="1"/>
  <c r="AS48" i="6"/>
  <c r="AS48" i="7" s="1"/>
  <c r="AS55" i="6"/>
  <c r="AS55" i="7" s="1"/>
  <c r="AS50" i="6"/>
  <c r="AS50" i="7" s="1"/>
  <c r="AS42" i="6"/>
  <c r="AS42" i="7" s="1"/>
  <c r="AS40" i="6"/>
  <c r="AS40" i="7" s="1"/>
  <c r="AS41" i="6"/>
  <c r="AS41" i="7" s="1"/>
  <c r="BA9" i="6"/>
  <c r="BA9" i="7" s="1"/>
  <c r="BA17" i="6"/>
  <c r="BA17" i="7" s="1"/>
  <c r="BA10" i="6"/>
  <c r="BA10" i="7" s="1"/>
  <c r="BA18" i="6"/>
  <c r="BA18" i="7" s="1"/>
  <c r="BA11" i="6"/>
  <c r="BA11" i="7" s="1"/>
  <c r="BA12" i="6"/>
  <c r="BA12" i="7" s="1"/>
  <c r="BA13" i="6"/>
  <c r="BA13" i="7" s="1"/>
  <c r="BA8" i="6"/>
  <c r="BA8" i="7" s="1"/>
  <c r="BA19" i="6"/>
  <c r="BA19" i="7" s="1"/>
  <c r="BA27" i="6"/>
  <c r="BA27" i="7" s="1"/>
  <c r="BA16" i="6"/>
  <c r="BA16" i="7" s="1"/>
  <c r="BA22" i="6"/>
  <c r="BA22" i="7" s="1"/>
  <c r="BA25" i="6"/>
  <c r="BA25" i="7" s="1"/>
  <c r="BA15" i="6"/>
  <c r="BA15" i="7" s="1"/>
  <c r="BA28" i="6"/>
  <c r="BA28" i="7" s="1"/>
  <c r="BA35" i="6"/>
  <c r="BA35" i="7" s="1"/>
  <c r="BA21" i="6"/>
  <c r="BA21" i="7" s="1"/>
  <c r="BA31" i="6"/>
  <c r="BA31" i="7" s="1"/>
  <c r="BA36" i="6"/>
  <c r="BA36" i="7" s="1"/>
  <c r="BA14" i="6"/>
  <c r="BA14" i="7" s="1"/>
  <c r="BA23" i="6"/>
  <c r="BA23" i="7" s="1"/>
  <c r="BA32" i="6"/>
  <c r="BA32" i="7" s="1"/>
  <c r="BA24" i="6"/>
  <c r="BA24" i="7" s="1"/>
  <c r="BA34" i="6"/>
  <c r="BA34" i="7" s="1"/>
  <c r="BA26" i="6"/>
  <c r="BA26" i="7" s="1"/>
  <c r="BA43" i="6"/>
  <c r="BA43" i="7" s="1"/>
  <c r="BA51" i="6"/>
  <c r="BA51" i="7" s="1"/>
  <c r="BA40" i="6"/>
  <c r="BA40" i="7" s="1"/>
  <c r="BA44" i="6"/>
  <c r="BA44" i="7" s="1"/>
  <c r="BA52" i="6"/>
  <c r="BA29" i="6"/>
  <c r="BA29" i="7" s="1"/>
  <c r="BA33" i="6"/>
  <c r="BA33" i="7" s="1"/>
  <c r="BA49" i="6"/>
  <c r="BA49" i="7" s="1"/>
  <c r="BA7" i="6"/>
  <c r="BA7" i="7" s="1"/>
  <c r="BA20" i="6"/>
  <c r="BA20" i="7" s="1"/>
  <c r="BA39" i="6"/>
  <c r="BA39" i="7" s="1"/>
  <c r="BA53" i="6"/>
  <c r="BA53" i="7" s="1"/>
  <c r="BA48" i="6"/>
  <c r="BA48" i="7" s="1"/>
  <c r="BA50" i="6"/>
  <c r="BA50" i="7" s="1"/>
  <c r="BA41" i="6"/>
  <c r="BA41" i="7" s="1"/>
  <c r="BA46" i="6"/>
  <c r="BA46" i="7" s="1"/>
  <c r="BA55" i="6"/>
  <c r="BA55" i="7" s="1"/>
  <c r="BA38" i="6"/>
  <c r="BA38" i="7" s="1"/>
  <c r="BA56" i="6"/>
  <c r="BA56" i="7" s="1"/>
  <c r="BA37" i="6"/>
  <c r="BA37" i="7" s="1"/>
  <c r="BA45" i="6"/>
  <c r="BA45" i="7" s="1"/>
  <c r="BA30" i="6"/>
  <c r="BA30" i="7" s="1"/>
  <c r="BA54" i="6"/>
  <c r="BA54" i="7" s="1"/>
  <c r="BA42" i="6"/>
  <c r="BA42" i="7" s="1"/>
  <c r="BA47" i="6"/>
  <c r="BA47" i="7" s="1"/>
  <c r="H10" i="7"/>
  <c r="AP54" i="7"/>
  <c r="W54" i="7"/>
  <c r="BB53" i="7"/>
  <c r="AL50" i="7"/>
  <c r="AW49" i="7"/>
  <c r="AG49" i="7"/>
  <c r="AB46" i="7"/>
  <c r="V42" i="7"/>
  <c r="N34" i="7"/>
  <c r="R25" i="7"/>
  <c r="L17" i="7"/>
  <c r="AY56" i="6"/>
  <c r="AY56" i="7" s="1"/>
  <c r="AB49" i="6"/>
  <c r="AB49" i="7" s="1"/>
  <c r="AM23" i="6"/>
  <c r="AM23" i="7" s="1"/>
  <c r="C4" i="8" l="1"/>
</calcChain>
</file>

<file path=xl/sharedStrings.xml><?xml version="1.0" encoding="utf-8"?>
<sst xmlns="http://schemas.openxmlformats.org/spreadsheetml/2006/main" count="231" uniqueCount="116">
  <si>
    <t>Nisa, Nisaea, Nisee (port of Megare, Megara)</t>
  </si>
  <si>
    <t>Roman fort at Agios Nicolas, near Megara</t>
  </si>
  <si>
    <t>Minoa insula</t>
  </si>
  <si>
    <t>Pachaki islet</t>
  </si>
  <si>
    <t>Roman fort at Loutropyrgos</t>
  </si>
  <si>
    <t xml:space="preserve">Eleusis </t>
  </si>
  <si>
    <t>Elefsina</t>
  </si>
  <si>
    <t>Kopros</t>
  </si>
  <si>
    <t>South of airport runway</t>
  </si>
  <si>
    <t>Thria</t>
  </si>
  <si>
    <t>Aspropyrgos</t>
  </si>
  <si>
    <t>Rheiti, the Brooks</t>
  </si>
  <si>
    <t>near Skaramagas</t>
  </si>
  <si>
    <t xml:space="preserve">Boudoron, Budorium, Budore </t>
  </si>
  <si>
    <t>Roman fort near Steno, on the isle of Salamis</t>
  </si>
  <si>
    <t>Kanakia, on the isle of Salamis</t>
  </si>
  <si>
    <t xml:space="preserve"> </t>
  </si>
  <si>
    <t>Kolones</t>
  </si>
  <si>
    <t>Kolones, on the isle of Salamis</t>
  </si>
  <si>
    <t>Salamis, Salamine</t>
  </si>
  <si>
    <t>Bay of Ambelaki, on the isle of Salamis</t>
  </si>
  <si>
    <t>Port Phoron, Foron, Port des fraudeurs, Thieves’ Harbour, Choma?</t>
  </si>
  <si>
    <t>Keratsini</t>
  </si>
  <si>
    <t>Piraeus, Le Piree, Kantharos, Gantharus (port of Athens, Kranaoi)</t>
  </si>
  <si>
    <t>Le Piree, The Piraeus, with a possible lighthouse at Themistocles' tomb</t>
  </si>
  <si>
    <t>Zea, Phreatto?</t>
  </si>
  <si>
    <t>Le Piree, The Piraeus</t>
  </si>
  <si>
    <t>Munychia, Munychie</t>
  </si>
  <si>
    <t>Mounikhias, with possibly one lighthouse on each breakwater</t>
  </si>
  <si>
    <t>Phaleron, Phalara, Phalerura, Phalere, archaic port of Athens</t>
  </si>
  <si>
    <t>Phaleron, Paleo Faliro</t>
  </si>
  <si>
    <t>Halimous, at cape Kolias</t>
  </si>
  <si>
    <t>Agios Kosmas, near Athens airport</t>
  </si>
  <si>
    <t xml:space="preserve">Aixone </t>
  </si>
  <si>
    <t>near Glifadha</t>
  </si>
  <si>
    <t>Zostera, Zosteros, near Zoster Prom.</t>
  </si>
  <si>
    <t xml:space="preserve">Vouliagmeni </t>
  </si>
  <si>
    <t>Phabra insula</t>
  </si>
  <si>
    <t>Isle of Fleves</t>
  </si>
  <si>
    <t xml:space="preserve">Anagyros </t>
  </si>
  <si>
    <t>Vari</t>
  </si>
  <si>
    <t>Aigilia?</t>
  </si>
  <si>
    <t>Phoinikia</t>
  </si>
  <si>
    <t xml:space="preserve">Anaphlystos </t>
  </si>
  <si>
    <t>Anavissos</t>
  </si>
  <si>
    <t xml:space="preserve">Hyphormus portus </t>
  </si>
  <si>
    <t>Anaphlystos?</t>
  </si>
  <si>
    <t xml:space="preserve">Atene </t>
  </si>
  <si>
    <t>Roman fort near Charakas</t>
  </si>
  <si>
    <t xml:space="preserve">Patroklou Charax </t>
  </si>
  <si>
    <t>Isle of Patroklos</t>
  </si>
  <si>
    <t>Sunium, Sunion Prom.</t>
  </si>
  <si>
    <t>Sounion, most southerly point of the Attic, with steep slipway</t>
  </si>
  <si>
    <t>Kremmyon, Krommyon, Crommyon</t>
  </si>
  <si>
    <t>near Agio Theodori</t>
  </si>
  <si>
    <t>Sidous, Sidus</t>
  </si>
  <si>
    <t>Sousaki</t>
  </si>
  <si>
    <t>Schoenitas, Schoenus, Schoinous, with Diolkos ship-transfer trackway</t>
  </si>
  <si>
    <t>Schoenitas</t>
  </si>
  <si>
    <t xml:space="preserve">Kenchreai, Cenchrees </t>
  </si>
  <si>
    <t>Kechries</t>
  </si>
  <si>
    <t>Landing beach between Chersonese and Rheitus, Reitou, Rhitum, in 425 BC</t>
  </si>
  <si>
    <t>Beach south of Loutra Oreas Elenis</t>
  </si>
  <si>
    <t>Lychnari bay, near Kato Vayia fort</t>
  </si>
  <si>
    <t xml:space="preserve">Bucephalum, Bucephalas portus, Boukephalos </t>
  </si>
  <si>
    <t>near the border between Corinth and Argolid, Fragolimano</t>
  </si>
  <si>
    <t>Anthedon</t>
  </si>
  <si>
    <t>Agios Petros</t>
  </si>
  <si>
    <t>islet in front of Aghios Petros?</t>
  </si>
  <si>
    <t>Kalamianos, port of Stiri</t>
  </si>
  <si>
    <t>Peiraeos, south of Speiraion, Spireum Prom.?</t>
  </si>
  <si>
    <t>Korfos</t>
  </si>
  <si>
    <t>Epidaurum</t>
  </si>
  <si>
    <t>Palaia Epidauros</t>
  </si>
  <si>
    <t>Aigina, Aegina, Enopia, Oinone insula, Kryptos Limen, Hidden Harbour</t>
  </si>
  <si>
    <t>Roman naval base North of Kolonna hill, on Isle of Egina</t>
  </si>
  <si>
    <t>Aigina, Aegina, Enopia, Oinone insula</t>
  </si>
  <si>
    <t>Roman naval base South of Kolonna hill, on Isle of Egina</t>
  </si>
  <si>
    <t>Aigina, Aegina, Enopia, Oinone insula, commercial port</t>
  </si>
  <si>
    <t>Modern marina, on Isle of Egina</t>
  </si>
  <si>
    <t xml:space="preserve">Methana, Arsinoe </t>
  </si>
  <si>
    <t>Vathy? near Magalochori</t>
  </si>
  <si>
    <t xml:space="preserve">Thermae </t>
  </si>
  <si>
    <t>Agios Nikolaos?</t>
  </si>
  <si>
    <t>Methana</t>
  </si>
  <si>
    <t>Celenderis, Kelenderis</t>
  </si>
  <si>
    <t>near Trezen, Trezene?</t>
  </si>
  <si>
    <t>Pohon, Pogon, Pogonus, port of Troizen</t>
  </si>
  <si>
    <t>port of the Trezenians, port of Calauria</t>
  </si>
  <si>
    <t xml:space="preserve">Kalaureia, Kalauria, Calauria insula, Calauree </t>
  </si>
  <si>
    <t>Bay of Vayonia, Naval base on the isle of Poros</t>
  </si>
  <si>
    <t>Kavo Vasili</t>
  </si>
  <si>
    <t xml:space="preserve">Eiones </t>
  </si>
  <si>
    <t>Ormos Artemis, Artemidhos?</t>
  </si>
  <si>
    <t>TARGETS</t>
  </si>
  <si>
    <t>Max distance (km):</t>
  </si>
  <si>
    <t>Nb</t>
  </si>
  <si>
    <t>Ancient Name</t>
  </si>
  <si>
    <t>Modern Name</t>
  </si>
  <si>
    <t>Found</t>
  </si>
  <si>
    <t>Lat</t>
  </si>
  <si>
    <t>Long</t>
  </si>
  <si>
    <t>r (km)</t>
  </si>
  <si>
    <t>x</t>
  </si>
  <si>
    <t>Nb:</t>
  </si>
  <si>
    <t>Lat:</t>
  </si>
  <si>
    <t>Long:</t>
  </si>
  <si>
    <t>Nb links</t>
  </si>
  <si>
    <t>Nb links:</t>
  </si>
  <si>
    <t>y</t>
  </si>
  <si>
    <t xml:space="preserve">Maxi: </t>
  </si>
  <si>
    <t>ANGLES</t>
  </si>
  <si>
    <t>DISTANCES</t>
  </si>
  <si>
    <t>Angle (°)</t>
  </si>
  <si>
    <t>CENTRES</t>
  </si>
  <si>
    <t>49 Targets within 50 km of Centre Nb 1866 (Aegina)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</si>
</sst>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 vertical="top"/>
    </xf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2" fillId="0" borderId="1" xfId="0" applyFont="1" applyBorder="1" applyAlignment="1"/>
    <xf numFmtId="0" fontId="2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top"/>
    </xf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5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0" fillId="2" borderId="8" xfId="0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2" fillId="0" borderId="6" xfId="0" applyFont="1" applyBorder="1" applyAlignment="1"/>
    <xf numFmtId="0" fontId="0" fillId="0" borderId="10" xfId="0" applyBorder="1" applyAlignment="1">
      <alignment horizontal="center"/>
    </xf>
    <xf numFmtId="0" fontId="6" fillId="0" borderId="10" xfId="0" applyFont="1" applyBorder="1" applyAlignment="1">
      <alignment horizontal="center" vertical="top"/>
    </xf>
    <xf numFmtId="0" fontId="2" fillId="0" borderId="11" xfId="0" applyFont="1" applyBorder="1" applyAlignment="1"/>
    <xf numFmtId="164" fontId="6" fillId="0" borderId="11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1" xfId="0" applyFont="1" applyBorder="1" applyAlignment="1"/>
    <xf numFmtId="0" fontId="9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10" fillId="0" borderId="0" xfId="0" applyFont="1" applyAlignment="1"/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Figures!$D$1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Figures!$F$6:$F$55</c:f>
              <c:numCache>
                <c:formatCode>General</c:formatCode>
                <c:ptCount val="50"/>
                <c:pt idx="0">
                  <c:v>0</c:v>
                </c:pt>
                <c:pt idx="1">
                  <c:v>46.223362753719698</c:v>
                </c:pt>
                <c:pt idx="2">
                  <c:v>47.867053418477909</c:v>
                </c:pt>
                <c:pt idx="3">
                  <c:v>44.726890754943078</c:v>
                </c:pt>
                <c:pt idx="4">
                  <c:v>45.113249707057683</c:v>
                </c:pt>
                <c:pt idx="5">
                  <c:v>40.612423356420116</c:v>
                </c:pt>
                <c:pt idx="6">
                  <c:v>33.935745725100396</c:v>
                </c:pt>
                <c:pt idx="7">
                  <c:v>29.71392922215146</c:v>
                </c:pt>
                <c:pt idx="8">
                  <c:v>31.094314297965049</c:v>
                </c:pt>
                <c:pt idx="9">
                  <c:v>28.37833792503536</c:v>
                </c:pt>
                <c:pt idx="10">
                  <c:v>25.590853107440946</c:v>
                </c:pt>
                <c:pt idx="11">
                  <c:v>22.905550695598595</c:v>
                </c:pt>
                <c:pt idx="12">
                  <c:v>20.715402669193768</c:v>
                </c:pt>
                <c:pt idx="13">
                  <c:v>19.678592106189704</c:v>
                </c:pt>
                <c:pt idx="14">
                  <c:v>18.726699146270686</c:v>
                </c:pt>
                <c:pt idx="15">
                  <c:v>15.377905429087809</c:v>
                </c:pt>
                <c:pt idx="16">
                  <c:v>10.026801403392257</c:v>
                </c:pt>
                <c:pt idx="17">
                  <c:v>1.5454151035956658</c:v>
                </c:pt>
                <c:pt idx="18">
                  <c:v>-1.1285803687424314</c:v>
                </c:pt>
                <c:pt idx="19">
                  <c:v>1.8376050582043394E-2</c:v>
                </c:pt>
                <c:pt idx="20">
                  <c:v>13.919330524261639</c:v>
                </c:pt>
                <c:pt idx="21">
                  <c:v>14.737655368249357</c:v>
                </c:pt>
                <c:pt idx="22">
                  <c:v>11.675754603526853</c:v>
                </c:pt>
                <c:pt idx="23">
                  <c:v>9.8953590649139134</c:v>
                </c:pt>
                <c:pt idx="24">
                  <c:v>5.0697670415016969</c:v>
                </c:pt>
                <c:pt idx="25">
                  <c:v>-5.48920030231477</c:v>
                </c:pt>
                <c:pt idx="26">
                  <c:v>-6.1660737580458553</c:v>
                </c:pt>
                <c:pt idx="27">
                  <c:v>-24.129551688030116</c:v>
                </c:pt>
                <c:pt idx="28">
                  <c:v>-30.101142861154447</c:v>
                </c:pt>
                <c:pt idx="29">
                  <c:v>-36.739093419405599</c:v>
                </c:pt>
                <c:pt idx="30">
                  <c:v>-37.789311451614772</c:v>
                </c:pt>
                <c:pt idx="31">
                  <c:v>-37.39740529519073</c:v>
                </c:pt>
                <c:pt idx="32">
                  <c:v>-31.64648904885669</c:v>
                </c:pt>
                <c:pt idx="33">
                  <c:v>-27.121268518519685</c:v>
                </c:pt>
                <c:pt idx="34">
                  <c:v>-23.335063676544099</c:v>
                </c:pt>
                <c:pt idx="35">
                  <c:v>-22.210629453264858</c:v>
                </c:pt>
                <c:pt idx="36">
                  <c:v>-23.731995002100252</c:v>
                </c:pt>
                <c:pt idx="37">
                  <c:v>-26.16664755150579</c:v>
                </c:pt>
                <c:pt idx="38">
                  <c:v>-23.256622739874537</c:v>
                </c:pt>
                <c:pt idx="39">
                  <c:v>-0.17901147279109345</c:v>
                </c:pt>
                <c:pt idx="40">
                  <c:v>0</c:v>
                </c:pt>
                <c:pt idx="41">
                  <c:v>0.28698466364057257</c:v>
                </c:pt>
                <c:pt idx="42">
                  <c:v>-7.6522410649528627</c:v>
                </c:pt>
                <c:pt idx="43">
                  <c:v>-6.3163615029481255</c:v>
                </c:pt>
                <c:pt idx="44">
                  <c:v>-3.1451186446415731</c:v>
                </c:pt>
                <c:pt idx="45">
                  <c:v>-2.6735331243384248</c:v>
                </c:pt>
                <c:pt idx="46">
                  <c:v>-2.706944522855895</c:v>
                </c:pt>
                <c:pt idx="47">
                  <c:v>5.213675006169848</c:v>
                </c:pt>
                <c:pt idx="48">
                  <c:v>7.5856024905523753</c:v>
                </c:pt>
                <c:pt idx="49">
                  <c:v>4.9778532931284083</c:v>
                </c:pt>
              </c:numCache>
            </c:numRef>
          </c:xVal>
          <c:yVal>
            <c:numRef>
              <c:f>Figures!$G$6:$G$55</c:f>
              <c:numCache>
                <c:formatCode>General</c:formatCode>
                <c:ptCount val="50"/>
                <c:pt idx="0">
                  <c:v>0</c:v>
                </c:pt>
                <c:pt idx="1">
                  <c:v>-10.617824036715866</c:v>
                </c:pt>
                <c:pt idx="2">
                  <c:v>-9.4098140188158705</c:v>
                </c:pt>
                <c:pt idx="3">
                  <c:v>-3.7238646402424718</c:v>
                </c:pt>
                <c:pt idx="4">
                  <c:v>-3.2751160674395048</c:v>
                </c:pt>
                <c:pt idx="5">
                  <c:v>3.8416735449913633</c:v>
                </c:pt>
                <c:pt idx="6">
                  <c:v>7.0404172041892759</c:v>
                </c:pt>
                <c:pt idx="7">
                  <c:v>2.5286314876739096</c:v>
                </c:pt>
                <c:pt idx="8">
                  <c:v>6.9098863324068756</c:v>
                </c:pt>
                <c:pt idx="9">
                  <c:v>12.162339773687361</c:v>
                </c:pt>
                <c:pt idx="10">
                  <c:v>16.283781866946125</c:v>
                </c:pt>
                <c:pt idx="11">
                  <c:v>20.744014947160412</c:v>
                </c:pt>
                <c:pt idx="12">
                  <c:v>21.06070361496522</c:v>
                </c:pt>
                <c:pt idx="13">
                  <c:v>21.017388283535642</c:v>
                </c:pt>
                <c:pt idx="14">
                  <c:v>21.598312759727939</c:v>
                </c:pt>
                <c:pt idx="15">
                  <c:v>22.831417677873493</c:v>
                </c:pt>
                <c:pt idx="16">
                  <c:v>22.512865198416112</c:v>
                </c:pt>
                <c:pt idx="17">
                  <c:v>14.306306872567818</c:v>
                </c:pt>
                <c:pt idx="18">
                  <c:v>16.962375335988316</c:v>
                </c:pt>
                <c:pt idx="19">
                  <c:v>25.245028955314837</c:v>
                </c:pt>
                <c:pt idx="20">
                  <c:v>29.273221978080493</c:v>
                </c:pt>
                <c:pt idx="21">
                  <c:v>34.105338391438664</c:v>
                </c:pt>
                <c:pt idx="22">
                  <c:v>33.362975736208718</c:v>
                </c:pt>
                <c:pt idx="23">
                  <c:v>32.63547414590473</c:v>
                </c:pt>
                <c:pt idx="24">
                  <c:v>30.760219109831596</c:v>
                </c:pt>
                <c:pt idx="25">
                  <c:v>24.688752086039383</c:v>
                </c:pt>
                <c:pt idx="26">
                  <c:v>25.666826864240978</c:v>
                </c:pt>
                <c:pt idx="27">
                  <c:v>19.705887730308554</c:v>
                </c:pt>
                <c:pt idx="28">
                  <c:v>18.404076294126046</c:v>
                </c:pt>
                <c:pt idx="29">
                  <c:v>19.046601200628537</c:v>
                </c:pt>
                <c:pt idx="30">
                  <c:v>15.022455987916404</c:v>
                </c:pt>
                <c:pt idx="31">
                  <c:v>12.705989178868323</c:v>
                </c:pt>
                <c:pt idx="32">
                  <c:v>10.26271508168927</c:v>
                </c:pt>
                <c:pt idx="33">
                  <c:v>10.485084209639911</c:v>
                </c:pt>
                <c:pt idx="34">
                  <c:v>2.1176593849508132</c:v>
                </c:pt>
                <c:pt idx="35">
                  <c:v>1.4839854281172846</c:v>
                </c:pt>
                <c:pt idx="36">
                  <c:v>1.1838074236632619</c:v>
                </c:pt>
                <c:pt idx="37">
                  <c:v>1.5951595219597137</c:v>
                </c:pt>
                <c:pt idx="38">
                  <c:v>-12.27728395890952</c:v>
                </c:pt>
                <c:pt idx="39">
                  <c:v>0.41664574765977042</c:v>
                </c:pt>
                <c:pt idx="40">
                  <c:v>0</c:v>
                </c:pt>
                <c:pt idx="41">
                  <c:v>-0.29500271246481585</c:v>
                </c:pt>
                <c:pt idx="42">
                  <c:v>-17.226838629690373</c:v>
                </c:pt>
                <c:pt idx="43">
                  <c:v>-12.051204070726012</c:v>
                </c:pt>
                <c:pt idx="44">
                  <c:v>-19.025257833554278</c:v>
                </c:pt>
                <c:pt idx="45">
                  <c:v>-25.73349241278369</c:v>
                </c:pt>
                <c:pt idx="46">
                  <c:v>-26.430250721448466</c:v>
                </c:pt>
                <c:pt idx="47">
                  <c:v>-24.032243753657124</c:v>
                </c:pt>
                <c:pt idx="48">
                  <c:v>-24.872271273636883</c:v>
                </c:pt>
                <c:pt idx="49">
                  <c:v>-29.992735315314867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3B-4D58-B476-FC47AB7E9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706192"/>
        <c:axId val="831707832"/>
      </c:scatterChart>
      <c:valAx>
        <c:axId val="831706192"/>
        <c:scaling>
          <c:orientation val="minMax"/>
          <c:min val="-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1707832"/>
        <c:crosses val="autoZero"/>
        <c:crossBetween val="midCat"/>
        <c:majorUnit val="10"/>
      </c:valAx>
      <c:valAx>
        <c:axId val="83170783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1706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309562</xdr:colOff>
      <xdr:row>1</xdr:row>
      <xdr:rowOff>157162</xdr:rowOff>
    </xdr:from>
    <xdr:to>
      <xdr:col>12</xdr:col>
      <xdr:colOff>238125</xdr:colOff>
      <xdr:row>20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B99642F-91AA-43EB-8060-0A2D2EC1E1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FC20-0C41-4CD5-AE19-70D1CBE72565}">
  <dimension ref="A1:BF58"/>
  <sheetViews>
    <sheetView showZeros="0" workbookViewId="0">
      <pane ySplit="2145" topLeftCell="A16" activePane="bottomLeft"/>
      <selection pane="bottomLeft" activeCell="A47" sqref="A47:XFD47"/>
    </sheetView>
  </sheetViews>
  <sheetFormatPr baseColWidth="10" defaultRowHeight="12" x14ac:dyDescent="0.2"/>
  <cols>
    <col min="1" max="1" width="6" style="39" customWidth="1"/>
    <col min="2" max="3" width="17.7109375" style="39" customWidth="1"/>
    <col min="4" max="4" width="5.7109375" style="39" customWidth="1"/>
    <col min="5" max="6" width="7.85546875" style="39" customWidth="1"/>
    <col min="7" max="7" width="7.85546875" style="40" customWidth="1"/>
    <col min="8" max="9" width="11.42578125" style="40"/>
    <col min="10" max="16384" width="11.42578125" style="39"/>
  </cols>
  <sheetData>
    <row r="1" spans="1:58" ht="12.75" thickBot="1" x14ac:dyDescent="0.25">
      <c r="A1" s="38"/>
      <c r="D1" s="38"/>
      <c r="E1" s="38"/>
      <c r="F1" s="38"/>
      <c r="H1" s="41" t="s">
        <v>114</v>
      </c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</row>
    <row r="2" spans="1:58" s="40" customFormat="1" ht="12.75" thickBot="1" x14ac:dyDescent="0.25">
      <c r="B2" s="49" t="s">
        <v>112</v>
      </c>
      <c r="H2" s="6">
        <v>1642</v>
      </c>
      <c r="I2" s="6">
        <v>1641</v>
      </c>
      <c r="J2" s="6">
        <v>1640</v>
      </c>
      <c r="K2" s="6">
        <v>1639</v>
      </c>
      <c r="L2" s="6">
        <v>1638</v>
      </c>
      <c r="M2" s="6">
        <v>1637</v>
      </c>
      <c r="N2" s="6">
        <v>1636</v>
      </c>
      <c r="O2" s="6">
        <v>1635</v>
      </c>
      <c r="P2" s="6">
        <v>1634</v>
      </c>
      <c r="Q2" s="6">
        <v>1633</v>
      </c>
      <c r="R2" s="6">
        <v>1632</v>
      </c>
      <c r="S2" s="6">
        <v>1631</v>
      </c>
      <c r="T2" s="6">
        <v>1630</v>
      </c>
      <c r="U2" s="6">
        <v>1629</v>
      </c>
      <c r="V2" s="6">
        <v>1628</v>
      </c>
      <c r="W2" s="6">
        <v>1627</v>
      </c>
      <c r="X2" s="6">
        <v>1626</v>
      </c>
      <c r="Y2" s="6">
        <v>1625</v>
      </c>
      <c r="Z2" s="6">
        <v>1624</v>
      </c>
      <c r="AA2" s="6">
        <v>1623</v>
      </c>
      <c r="AB2" s="6">
        <v>1622.1</v>
      </c>
      <c r="AC2" s="6">
        <v>1622</v>
      </c>
      <c r="AD2" s="6">
        <v>1621</v>
      </c>
      <c r="AE2" s="6">
        <v>1620</v>
      </c>
      <c r="AF2" s="6">
        <v>1619</v>
      </c>
      <c r="AG2" s="6">
        <v>1618.1</v>
      </c>
      <c r="AH2" s="6">
        <v>1618</v>
      </c>
      <c r="AI2" s="6">
        <v>1856</v>
      </c>
      <c r="AJ2" s="6">
        <v>1857</v>
      </c>
      <c r="AK2" s="6">
        <v>1858</v>
      </c>
      <c r="AL2" s="6">
        <v>1859</v>
      </c>
      <c r="AM2" s="6">
        <v>1859.1</v>
      </c>
      <c r="AN2" s="6">
        <v>1859.2</v>
      </c>
      <c r="AO2" s="6">
        <v>1860</v>
      </c>
      <c r="AP2" s="6">
        <v>1861</v>
      </c>
      <c r="AQ2" s="6">
        <v>1861.1</v>
      </c>
      <c r="AR2" s="6">
        <v>1862</v>
      </c>
      <c r="AS2" s="6">
        <v>1863</v>
      </c>
      <c r="AT2" s="6">
        <v>1864</v>
      </c>
      <c r="AU2" s="6">
        <v>1865</v>
      </c>
      <c r="AV2" s="6">
        <v>1866</v>
      </c>
      <c r="AW2" s="6">
        <v>1867</v>
      </c>
      <c r="AX2" s="6">
        <v>1868</v>
      </c>
      <c r="AY2" s="6">
        <v>1869</v>
      </c>
      <c r="AZ2" s="6">
        <v>1870</v>
      </c>
      <c r="BA2" s="6">
        <v>1871</v>
      </c>
      <c r="BB2" s="6">
        <v>1872</v>
      </c>
      <c r="BC2" s="6">
        <v>1873</v>
      </c>
      <c r="BD2" s="6">
        <v>1873.1</v>
      </c>
      <c r="BE2" s="6">
        <v>1874</v>
      </c>
    </row>
    <row r="3" spans="1:58" s="40" customFormat="1" x14ac:dyDescent="0.2">
      <c r="B3" s="50" t="s">
        <v>95</v>
      </c>
      <c r="C3" s="42">
        <v>50</v>
      </c>
      <c r="G3" s="40" t="s">
        <v>100</v>
      </c>
      <c r="H3" s="51">
        <v>37.6524</v>
      </c>
      <c r="I3" s="51">
        <v>37.652222999999999</v>
      </c>
      <c r="J3" s="51">
        <v>37.663074999999999</v>
      </c>
      <c r="K3" s="51">
        <v>37.714171</v>
      </c>
      <c r="L3" s="51">
        <v>37.718204999999998</v>
      </c>
      <c r="M3" s="51">
        <v>37.782209999999999</v>
      </c>
      <c r="N3" s="51">
        <v>37.810994999999998</v>
      </c>
      <c r="O3" s="51">
        <v>37.770397000000003</v>
      </c>
      <c r="P3" s="51">
        <v>37.809820000000002</v>
      </c>
      <c r="Q3" s="51">
        <v>37.857100000000003</v>
      </c>
      <c r="R3" s="51">
        <v>37.894199999999998</v>
      </c>
      <c r="S3" s="51">
        <v>37.934337999999997</v>
      </c>
      <c r="T3" s="51">
        <v>37.937176000000001</v>
      </c>
      <c r="U3" s="51">
        <v>37.936779999999999</v>
      </c>
      <c r="V3" s="51">
        <v>37.942000999999998</v>
      </c>
      <c r="W3" s="51">
        <v>37.953069999999997</v>
      </c>
      <c r="X3" s="51">
        <v>37.950161999999999</v>
      </c>
      <c r="Y3" s="51">
        <v>37.876314000000001</v>
      </c>
      <c r="Z3" s="51">
        <v>37.900199999999998</v>
      </c>
      <c r="AA3" s="51">
        <v>37.974687000000003</v>
      </c>
      <c r="AB3" s="51">
        <v>38.011000000000003</v>
      </c>
      <c r="AC3" s="51">
        <v>38.054470000000002</v>
      </c>
      <c r="AD3" s="51">
        <v>38.047759999999997</v>
      </c>
      <c r="AE3" s="51">
        <v>38.041200000000003</v>
      </c>
      <c r="AF3" s="51">
        <v>38.024299999999997</v>
      </c>
      <c r="AG3" s="51">
        <v>37.969700000000003</v>
      </c>
      <c r="AH3" s="51">
        <v>37.978499999999997</v>
      </c>
      <c r="AI3" s="51">
        <v>37.924999999999997</v>
      </c>
      <c r="AJ3" s="51">
        <v>37.9133</v>
      </c>
      <c r="AK3" s="51">
        <v>37.9191</v>
      </c>
      <c r="AL3" s="51">
        <v>37.882860000000001</v>
      </c>
      <c r="AM3" s="51">
        <v>37.862000000000002</v>
      </c>
      <c r="AN3" s="51">
        <v>37.840000000000003</v>
      </c>
      <c r="AO3" s="51">
        <v>37.841999999999999</v>
      </c>
      <c r="AP3" s="51">
        <v>37.7667</v>
      </c>
      <c r="AQ3" s="51">
        <v>37.761000000000003</v>
      </c>
      <c r="AR3" s="51">
        <v>37.758299999999998</v>
      </c>
      <c r="AS3" s="51">
        <v>37.762</v>
      </c>
      <c r="AT3" s="51">
        <v>37.637304999999998</v>
      </c>
      <c r="AU3" s="51">
        <v>37.751399999999997</v>
      </c>
      <c r="AV3" s="51">
        <v>37.747653</v>
      </c>
      <c r="AW3" s="51">
        <v>37.744999999999997</v>
      </c>
      <c r="AX3" s="51">
        <v>37.592754999999997</v>
      </c>
      <c r="AY3" s="51">
        <v>37.639291</v>
      </c>
      <c r="AZ3" s="51">
        <v>37.576560000000001</v>
      </c>
      <c r="BA3" s="51">
        <v>37.51623</v>
      </c>
      <c r="BB3" s="51">
        <v>37.509963999999997</v>
      </c>
      <c r="BC3" s="51">
        <v>37.53154</v>
      </c>
      <c r="BD3" s="51">
        <v>37.524000000000001</v>
      </c>
      <c r="BE3" s="51">
        <v>37.477935000000002</v>
      </c>
    </row>
    <row r="4" spans="1:58" s="40" customFormat="1" ht="12.75" thickBot="1" x14ac:dyDescent="0.25">
      <c r="G4" s="40" t="s">
        <v>101</v>
      </c>
      <c r="H4" s="51">
        <v>24.0227</v>
      </c>
      <c r="I4" s="51">
        <v>23.950037999999999</v>
      </c>
      <c r="J4" s="51">
        <v>23.968755000000002</v>
      </c>
      <c r="K4" s="51">
        <v>23.933225</v>
      </c>
      <c r="L4" s="51">
        <v>23.937632000000001</v>
      </c>
      <c r="M4" s="51">
        <v>23.886649999999999</v>
      </c>
      <c r="N4" s="51">
        <v>23.810763999999999</v>
      </c>
      <c r="O4" s="51">
        <v>23.762640000000001</v>
      </c>
      <c r="P4" s="51">
        <v>23.77843</v>
      </c>
      <c r="Q4" s="51">
        <v>23.747599999999998</v>
      </c>
      <c r="R4" s="51">
        <v>23.715900000000001</v>
      </c>
      <c r="S4" s="51">
        <v>23.685334000000001</v>
      </c>
      <c r="T4" s="51">
        <v>23.660392000000002</v>
      </c>
      <c r="U4" s="51">
        <v>23.648585000000001</v>
      </c>
      <c r="V4" s="51">
        <v>23.637744999999999</v>
      </c>
      <c r="W4" s="51">
        <v>23.599613000000002</v>
      </c>
      <c r="X4" s="51">
        <v>23.538702000000001</v>
      </c>
      <c r="Y4" s="51">
        <v>23.442212999999999</v>
      </c>
      <c r="Z4" s="51">
        <v>23.411799999999999</v>
      </c>
      <c r="AA4" s="51">
        <v>23.424845000000001</v>
      </c>
      <c r="AB4" s="51">
        <v>23.582999999999998</v>
      </c>
      <c r="AC4" s="51">
        <v>23.592310000000001</v>
      </c>
      <c r="AD4" s="51">
        <v>23.557459999999999</v>
      </c>
      <c r="AE4" s="51">
        <v>23.537199999999999</v>
      </c>
      <c r="AF4" s="51">
        <v>23.482299999999999</v>
      </c>
      <c r="AG4" s="51">
        <v>23.362200000000001</v>
      </c>
      <c r="AH4" s="51">
        <v>23.354500000000002</v>
      </c>
      <c r="AI4" s="51">
        <v>23.15</v>
      </c>
      <c r="AJ4" s="51">
        <v>23.082000000000001</v>
      </c>
      <c r="AK4" s="51">
        <v>23.006399999999999</v>
      </c>
      <c r="AL4" s="51">
        <v>22.994498</v>
      </c>
      <c r="AM4" s="51">
        <v>22.998999999999999</v>
      </c>
      <c r="AN4" s="51">
        <v>23.064499999999999</v>
      </c>
      <c r="AO4" s="51">
        <v>23.116</v>
      </c>
      <c r="AP4" s="51">
        <v>23.159199999999998</v>
      </c>
      <c r="AQ4" s="51">
        <v>23.172000000000001</v>
      </c>
      <c r="AR4" s="51">
        <v>23.154699999999998</v>
      </c>
      <c r="AS4" s="51">
        <v>23.126999999999999</v>
      </c>
      <c r="AT4" s="51">
        <v>23.16028</v>
      </c>
      <c r="AU4" s="51">
        <v>23.422599999999999</v>
      </c>
      <c r="AV4" s="51">
        <v>23.424636</v>
      </c>
      <c r="AW4" s="51">
        <v>23.427900000000001</v>
      </c>
      <c r="AX4" s="51">
        <v>23.337617999999999</v>
      </c>
      <c r="AY4" s="51">
        <v>23.352808</v>
      </c>
      <c r="AZ4" s="51">
        <v>23.388866</v>
      </c>
      <c r="BA4" s="51">
        <v>23.394228999999999</v>
      </c>
      <c r="BB4" s="51">
        <v>23.393848999999999</v>
      </c>
      <c r="BC4" s="51">
        <v>23.483930000000001</v>
      </c>
      <c r="BD4" s="51">
        <v>23.510899999999999</v>
      </c>
      <c r="BE4" s="51">
        <v>23.481248999999998</v>
      </c>
    </row>
    <row r="5" spans="1:58" s="12" customFormat="1" ht="12.75" thickBot="1" x14ac:dyDescent="0.25">
      <c r="A5" s="43"/>
      <c r="B5" s="41" t="s">
        <v>94</v>
      </c>
      <c r="C5" s="43"/>
      <c r="E5" s="43"/>
      <c r="G5" s="44" t="s">
        <v>108</v>
      </c>
      <c r="H5" s="45">
        <f>ROWS(H8:H56)-COUNTIF(H8:H56,"=x")</f>
        <v>17</v>
      </c>
      <c r="I5" s="45">
        <f t="shared" ref="I5:BE5" si="0">ROWS(I8:I56)-COUNTIF(I8:I56,"=x")</f>
        <v>22</v>
      </c>
      <c r="J5" s="45">
        <f t="shared" si="0"/>
        <v>22</v>
      </c>
      <c r="K5" s="45">
        <f t="shared" si="0"/>
        <v>26</v>
      </c>
      <c r="L5" s="45">
        <f t="shared" si="0"/>
        <v>26</v>
      </c>
      <c r="M5" s="45">
        <f t="shared" si="0"/>
        <v>32</v>
      </c>
      <c r="N5" s="45">
        <f t="shared" si="0"/>
        <v>37</v>
      </c>
      <c r="O5" s="45">
        <f t="shared" si="0"/>
        <v>37</v>
      </c>
      <c r="P5" s="45">
        <f t="shared" si="0"/>
        <v>37</v>
      </c>
      <c r="Q5" s="45">
        <f t="shared" si="0"/>
        <v>37</v>
      </c>
      <c r="R5" s="45">
        <f t="shared" si="0"/>
        <v>35</v>
      </c>
      <c r="S5" s="45">
        <f t="shared" si="0"/>
        <v>37</v>
      </c>
      <c r="T5" s="45">
        <f t="shared" si="0"/>
        <v>39</v>
      </c>
      <c r="U5" s="45">
        <f t="shared" si="0"/>
        <v>41</v>
      </c>
      <c r="V5" s="45">
        <f t="shared" si="0"/>
        <v>41</v>
      </c>
      <c r="W5" s="45">
        <f t="shared" si="0"/>
        <v>42</v>
      </c>
      <c r="X5" s="45">
        <f t="shared" si="0"/>
        <v>47</v>
      </c>
      <c r="Y5" s="45">
        <f t="shared" si="0"/>
        <v>47</v>
      </c>
      <c r="Z5" s="45">
        <f t="shared" si="0"/>
        <v>45</v>
      </c>
      <c r="AA5" s="45">
        <f t="shared" si="0"/>
        <v>41</v>
      </c>
      <c r="AB5" s="45">
        <f t="shared" si="0"/>
        <v>36</v>
      </c>
      <c r="AC5" s="45">
        <f t="shared" si="0"/>
        <v>32</v>
      </c>
      <c r="AD5" s="45">
        <f t="shared" si="0"/>
        <v>36</v>
      </c>
      <c r="AE5" s="45">
        <f t="shared" si="0"/>
        <v>35</v>
      </c>
      <c r="AF5" s="45">
        <f t="shared" si="0"/>
        <v>38</v>
      </c>
      <c r="AG5" s="45">
        <f t="shared" si="0"/>
        <v>40</v>
      </c>
      <c r="AH5" s="45">
        <f t="shared" si="0"/>
        <v>39</v>
      </c>
      <c r="AI5" s="45">
        <f t="shared" si="0"/>
        <v>35</v>
      </c>
      <c r="AJ5" s="45">
        <f t="shared" si="0"/>
        <v>32</v>
      </c>
      <c r="AK5" s="45">
        <f t="shared" si="0"/>
        <v>25</v>
      </c>
      <c r="AL5" s="45">
        <f t="shared" si="0"/>
        <v>25</v>
      </c>
      <c r="AM5" s="45">
        <f t="shared" si="0"/>
        <v>25</v>
      </c>
      <c r="AN5" s="45">
        <f t="shared" si="0"/>
        <v>31</v>
      </c>
      <c r="AO5" s="45">
        <f t="shared" si="0"/>
        <v>37</v>
      </c>
      <c r="AP5" s="45">
        <f t="shared" si="0"/>
        <v>39</v>
      </c>
      <c r="AQ5" s="45">
        <f t="shared" si="0"/>
        <v>39</v>
      </c>
      <c r="AR5" s="45">
        <f t="shared" si="0"/>
        <v>37</v>
      </c>
      <c r="AS5" s="45">
        <f t="shared" si="0"/>
        <v>36</v>
      </c>
      <c r="AT5" s="45">
        <f t="shared" si="0"/>
        <v>29</v>
      </c>
      <c r="AU5" s="45">
        <f t="shared" si="0"/>
        <v>49</v>
      </c>
      <c r="AV5" s="45">
        <f t="shared" si="0"/>
        <v>49</v>
      </c>
      <c r="AW5" s="45">
        <f t="shared" si="0"/>
        <v>49</v>
      </c>
      <c r="AX5" s="45">
        <f t="shared" si="0"/>
        <v>40</v>
      </c>
      <c r="AY5" s="45">
        <f t="shared" si="0"/>
        <v>44</v>
      </c>
      <c r="AZ5" s="45">
        <f t="shared" si="0"/>
        <v>39</v>
      </c>
      <c r="BA5" s="45">
        <f t="shared" si="0"/>
        <v>25</v>
      </c>
      <c r="BB5" s="45">
        <f t="shared" si="0"/>
        <v>24</v>
      </c>
      <c r="BC5" s="45">
        <f t="shared" si="0"/>
        <v>37</v>
      </c>
      <c r="BD5" s="45">
        <f t="shared" si="0"/>
        <v>35</v>
      </c>
      <c r="BE5" s="45">
        <f t="shared" si="0"/>
        <v>27</v>
      </c>
      <c r="BF5" s="43"/>
    </row>
    <row r="6" spans="1:58" s="12" customFormat="1" x14ac:dyDescent="0.2">
      <c r="A6" s="43" t="s">
        <v>96</v>
      </c>
      <c r="B6" s="43" t="s">
        <v>97</v>
      </c>
      <c r="C6" s="43" t="s">
        <v>98</v>
      </c>
      <c r="D6" s="43" t="s">
        <v>99</v>
      </c>
      <c r="E6" s="43" t="s">
        <v>100</v>
      </c>
      <c r="F6" s="43" t="s">
        <v>101</v>
      </c>
      <c r="G6" s="44" t="s">
        <v>107</v>
      </c>
      <c r="H6" s="16" t="s">
        <v>102</v>
      </c>
      <c r="I6" s="16" t="s">
        <v>102</v>
      </c>
      <c r="J6" s="16" t="s">
        <v>102</v>
      </c>
      <c r="K6" s="16" t="s">
        <v>102</v>
      </c>
      <c r="L6" s="16" t="s">
        <v>102</v>
      </c>
      <c r="M6" s="16" t="s">
        <v>102</v>
      </c>
      <c r="N6" s="16" t="s">
        <v>102</v>
      </c>
      <c r="O6" s="16" t="s">
        <v>102</v>
      </c>
      <c r="P6" s="16" t="s">
        <v>102</v>
      </c>
      <c r="Q6" s="16" t="s">
        <v>102</v>
      </c>
      <c r="R6" s="16" t="s">
        <v>102</v>
      </c>
      <c r="S6" s="16" t="s">
        <v>102</v>
      </c>
      <c r="T6" s="16" t="s">
        <v>102</v>
      </c>
      <c r="U6" s="16" t="s">
        <v>102</v>
      </c>
      <c r="V6" s="16" t="s">
        <v>102</v>
      </c>
      <c r="W6" s="16" t="s">
        <v>102</v>
      </c>
      <c r="X6" s="16" t="s">
        <v>102</v>
      </c>
      <c r="Y6" s="16" t="s">
        <v>102</v>
      </c>
      <c r="Z6" s="16" t="s">
        <v>102</v>
      </c>
      <c r="AA6" s="16" t="s">
        <v>102</v>
      </c>
      <c r="AB6" s="16" t="s">
        <v>102</v>
      </c>
      <c r="AC6" s="16" t="s">
        <v>102</v>
      </c>
      <c r="AD6" s="16" t="s">
        <v>102</v>
      </c>
      <c r="AE6" s="16" t="s">
        <v>102</v>
      </c>
      <c r="AF6" s="16" t="s">
        <v>102</v>
      </c>
      <c r="AG6" s="16" t="s">
        <v>102</v>
      </c>
      <c r="AH6" s="16" t="s">
        <v>102</v>
      </c>
      <c r="AI6" s="16" t="s">
        <v>102</v>
      </c>
      <c r="AJ6" s="16" t="s">
        <v>102</v>
      </c>
      <c r="AK6" s="16" t="s">
        <v>102</v>
      </c>
      <c r="AL6" s="16" t="s">
        <v>102</v>
      </c>
      <c r="AM6" s="16" t="s">
        <v>102</v>
      </c>
      <c r="AN6" s="16" t="s">
        <v>102</v>
      </c>
      <c r="AO6" s="16" t="s">
        <v>102</v>
      </c>
      <c r="AP6" s="16" t="s">
        <v>102</v>
      </c>
      <c r="AQ6" s="16" t="s">
        <v>102</v>
      </c>
      <c r="AR6" s="16" t="s">
        <v>102</v>
      </c>
      <c r="AS6" s="16" t="s">
        <v>102</v>
      </c>
      <c r="AT6" s="16" t="s">
        <v>102</v>
      </c>
      <c r="AU6" s="16" t="s">
        <v>102</v>
      </c>
      <c r="AV6" s="16" t="s">
        <v>102</v>
      </c>
      <c r="AW6" s="16" t="s">
        <v>102</v>
      </c>
      <c r="AX6" s="16" t="s">
        <v>102</v>
      </c>
      <c r="AY6" s="16" t="s">
        <v>102</v>
      </c>
      <c r="AZ6" s="16" t="s">
        <v>102</v>
      </c>
      <c r="BA6" s="16" t="s">
        <v>102</v>
      </c>
      <c r="BB6" s="16" t="s">
        <v>102</v>
      </c>
      <c r="BC6" s="16" t="s">
        <v>102</v>
      </c>
      <c r="BD6" s="16" t="s">
        <v>102</v>
      </c>
      <c r="BE6" s="16" t="s">
        <v>102</v>
      </c>
      <c r="BF6" s="43"/>
    </row>
    <row r="7" spans="1:58" s="38" customFormat="1" x14ac:dyDescent="0.2">
      <c r="A7" s="3">
        <v>1642</v>
      </c>
      <c r="B7" s="5" t="s">
        <v>51</v>
      </c>
      <c r="C7" s="2" t="s">
        <v>52</v>
      </c>
      <c r="D7" s="6">
        <v>-3000</v>
      </c>
      <c r="E7" s="4">
        <v>37.6524</v>
      </c>
      <c r="F7" s="4">
        <v>24.0227</v>
      </c>
      <c r="G7" s="44">
        <v>17</v>
      </c>
      <c r="H7" s="9">
        <f>IF(ACOS(SIN(RADIANS(H$3))*SIN(RADIANS($E7))+COS(RADIANS(H$3))*COS(RADIANS($E7))*COS(RADIANS(H$4-$F7)))*6371&lt;$C$3,ACOS(SIN(RADIANS(H$3))*SIN(RADIANS($E7))+COS(RADIANS(H$3))*COS(RADIANS($E7))*COS(RADIANS(H$4-$F7)))*6371,"x")</f>
        <v>9.4935297966003418E-5</v>
      </c>
      <c r="I7" s="9">
        <f t="shared" ref="I7:AX13" si="1">IF(ACOS(SIN(RADIANS(I$3))*SIN(RADIANS($E7))+COS(RADIANS(I$3))*COS(RADIANS($E7))*COS(RADIANS(I$4-$F7)))*6371&lt;$C$3,ACOS(SIN(RADIANS(I$3))*SIN(RADIANS($E7))+COS(RADIANS(I$3))*COS(RADIANS($E7))*COS(RADIANS(I$4-$F7)))*6371,"x")</f>
        <v>6.396946200951561</v>
      </c>
      <c r="J7" s="9">
        <f t="shared" si="1"/>
        <v>4.8948920355879917</v>
      </c>
      <c r="K7" s="9">
        <f t="shared" si="1"/>
        <v>10.448659987823701</v>
      </c>
      <c r="L7" s="9">
        <f t="shared" si="1"/>
        <v>10.467945552099309</v>
      </c>
      <c r="M7" s="9">
        <f t="shared" si="1"/>
        <v>18.749740802869137</v>
      </c>
      <c r="N7" s="9">
        <f t="shared" si="1"/>
        <v>25.658763305643436</v>
      </c>
      <c r="O7" s="9">
        <f t="shared" si="1"/>
        <v>26.372117658319439</v>
      </c>
      <c r="P7" s="9">
        <f t="shared" si="1"/>
        <v>27.710468666057924</v>
      </c>
      <c r="Q7" s="9">
        <f t="shared" si="1"/>
        <v>33.211790761832681</v>
      </c>
      <c r="R7" s="9">
        <f t="shared" si="1"/>
        <v>38.079459542781152</v>
      </c>
      <c r="S7" s="9">
        <f t="shared" si="1"/>
        <v>43.146159863014006</v>
      </c>
      <c r="T7" s="9">
        <f t="shared" si="1"/>
        <v>44.901869190506673</v>
      </c>
      <c r="U7" s="9">
        <f t="shared" si="1"/>
        <v>45.612797612433724</v>
      </c>
      <c r="V7" s="9">
        <f t="shared" si="1"/>
        <v>46.701467566365245</v>
      </c>
      <c r="W7" s="9">
        <f t="shared" si="1"/>
        <v>49.994781843026814</v>
      </c>
      <c r="X7" s="9" t="str">
        <f t="shared" si="1"/>
        <v>x</v>
      </c>
      <c r="Y7" s="9" t="str">
        <f t="shared" si="1"/>
        <v>x</v>
      </c>
      <c r="Z7" s="9" t="str">
        <f t="shared" si="1"/>
        <v>x</v>
      </c>
      <c r="AA7" s="9" t="str">
        <f t="shared" si="1"/>
        <v>x</v>
      </c>
      <c r="AB7" s="9" t="str">
        <f t="shared" si="1"/>
        <v>x</v>
      </c>
      <c r="AC7" s="9" t="str">
        <f t="shared" si="1"/>
        <v>x</v>
      </c>
      <c r="AD7" s="9" t="str">
        <f t="shared" si="1"/>
        <v>x</v>
      </c>
      <c r="AE7" s="9" t="str">
        <f t="shared" si="1"/>
        <v>x</v>
      </c>
      <c r="AF7" s="9" t="str">
        <f t="shared" si="1"/>
        <v>x</v>
      </c>
      <c r="AG7" s="9" t="str">
        <f t="shared" si="1"/>
        <v>x</v>
      </c>
      <c r="AH7" s="9" t="str">
        <f t="shared" si="1"/>
        <v>x</v>
      </c>
      <c r="AI7" s="9" t="str">
        <f t="shared" si="1"/>
        <v>x</v>
      </c>
      <c r="AJ7" s="9" t="str">
        <f t="shared" si="1"/>
        <v>x</v>
      </c>
      <c r="AK7" s="9" t="str">
        <f t="shared" si="1"/>
        <v>x</v>
      </c>
      <c r="AL7" s="9" t="str">
        <f t="shared" si="1"/>
        <v>x</v>
      </c>
      <c r="AM7" s="9" t="str">
        <f t="shared" si="1"/>
        <v>x</v>
      </c>
      <c r="AN7" s="9" t="str">
        <f t="shared" si="1"/>
        <v>x</v>
      </c>
      <c r="AO7" s="9" t="str">
        <f t="shared" si="1"/>
        <v>x</v>
      </c>
      <c r="AP7" s="9" t="str">
        <f t="shared" si="1"/>
        <v>x</v>
      </c>
      <c r="AQ7" s="9" t="str">
        <f t="shared" si="1"/>
        <v>x</v>
      </c>
      <c r="AR7" s="9" t="str">
        <f t="shared" si="1"/>
        <v>x</v>
      </c>
      <c r="AS7" s="9" t="str">
        <f t="shared" si="1"/>
        <v>x</v>
      </c>
      <c r="AT7" s="9" t="str">
        <f t="shared" si="1"/>
        <v>x</v>
      </c>
      <c r="AU7" s="9" t="str">
        <f t="shared" si="1"/>
        <v>x</v>
      </c>
      <c r="AV7" s="9" t="str">
        <f t="shared" si="1"/>
        <v>x</v>
      </c>
      <c r="AW7" s="9" t="str">
        <f t="shared" si="1"/>
        <v>x</v>
      </c>
      <c r="AX7" s="9" t="str">
        <f t="shared" si="1"/>
        <v>x</v>
      </c>
      <c r="AY7" s="9" t="str">
        <f>IF(ACOS(SIN(RADIANS(AY$3))*SIN(RADIANS($E7))+COS(RADIANS(AY$3))*COS(RADIANS($E7))*COS(RADIANS(AY$4-$F7)))*6371&lt;$C$3,ACOS(SIN(RADIANS(AY$3))*SIN(RADIANS($E7))+COS(RADIANS(AY$3))*COS(RADIANS($E7))*COS(RADIANS(AY$4-$F7)))*6371,"x")</f>
        <v>x</v>
      </c>
      <c r="AZ7" s="9" t="str">
        <f t="shared" ref="AZ7:BE22" si="2">IF(ACOS(SIN(RADIANS(AZ$3))*SIN(RADIANS($E7))+COS(RADIANS(AZ$3))*COS(RADIANS($E7))*COS(RADIANS(AZ$4-$F7)))*6371&lt;$C$3,ACOS(SIN(RADIANS(AZ$3))*SIN(RADIANS($E7))+COS(RADIANS(AZ$3))*COS(RADIANS($E7))*COS(RADIANS(AZ$4-$F7)))*6371,"x")</f>
        <v>x</v>
      </c>
      <c r="BA7" s="9" t="str">
        <f t="shared" si="2"/>
        <v>x</v>
      </c>
      <c r="BB7" s="9" t="str">
        <f t="shared" si="2"/>
        <v>x</v>
      </c>
      <c r="BC7" s="9">
        <f t="shared" si="2"/>
        <v>49.335580876888187</v>
      </c>
      <c r="BD7" s="9">
        <f t="shared" si="2"/>
        <v>47.302087748590274</v>
      </c>
      <c r="BE7" s="9" t="str">
        <f t="shared" si="2"/>
        <v>x</v>
      </c>
      <c r="BF7" s="2"/>
    </row>
    <row r="8" spans="1:58" s="38" customFormat="1" x14ac:dyDescent="0.2">
      <c r="A8" s="3">
        <v>1641</v>
      </c>
      <c r="B8" s="5" t="s">
        <v>49</v>
      </c>
      <c r="C8" s="2" t="s">
        <v>50</v>
      </c>
      <c r="D8" s="6" t="s">
        <v>16</v>
      </c>
      <c r="E8" s="4">
        <v>37.652222999999999</v>
      </c>
      <c r="F8" s="4">
        <v>23.950037999999999</v>
      </c>
      <c r="G8" s="44">
        <v>22</v>
      </c>
      <c r="H8" s="9">
        <f t="shared" ref="H8:W56" si="3">IF(ACOS(SIN(RADIANS(H$3))*SIN(RADIANS($E8))+COS(RADIANS(H$3))*COS(RADIANS($E8))*COS(RADIANS(H$4-$F8)))*6371&lt;$C$3,ACOS(SIN(RADIANS(H$3))*SIN(RADIANS($E8))+COS(RADIANS(H$3))*COS(RADIANS($E8))*COS(RADIANS(H$4-$F8)))*6371,"x")</f>
        <v>6.396946200951561</v>
      </c>
      <c r="I8" s="9">
        <f t="shared" si="3"/>
        <v>0</v>
      </c>
      <c r="J8" s="9">
        <f t="shared" si="3"/>
        <v>2.0422749349508882</v>
      </c>
      <c r="K8" s="9">
        <f t="shared" si="3"/>
        <v>7.0454078274450289</v>
      </c>
      <c r="L8" s="9">
        <f t="shared" si="3"/>
        <v>7.4176392827924102</v>
      </c>
      <c r="M8" s="9">
        <f t="shared" si="3"/>
        <v>15.492003477260816</v>
      </c>
      <c r="N8" s="9">
        <f t="shared" si="3"/>
        <v>21.487255477849718</v>
      </c>
      <c r="O8" s="9">
        <f t="shared" si="3"/>
        <v>21.081176577205113</v>
      </c>
      <c r="P8" s="9">
        <f t="shared" si="3"/>
        <v>23.126842390624368</v>
      </c>
      <c r="Q8" s="9">
        <f t="shared" si="3"/>
        <v>28.90902837470199</v>
      </c>
      <c r="R8" s="9">
        <f t="shared" si="3"/>
        <v>33.87423406134517</v>
      </c>
      <c r="S8" s="9">
        <f t="shared" si="3"/>
        <v>39.051950511577076</v>
      </c>
      <c r="T8" s="9">
        <f t="shared" si="3"/>
        <v>40.640898740026429</v>
      </c>
      <c r="U8" s="9">
        <f t="shared" si="3"/>
        <v>41.26476892310567</v>
      </c>
      <c r="V8" s="9">
        <f t="shared" si="3"/>
        <v>42.322207183593449</v>
      </c>
      <c r="W8" s="9">
        <f t="shared" si="3"/>
        <v>45.463762954270862</v>
      </c>
      <c r="X8" s="9">
        <f t="shared" si="1"/>
        <v>49.026860828852335</v>
      </c>
      <c r="Y8" s="9" t="str">
        <f t="shared" si="1"/>
        <v>x</v>
      </c>
      <c r="Z8" s="9" t="str">
        <f t="shared" si="1"/>
        <v>x</v>
      </c>
      <c r="AA8" s="9" t="str">
        <f t="shared" si="1"/>
        <v>x</v>
      </c>
      <c r="AB8" s="9" t="str">
        <f t="shared" si="1"/>
        <v>x</v>
      </c>
      <c r="AC8" s="9" t="str">
        <f t="shared" si="1"/>
        <v>x</v>
      </c>
      <c r="AD8" s="9" t="str">
        <f t="shared" si="1"/>
        <v>x</v>
      </c>
      <c r="AE8" s="9" t="str">
        <f t="shared" si="1"/>
        <v>x</v>
      </c>
      <c r="AF8" s="9" t="str">
        <f t="shared" si="1"/>
        <v>x</v>
      </c>
      <c r="AG8" s="9" t="str">
        <f t="shared" si="1"/>
        <v>x</v>
      </c>
      <c r="AH8" s="9" t="str">
        <f t="shared" si="1"/>
        <v>x</v>
      </c>
      <c r="AI8" s="9" t="str">
        <f t="shared" si="1"/>
        <v>x</v>
      </c>
      <c r="AJ8" s="9" t="str">
        <f t="shared" si="1"/>
        <v>x</v>
      </c>
      <c r="AK8" s="9" t="str">
        <f t="shared" si="1"/>
        <v>x</v>
      </c>
      <c r="AL8" s="9" t="str">
        <f t="shared" si="1"/>
        <v>x</v>
      </c>
      <c r="AM8" s="9" t="str">
        <f t="shared" si="1"/>
        <v>x</v>
      </c>
      <c r="AN8" s="9" t="str">
        <f t="shared" si="1"/>
        <v>x</v>
      </c>
      <c r="AO8" s="9" t="str">
        <f t="shared" si="1"/>
        <v>x</v>
      </c>
      <c r="AP8" s="9" t="str">
        <f t="shared" si="1"/>
        <v>x</v>
      </c>
      <c r="AQ8" s="9" t="str">
        <f t="shared" si="1"/>
        <v>x</v>
      </c>
      <c r="AR8" s="9" t="str">
        <f t="shared" si="1"/>
        <v>x</v>
      </c>
      <c r="AS8" s="9" t="str">
        <f t="shared" si="1"/>
        <v>x</v>
      </c>
      <c r="AT8" s="9" t="str">
        <f t="shared" si="1"/>
        <v>x</v>
      </c>
      <c r="AU8" s="9">
        <f t="shared" si="1"/>
        <v>47.695248859258484</v>
      </c>
      <c r="AV8" s="9">
        <f t="shared" si="1"/>
        <v>47.427180514306592</v>
      </c>
      <c r="AW8" s="9">
        <f t="shared" si="1"/>
        <v>47.082623608409115</v>
      </c>
      <c r="AX8" s="9" t="str">
        <f t="shared" si="1"/>
        <v>x</v>
      </c>
      <c r="AY8" s="9" t="str">
        <f t="shared" ref="AY8:BE56" si="4">IF(ACOS(SIN(RADIANS(AY$3))*SIN(RADIANS($E8))+COS(RADIANS(AY$3))*COS(RADIANS($E8))*COS(RADIANS(AY$4-$F8)))*6371&lt;$C$3,ACOS(SIN(RADIANS(AY$3))*SIN(RADIANS($E8))+COS(RADIANS(AY$3))*COS(RADIANS($E8))*COS(RADIANS(AY$4-$F8)))*6371,"x")</f>
        <v>x</v>
      </c>
      <c r="AZ8" s="9" t="str">
        <f t="shared" si="4"/>
        <v>x</v>
      </c>
      <c r="BA8" s="9" t="str">
        <f t="shared" si="4"/>
        <v>x</v>
      </c>
      <c r="BB8" s="9" t="str">
        <f t="shared" si="4"/>
        <v>x</v>
      </c>
      <c r="BC8" s="9">
        <f t="shared" si="4"/>
        <v>43.204732440381214</v>
      </c>
      <c r="BD8" s="9">
        <f t="shared" si="4"/>
        <v>41.236816722225988</v>
      </c>
      <c r="BE8" s="9">
        <f t="shared" si="4"/>
        <v>45.638107718974119</v>
      </c>
      <c r="BF8" s="2"/>
    </row>
    <row r="9" spans="1:58" s="2" customFormat="1" x14ac:dyDescent="0.2">
      <c r="A9" s="3">
        <v>1640</v>
      </c>
      <c r="B9" s="5" t="s">
        <v>47</v>
      </c>
      <c r="C9" s="2" t="s">
        <v>48</v>
      </c>
      <c r="D9" s="6">
        <v>-550</v>
      </c>
      <c r="E9" s="4">
        <v>37.663074999999999</v>
      </c>
      <c r="F9" s="4">
        <v>23.968755000000002</v>
      </c>
      <c r="G9" s="44">
        <v>22</v>
      </c>
      <c r="H9" s="9">
        <f t="shared" si="3"/>
        <v>4.8948920355879917</v>
      </c>
      <c r="I9" s="9">
        <f t="shared" si="1"/>
        <v>2.0422749349508882</v>
      </c>
      <c r="J9" s="9">
        <f t="shared" si="1"/>
        <v>0</v>
      </c>
      <c r="K9" s="9">
        <f t="shared" si="1"/>
        <v>6.4849981731409763</v>
      </c>
      <c r="L9" s="9">
        <f t="shared" si="1"/>
        <v>6.7140679226297282</v>
      </c>
      <c r="M9" s="9">
        <f t="shared" si="1"/>
        <v>15.087643671372806</v>
      </c>
      <c r="N9" s="9">
        <f t="shared" si="1"/>
        <v>21.530287390004119</v>
      </c>
      <c r="O9" s="9">
        <f t="shared" si="1"/>
        <v>21.704966892309269</v>
      </c>
      <c r="P9" s="9">
        <f t="shared" si="1"/>
        <v>23.374481066576127</v>
      </c>
      <c r="Q9" s="9">
        <f t="shared" si="1"/>
        <v>29.041896637868913</v>
      </c>
      <c r="R9" s="9">
        <f t="shared" si="1"/>
        <v>33.97538684039516</v>
      </c>
      <c r="S9" s="9">
        <f t="shared" si="1"/>
        <v>39.114246408473697</v>
      </c>
      <c r="T9" s="9">
        <f t="shared" si="1"/>
        <v>40.779643611530396</v>
      </c>
      <c r="U9" s="9">
        <f t="shared" si="1"/>
        <v>41.443800262480288</v>
      </c>
      <c r="V9" s="9">
        <f t="shared" si="1"/>
        <v>42.516983908725159</v>
      </c>
      <c r="W9" s="9">
        <f t="shared" si="1"/>
        <v>45.732725077354814</v>
      </c>
      <c r="X9" s="9">
        <f t="shared" si="1"/>
        <v>49.462024476832156</v>
      </c>
      <c r="Y9" s="9" t="str">
        <f t="shared" si="1"/>
        <v>x</v>
      </c>
      <c r="Z9" s="9" t="str">
        <f t="shared" si="1"/>
        <v>x</v>
      </c>
      <c r="AA9" s="9" t="str">
        <f t="shared" si="1"/>
        <v>x</v>
      </c>
      <c r="AB9" s="9" t="str">
        <f t="shared" si="1"/>
        <v>x</v>
      </c>
      <c r="AC9" s="9" t="str">
        <f t="shared" si="1"/>
        <v>x</v>
      </c>
      <c r="AD9" s="9" t="str">
        <f t="shared" si="1"/>
        <v>x</v>
      </c>
      <c r="AE9" s="9" t="str">
        <f t="shared" si="1"/>
        <v>x</v>
      </c>
      <c r="AF9" s="9" t="str">
        <f t="shared" si="1"/>
        <v>x</v>
      </c>
      <c r="AG9" s="9" t="str">
        <f t="shared" si="1"/>
        <v>x</v>
      </c>
      <c r="AH9" s="9" t="str">
        <f t="shared" si="1"/>
        <v>x</v>
      </c>
      <c r="AI9" s="9" t="str">
        <f t="shared" si="1"/>
        <v>x</v>
      </c>
      <c r="AJ9" s="9" t="str">
        <f t="shared" si="1"/>
        <v>x</v>
      </c>
      <c r="AK9" s="9" t="str">
        <f t="shared" si="1"/>
        <v>x</v>
      </c>
      <c r="AL9" s="9" t="str">
        <f t="shared" si="1"/>
        <v>x</v>
      </c>
      <c r="AM9" s="9" t="str">
        <f t="shared" si="1"/>
        <v>x</v>
      </c>
      <c r="AN9" s="9" t="str">
        <f t="shared" si="1"/>
        <v>x</v>
      </c>
      <c r="AO9" s="9" t="str">
        <f t="shared" si="1"/>
        <v>x</v>
      </c>
      <c r="AP9" s="9" t="str">
        <f t="shared" si="1"/>
        <v>x</v>
      </c>
      <c r="AQ9" s="9" t="str">
        <f t="shared" si="1"/>
        <v>x</v>
      </c>
      <c r="AR9" s="9" t="str">
        <f t="shared" si="1"/>
        <v>x</v>
      </c>
      <c r="AS9" s="9" t="str">
        <f t="shared" si="1"/>
        <v>x</v>
      </c>
      <c r="AT9" s="9" t="str">
        <f t="shared" si="1"/>
        <v>x</v>
      </c>
      <c r="AU9" s="9">
        <f t="shared" si="1"/>
        <v>49.03950193988473</v>
      </c>
      <c r="AV9" s="9">
        <f t="shared" si="1"/>
        <v>48.783187706792198</v>
      </c>
      <c r="AW9" s="9">
        <f t="shared" si="1"/>
        <v>48.445960717542661</v>
      </c>
      <c r="AX9" s="9" t="str">
        <f t="shared" si="1"/>
        <v>x</v>
      </c>
      <c r="AY9" s="9" t="str">
        <f t="shared" si="4"/>
        <v>x</v>
      </c>
      <c r="AZ9" s="9" t="str">
        <f t="shared" si="2"/>
        <v>x</v>
      </c>
      <c r="BA9" s="9" t="str">
        <f t="shared" si="2"/>
        <v>x</v>
      </c>
      <c r="BB9" s="9" t="str">
        <f t="shared" si="2"/>
        <v>x</v>
      </c>
      <c r="BC9" s="9">
        <f t="shared" si="2"/>
        <v>45.148591677372885</v>
      </c>
      <c r="BD9" s="9">
        <f t="shared" si="2"/>
        <v>43.202423916856375</v>
      </c>
      <c r="BE9" s="9">
        <f t="shared" si="2"/>
        <v>47.642884502097317</v>
      </c>
    </row>
    <row r="10" spans="1:58" s="2" customFormat="1" x14ac:dyDescent="0.2">
      <c r="A10" s="3">
        <v>1639</v>
      </c>
      <c r="B10" s="5" t="s">
        <v>45</v>
      </c>
      <c r="C10" s="2" t="s">
        <v>46</v>
      </c>
      <c r="D10" s="6" t="s">
        <v>16</v>
      </c>
      <c r="E10" s="4">
        <v>37.714171</v>
      </c>
      <c r="F10" s="4">
        <v>23.933225</v>
      </c>
      <c r="G10" s="44">
        <v>26</v>
      </c>
      <c r="H10" s="9">
        <f t="shared" si="3"/>
        <v>10.448659987823701</v>
      </c>
      <c r="I10" s="9">
        <f t="shared" si="1"/>
        <v>7.0454078274450289</v>
      </c>
      <c r="J10" s="9">
        <f t="shared" si="1"/>
        <v>6.4849981731409763</v>
      </c>
      <c r="K10" s="9">
        <f t="shared" si="1"/>
        <v>0</v>
      </c>
      <c r="L10" s="9">
        <f t="shared" si="1"/>
        <v>0.59285221468705274</v>
      </c>
      <c r="M10" s="9">
        <f t="shared" si="1"/>
        <v>8.6027460145975567</v>
      </c>
      <c r="N10" s="9">
        <f t="shared" si="1"/>
        <v>15.224967291529056</v>
      </c>
      <c r="O10" s="9">
        <f t="shared" si="1"/>
        <v>16.250332256507818</v>
      </c>
      <c r="P10" s="9">
        <f t="shared" si="1"/>
        <v>17.270811692173549</v>
      </c>
      <c r="Q10" s="9">
        <f t="shared" si="1"/>
        <v>22.774571431404585</v>
      </c>
      <c r="R10" s="9">
        <f t="shared" si="1"/>
        <v>27.663842184311921</v>
      </c>
      <c r="S10" s="9">
        <f t="shared" si="1"/>
        <v>32.762735288559121</v>
      </c>
      <c r="T10" s="9">
        <f t="shared" si="1"/>
        <v>34.483627265222303</v>
      </c>
      <c r="U10" s="9">
        <f t="shared" si="1"/>
        <v>35.1812096029321</v>
      </c>
      <c r="V10" s="9">
        <f t="shared" si="1"/>
        <v>36.266490881969794</v>
      </c>
      <c r="W10" s="9">
        <f t="shared" si="1"/>
        <v>39.548021090203321</v>
      </c>
      <c r="X10" s="9">
        <f t="shared" si="1"/>
        <v>43.463544083395469</v>
      </c>
      <c r="Y10" s="9">
        <f t="shared" si="1"/>
        <v>46.759307737710529</v>
      </c>
      <c r="Z10" s="9" t="str">
        <f t="shared" si="1"/>
        <v>x</v>
      </c>
      <c r="AA10" s="9" t="str">
        <f t="shared" si="1"/>
        <v>x</v>
      </c>
      <c r="AB10" s="9">
        <f t="shared" si="1"/>
        <v>45.107013479084394</v>
      </c>
      <c r="AC10" s="9">
        <f t="shared" si="1"/>
        <v>48.238643567286793</v>
      </c>
      <c r="AD10" s="9">
        <f t="shared" si="1"/>
        <v>49.633878178788756</v>
      </c>
      <c r="AE10" s="9" t="str">
        <f t="shared" si="1"/>
        <v>x</v>
      </c>
      <c r="AF10" s="9" t="str">
        <f t="shared" si="1"/>
        <v>x</v>
      </c>
      <c r="AG10" s="9" t="str">
        <f t="shared" si="1"/>
        <v>x</v>
      </c>
      <c r="AH10" s="9" t="str">
        <f t="shared" si="1"/>
        <v>x</v>
      </c>
      <c r="AI10" s="9" t="str">
        <f t="shared" si="1"/>
        <v>x</v>
      </c>
      <c r="AJ10" s="9" t="str">
        <f t="shared" si="1"/>
        <v>x</v>
      </c>
      <c r="AK10" s="9" t="str">
        <f t="shared" si="1"/>
        <v>x</v>
      </c>
      <c r="AL10" s="9" t="str">
        <f t="shared" si="1"/>
        <v>x</v>
      </c>
      <c r="AM10" s="9" t="str">
        <f t="shared" si="1"/>
        <v>x</v>
      </c>
      <c r="AN10" s="9" t="str">
        <f t="shared" si="1"/>
        <v>x</v>
      </c>
      <c r="AO10" s="9" t="str">
        <f t="shared" si="1"/>
        <v>x</v>
      </c>
      <c r="AP10" s="9" t="str">
        <f t="shared" si="1"/>
        <v>x</v>
      </c>
      <c r="AQ10" s="9" t="str">
        <f t="shared" si="1"/>
        <v>x</v>
      </c>
      <c r="AR10" s="9" t="str">
        <f t="shared" si="1"/>
        <v>x</v>
      </c>
      <c r="AS10" s="9" t="str">
        <f t="shared" si="1"/>
        <v>x</v>
      </c>
      <c r="AT10" s="9" t="str">
        <f t="shared" si="1"/>
        <v>x</v>
      </c>
      <c r="AU10" s="9">
        <f t="shared" si="1"/>
        <v>45.095285578976309</v>
      </c>
      <c r="AV10" s="9">
        <f t="shared" si="1"/>
        <v>44.881643513394877</v>
      </c>
      <c r="AW10" s="9">
        <f t="shared" si="1"/>
        <v>44.572728720594021</v>
      </c>
      <c r="AX10" s="9" t="str">
        <f t="shared" si="1"/>
        <v>x</v>
      </c>
      <c r="AY10" s="9" t="str">
        <f t="shared" si="4"/>
        <v>x</v>
      </c>
      <c r="AZ10" s="9" t="str">
        <f t="shared" si="2"/>
        <v>x</v>
      </c>
      <c r="BA10" s="9" t="str">
        <f t="shared" si="2"/>
        <v>x</v>
      </c>
      <c r="BB10" s="9" t="str">
        <f t="shared" si="2"/>
        <v>x</v>
      </c>
      <c r="BC10" s="9">
        <f t="shared" si="2"/>
        <v>44.476801023668393</v>
      </c>
      <c r="BD10" s="9">
        <f t="shared" si="2"/>
        <v>42.787186568804529</v>
      </c>
      <c r="BE10" s="9">
        <f t="shared" si="2"/>
        <v>47.704175721032811</v>
      </c>
    </row>
    <row r="11" spans="1:58" s="2" customFormat="1" x14ac:dyDescent="0.2">
      <c r="A11" s="3">
        <v>1638</v>
      </c>
      <c r="B11" s="5" t="s">
        <v>43</v>
      </c>
      <c r="C11" s="2" t="s">
        <v>44</v>
      </c>
      <c r="D11" s="6">
        <v>-550</v>
      </c>
      <c r="E11" s="4">
        <v>37.718204999999998</v>
      </c>
      <c r="F11" s="4">
        <v>23.937632000000001</v>
      </c>
      <c r="G11" s="44">
        <v>26</v>
      </c>
      <c r="H11" s="9">
        <f t="shared" si="3"/>
        <v>10.467945552099309</v>
      </c>
      <c r="I11" s="9">
        <f t="shared" si="1"/>
        <v>7.4176392827924102</v>
      </c>
      <c r="J11" s="9">
        <f t="shared" si="1"/>
        <v>6.7140679226297282</v>
      </c>
      <c r="K11" s="9">
        <f t="shared" si="1"/>
        <v>0.59285221468705274</v>
      </c>
      <c r="L11" s="9">
        <f t="shared" si="1"/>
        <v>0</v>
      </c>
      <c r="M11" s="9">
        <f t="shared" si="1"/>
        <v>8.4109256306192854</v>
      </c>
      <c r="N11" s="9">
        <f t="shared" si="1"/>
        <v>15.192964665341815</v>
      </c>
      <c r="O11" s="9">
        <f t="shared" si="1"/>
        <v>16.444687470188551</v>
      </c>
      <c r="P11" s="9">
        <f t="shared" si="1"/>
        <v>17.309627878651433</v>
      </c>
      <c r="Q11" s="9">
        <f t="shared" si="1"/>
        <v>22.746298171183593</v>
      </c>
      <c r="R11" s="9">
        <f t="shared" si="1"/>
        <v>27.612405387555562</v>
      </c>
      <c r="S11" s="9">
        <f t="shared" si="1"/>
        <v>32.689657915947713</v>
      </c>
      <c r="T11" s="9">
        <f t="shared" si="1"/>
        <v>34.434633979361045</v>
      </c>
      <c r="U11" s="9">
        <f t="shared" si="1"/>
        <v>35.145135671742111</v>
      </c>
      <c r="V11" s="9">
        <f t="shared" si="1"/>
        <v>36.234424447176444</v>
      </c>
      <c r="W11" s="9">
        <f t="shared" si="1"/>
        <v>39.537270958246523</v>
      </c>
      <c r="X11" s="9">
        <f t="shared" si="1"/>
        <v>43.504509539760313</v>
      </c>
      <c r="Y11" s="9">
        <f t="shared" si="1"/>
        <v>46.945914534496886</v>
      </c>
      <c r="Z11" s="9" t="str">
        <f t="shared" si="1"/>
        <v>x</v>
      </c>
      <c r="AA11" s="9" t="str">
        <f t="shared" si="1"/>
        <v>x</v>
      </c>
      <c r="AB11" s="9">
        <f t="shared" si="1"/>
        <v>45.045746650248972</v>
      </c>
      <c r="AC11" s="9">
        <f t="shared" si="1"/>
        <v>48.129653876600308</v>
      </c>
      <c r="AD11" s="9">
        <f t="shared" si="1"/>
        <v>49.5585062646065</v>
      </c>
      <c r="AE11" s="9" t="str">
        <f t="shared" si="1"/>
        <v>x</v>
      </c>
      <c r="AF11" s="9" t="str">
        <f t="shared" si="1"/>
        <v>x</v>
      </c>
      <c r="AG11" s="9" t="str">
        <f t="shared" si="1"/>
        <v>x</v>
      </c>
      <c r="AH11" s="9" t="str">
        <f t="shared" si="1"/>
        <v>x</v>
      </c>
      <c r="AI11" s="9" t="str">
        <f t="shared" si="1"/>
        <v>x</v>
      </c>
      <c r="AJ11" s="9" t="str">
        <f t="shared" si="1"/>
        <v>x</v>
      </c>
      <c r="AK11" s="9" t="str">
        <f t="shared" si="1"/>
        <v>x</v>
      </c>
      <c r="AL11" s="9" t="str">
        <f t="shared" si="1"/>
        <v>x</v>
      </c>
      <c r="AM11" s="9" t="str">
        <f t="shared" si="1"/>
        <v>x</v>
      </c>
      <c r="AN11" s="9" t="str">
        <f t="shared" si="1"/>
        <v>x</v>
      </c>
      <c r="AO11" s="9" t="str">
        <f t="shared" si="1"/>
        <v>x</v>
      </c>
      <c r="AP11" s="9" t="str">
        <f t="shared" si="1"/>
        <v>x</v>
      </c>
      <c r="AQ11" s="9" t="str">
        <f t="shared" si="1"/>
        <v>x</v>
      </c>
      <c r="AR11" s="9" t="str">
        <f t="shared" si="1"/>
        <v>x</v>
      </c>
      <c r="AS11" s="9" t="str">
        <f t="shared" si="1"/>
        <v>x</v>
      </c>
      <c r="AT11" s="9" t="str">
        <f t="shared" si="1"/>
        <v>x</v>
      </c>
      <c r="AU11" s="9">
        <f t="shared" si="1"/>
        <v>45.44135668265568</v>
      </c>
      <c r="AV11" s="9">
        <f t="shared" si="1"/>
        <v>45.231976348447795</v>
      </c>
      <c r="AW11" s="9">
        <f t="shared" si="1"/>
        <v>44.925969151882917</v>
      </c>
      <c r="AX11" s="9" t="str">
        <f t="shared" si="1"/>
        <v>x</v>
      </c>
      <c r="AY11" s="9" t="str">
        <f t="shared" si="4"/>
        <v>x</v>
      </c>
      <c r="AZ11" s="9" t="str">
        <f t="shared" si="2"/>
        <v>x</v>
      </c>
      <c r="BA11" s="9" t="str">
        <f t="shared" si="2"/>
        <v>x</v>
      </c>
      <c r="BB11" s="9" t="str">
        <f t="shared" si="2"/>
        <v>x</v>
      </c>
      <c r="BC11" s="9">
        <f t="shared" si="2"/>
        <v>45.026501701422852</v>
      </c>
      <c r="BD11" s="9">
        <f t="shared" si="2"/>
        <v>43.345872251691731</v>
      </c>
      <c r="BE11" s="9">
        <f t="shared" si="2"/>
        <v>48.274634732988027</v>
      </c>
    </row>
    <row r="12" spans="1:58" s="2" customFormat="1" x14ac:dyDescent="0.2">
      <c r="A12" s="3">
        <v>1637</v>
      </c>
      <c r="B12" s="5" t="s">
        <v>41</v>
      </c>
      <c r="C12" s="2" t="s">
        <v>42</v>
      </c>
      <c r="D12" s="6">
        <v>-550</v>
      </c>
      <c r="E12" s="4">
        <v>37.782209999999999</v>
      </c>
      <c r="F12" s="4">
        <v>23.886649999999999</v>
      </c>
      <c r="G12" s="44">
        <v>32</v>
      </c>
      <c r="H12" s="9">
        <f t="shared" si="3"/>
        <v>18.749740802869137</v>
      </c>
      <c r="I12" s="9">
        <f t="shared" si="1"/>
        <v>15.492003477260816</v>
      </c>
      <c r="J12" s="9">
        <f t="shared" si="1"/>
        <v>15.087643671372806</v>
      </c>
      <c r="K12" s="9">
        <f t="shared" si="1"/>
        <v>8.6027460145975567</v>
      </c>
      <c r="L12" s="9">
        <f t="shared" si="1"/>
        <v>8.4109256306192854</v>
      </c>
      <c r="M12" s="9">
        <f t="shared" si="1"/>
        <v>0</v>
      </c>
      <c r="N12" s="9">
        <f t="shared" si="1"/>
        <v>7.3961867093897453</v>
      </c>
      <c r="O12" s="9">
        <f t="shared" si="1"/>
        <v>10.978032196919523</v>
      </c>
      <c r="P12" s="9">
        <f t="shared" si="1"/>
        <v>9.9921856944065599</v>
      </c>
      <c r="Q12" s="9">
        <f t="shared" si="1"/>
        <v>14.782540082541065</v>
      </c>
      <c r="R12" s="9">
        <f t="shared" si="1"/>
        <v>19.491184000872021</v>
      </c>
      <c r="S12" s="9">
        <f t="shared" si="1"/>
        <v>24.464520287576406</v>
      </c>
      <c r="T12" s="9">
        <f t="shared" si="1"/>
        <v>26.295804185299176</v>
      </c>
      <c r="U12" s="9">
        <f t="shared" si="1"/>
        <v>27.059349654175993</v>
      </c>
      <c r="V12" s="9">
        <f t="shared" si="1"/>
        <v>28.162952292920298</v>
      </c>
      <c r="W12" s="9">
        <f t="shared" si="1"/>
        <v>31.556384295934045</v>
      </c>
      <c r="X12" s="9">
        <f t="shared" si="1"/>
        <v>35.800658651321861</v>
      </c>
      <c r="Y12" s="9">
        <f t="shared" si="1"/>
        <v>40.411484961440664</v>
      </c>
      <c r="Z12" s="9">
        <f t="shared" si="1"/>
        <v>43.712899044470802</v>
      </c>
      <c r="AA12" s="9">
        <f t="shared" si="1"/>
        <v>45.835252960706867</v>
      </c>
      <c r="AB12" s="9">
        <f t="shared" si="1"/>
        <v>36.839037629727741</v>
      </c>
      <c r="AC12" s="9">
        <f t="shared" si="1"/>
        <v>39.788916151833767</v>
      </c>
      <c r="AD12" s="9">
        <f t="shared" si="1"/>
        <v>41.301609760975943</v>
      </c>
      <c r="AE12" s="9">
        <f t="shared" si="1"/>
        <v>42.061489040820568</v>
      </c>
      <c r="AF12" s="9">
        <f t="shared" si="1"/>
        <v>44.533697906521738</v>
      </c>
      <c r="AG12" s="9" t="str">
        <f t="shared" si="1"/>
        <v>x</v>
      </c>
      <c r="AH12" s="9" t="str">
        <f t="shared" si="1"/>
        <v>x</v>
      </c>
      <c r="AI12" s="9" t="str">
        <f t="shared" si="1"/>
        <v>x</v>
      </c>
      <c r="AJ12" s="9" t="str">
        <f t="shared" si="1"/>
        <v>x</v>
      </c>
      <c r="AK12" s="9" t="str">
        <f t="shared" si="1"/>
        <v>x</v>
      </c>
      <c r="AL12" s="9" t="str">
        <f t="shared" si="1"/>
        <v>x</v>
      </c>
      <c r="AM12" s="9" t="str">
        <f t="shared" si="1"/>
        <v>x</v>
      </c>
      <c r="AN12" s="9" t="str">
        <f t="shared" si="1"/>
        <v>x</v>
      </c>
      <c r="AO12" s="9" t="str">
        <f t="shared" si="1"/>
        <v>x</v>
      </c>
      <c r="AP12" s="9" t="str">
        <f t="shared" si="1"/>
        <v>x</v>
      </c>
      <c r="AQ12" s="9" t="str">
        <f t="shared" si="1"/>
        <v>x</v>
      </c>
      <c r="AR12" s="9" t="str">
        <f t="shared" si="1"/>
        <v>x</v>
      </c>
      <c r="AS12" s="9" t="str">
        <f t="shared" si="1"/>
        <v>x</v>
      </c>
      <c r="AT12" s="9" t="str">
        <f t="shared" si="1"/>
        <v>x</v>
      </c>
      <c r="AU12" s="9">
        <f t="shared" si="1"/>
        <v>40.933892021558478</v>
      </c>
      <c r="AV12" s="9">
        <f t="shared" si="1"/>
        <v>40.793717488203804</v>
      </c>
      <c r="AW12" s="9">
        <f t="shared" si="1"/>
        <v>40.537854349355946</v>
      </c>
      <c r="AX12" s="9" t="str">
        <f t="shared" si="1"/>
        <v>x</v>
      </c>
      <c r="AY12" s="9">
        <f t="shared" si="4"/>
        <v>49.576638310773717</v>
      </c>
      <c r="AZ12" s="9">
        <f t="shared" si="2"/>
        <v>49.416332938655259</v>
      </c>
      <c r="BA12" s="9" t="str">
        <f t="shared" si="2"/>
        <v>x</v>
      </c>
      <c r="BB12" s="9" t="str">
        <f t="shared" si="2"/>
        <v>x</v>
      </c>
      <c r="BC12" s="9">
        <f t="shared" si="2"/>
        <v>45.097100743336618</v>
      </c>
      <c r="BD12" s="9">
        <f t="shared" si="2"/>
        <v>43.801810737796679</v>
      </c>
      <c r="BE12" s="9">
        <f t="shared" si="2"/>
        <v>49.186038159539471</v>
      </c>
    </row>
    <row r="13" spans="1:58" s="2" customFormat="1" x14ac:dyDescent="0.2">
      <c r="A13" s="3">
        <v>1636</v>
      </c>
      <c r="B13" s="5" t="s">
        <v>39</v>
      </c>
      <c r="C13" s="2" t="s">
        <v>40</v>
      </c>
      <c r="D13" s="6">
        <v>-3000</v>
      </c>
      <c r="E13" s="4">
        <v>37.810994999999998</v>
      </c>
      <c r="F13" s="4">
        <v>23.810763999999999</v>
      </c>
      <c r="G13" s="44">
        <v>37</v>
      </c>
      <c r="H13" s="9">
        <f t="shared" si="3"/>
        <v>25.658763305643436</v>
      </c>
      <c r="I13" s="9">
        <f t="shared" si="1"/>
        <v>21.487255477849718</v>
      </c>
      <c r="J13" s="9">
        <f t="shared" si="1"/>
        <v>21.530287390004119</v>
      </c>
      <c r="K13" s="9">
        <f t="shared" si="1"/>
        <v>15.224967291529056</v>
      </c>
      <c r="L13" s="9">
        <f t="shared" si="1"/>
        <v>15.192964665341815</v>
      </c>
      <c r="M13" s="9">
        <f t="shared" si="1"/>
        <v>7.3961867093897453</v>
      </c>
      <c r="N13" s="9">
        <f t="shared" si="1"/>
        <v>0</v>
      </c>
      <c r="O13" s="9">
        <f t="shared" si="1"/>
        <v>6.1855711806428708</v>
      </c>
      <c r="P13" s="9">
        <f t="shared" si="1"/>
        <v>2.8435078686062916</v>
      </c>
      <c r="Q13" s="9">
        <f t="shared" si="1"/>
        <v>7.5533341006976649</v>
      </c>
      <c r="R13" s="9">
        <f t="shared" si="1"/>
        <v>12.448696289335404</v>
      </c>
      <c r="S13" s="9">
        <f t="shared" si="1"/>
        <v>17.587358543846712</v>
      </c>
      <c r="T13" s="9">
        <f t="shared" si="1"/>
        <v>19.262999587510997</v>
      </c>
      <c r="U13" s="9">
        <f t="shared" si="1"/>
        <v>19.956474758449382</v>
      </c>
      <c r="V13" s="9">
        <f t="shared" si="1"/>
        <v>21.043163946160824</v>
      </c>
      <c r="W13" s="9">
        <f t="shared" si="1"/>
        <v>24.351349470062353</v>
      </c>
      <c r="X13" s="9">
        <f t="shared" si="1"/>
        <v>28.453539502957714</v>
      </c>
      <c r="Y13" s="9">
        <f t="shared" si="1"/>
        <v>33.16720262828688</v>
      </c>
      <c r="Z13" s="9">
        <f t="shared" si="1"/>
        <v>36.40442587458589</v>
      </c>
      <c r="AA13" s="9">
        <f t="shared" ref="I13:AX19" si="5">IF(ACOS(SIN(RADIANS(AA$3))*SIN(RADIANS($E13))+COS(RADIANS(AA$3))*COS(RADIANS($E13))*COS(RADIANS(AA$4-$F13)))*6371&lt;$C$3,ACOS(SIN(RADIANS(AA$3))*SIN(RADIANS($E13))+COS(RADIANS(AA$3))*COS(RADIANS($E13))*COS(RADIANS(AA$4-$F13)))*6371,"x")</f>
        <v>38.446243439102581</v>
      </c>
      <c r="AB13" s="9">
        <f t="shared" si="5"/>
        <v>29.897438534217908</v>
      </c>
      <c r="AC13" s="9">
        <f t="shared" si="5"/>
        <v>33.166647982902525</v>
      </c>
      <c r="AD13" s="9">
        <f t="shared" si="5"/>
        <v>34.448335391479802</v>
      </c>
      <c r="AE13" s="9">
        <f t="shared" si="5"/>
        <v>35.085264525251866</v>
      </c>
      <c r="AF13" s="9">
        <f t="shared" si="5"/>
        <v>37.319732882117243</v>
      </c>
      <c r="AG13" s="9">
        <f t="shared" si="5"/>
        <v>43.137843469316223</v>
      </c>
      <c r="AH13" s="9">
        <f t="shared" si="5"/>
        <v>44.156845785063659</v>
      </c>
      <c r="AI13" s="9" t="str">
        <f t="shared" si="5"/>
        <v>x</v>
      </c>
      <c r="AJ13" s="9" t="str">
        <f t="shared" si="5"/>
        <v>x</v>
      </c>
      <c r="AK13" s="9" t="str">
        <f t="shared" si="5"/>
        <v>x</v>
      </c>
      <c r="AL13" s="9" t="str">
        <f t="shared" si="5"/>
        <v>x</v>
      </c>
      <c r="AM13" s="9" t="str">
        <f t="shared" si="5"/>
        <v>x</v>
      </c>
      <c r="AN13" s="9" t="str">
        <f t="shared" si="5"/>
        <v>x</v>
      </c>
      <c r="AO13" s="9" t="str">
        <f t="shared" si="5"/>
        <v>x</v>
      </c>
      <c r="AP13" s="9" t="str">
        <f t="shared" si="5"/>
        <v>x</v>
      </c>
      <c r="AQ13" s="9" t="str">
        <f t="shared" si="5"/>
        <v>x</v>
      </c>
      <c r="AR13" s="9" t="str">
        <f t="shared" si="5"/>
        <v>x</v>
      </c>
      <c r="AS13" s="9" t="str">
        <f t="shared" si="5"/>
        <v>x</v>
      </c>
      <c r="AT13" s="9" t="str">
        <f t="shared" si="5"/>
        <v>x</v>
      </c>
      <c r="AU13" s="9">
        <f t="shared" si="5"/>
        <v>34.75088771625984</v>
      </c>
      <c r="AV13" s="9">
        <f t="shared" si="5"/>
        <v>34.658365690374296</v>
      </c>
      <c r="AW13" s="9">
        <f t="shared" si="5"/>
        <v>34.439782317056157</v>
      </c>
      <c r="AX13" s="9">
        <f t="shared" si="5"/>
        <v>48.183396982016674</v>
      </c>
      <c r="AY13" s="9">
        <f t="shared" si="4"/>
        <v>44.57335210148166</v>
      </c>
      <c r="AZ13" s="9">
        <f t="shared" si="2"/>
        <v>45.360269872463263</v>
      </c>
      <c r="BA13" s="9">
        <f t="shared" si="2"/>
        <v>49.179099655153443</v>
      </c>
      <c r="BB13" s="9">
        <f t="shared" si="2"/>
        <v>49.672026476964852</v>
      </c>
      <c r="BC13" s="9">
        <f t="shared" si="2"/>
        <v>42.344658198686204</v>
      </c>
      <c r="BD13" s="9">
        <f t="shared" si="2"/>
        <v>41.412782001243606</v>
      </c>
      <c r="BE13" s="9">
        <f t="shared" si="2"/>
        <v>47.045456376494649</v>
      </c>
    </row>
    <row r="14" spans="1:58" s="2" customFormat="1" x14ac:dyDescent="0.2">
      <c r="A14" s="3">
        <v>1635</v>
      </c>
      <c r="B14" s="5" t="s">
        <v>37</v>
      </c>
      <c r="C14" s="2" t="s">
        <v>38</v>
      </c>
      <c r="D14" s="6" t="s">
        <v>16</v>
      </c>
      <c r="E14" s="4">
        <v>37.770397000000003</v>
      </c>
      <c r="F14" s="4">
        <v>23.762640000000001</v>
      </c>
      <c r="G14" s="44">
        <v>37</v>
      </c>
      <c r="H14" s="9">
        <f t="shared" si="3"/>
        <v>26.372117658319439</v>
      </c>
      <c r="I14" s="9">
        <f t="shared" si="5"/>
        <v>21.081176577205113</v>
      </c>
      <c r="J14" s="9">
        <f t="shared" si="5"/>
        <v>21.704966892309269</v>
      </c>
      <c r="K14" s="9">
        <f t="shared" si="5"/>
        <v>16.250332256507818</v>
      </c>
      <c r="L14" s="9">
        <f t="shared" si="5"/>
        <v>16.444687470188551</v>
      </c>
      <c r="M14" s="9">
        <f t="shared" si="5"/>
        <v>10.978032196919523</v>
      </c>
      <c r="N14" s="9">
        <f t="shared" si="5"/>
        <v>6.1855711806428708</v>
      </c>
      <c r="O14" s="9">
        <f t="shared" si="5"/>
        <v>9.4935297966003418E-5</v>
      </c>
      <c r="P14" s="9">
        <f t="shared" si="5"/>
        <v>4.5979859706541095</v>
      </c>
      <c r="Q14" s="9">
        <f t="shared" si="5"/>
        <v>9.7310398685383568</v>
      </c>
      <c r="R14" s="9">
        <f t="shared" si="5"/>
        <v>14.365226695998208</v>
      </c>
      <c r="S14" s="9">
        <f t="shared" si="5"/>
        <v>19.451985987156529</v>
      </c>
      <c r="T14" s="9">
        <f t="shared" si="5"/>
        <v>20.603499671341236</v>
      </c>
      <c r="U14" s="9">
        <f t="shared" si="5"/>
        <v>21.037103411398505</v>
      </c>
      <c r="V14" s="9">
        <f t="shared" si="5"/>
        <v>22.007634961188888</v>
      </c>
      <c r="W14" s="9">
        <f t="shared" si="5"/>
        <v>24.847862648899664</v>
      </c>
      <c r="X14" s="9">
        <f t="shared" si="5"/>
        <v>28.036570843062577</v>
      </c>
      <c r="Y14" s="9">
        <f t="shared" si="5"/>
        <v>30.509061618015402</v>
      </c>
      <c r="Z14" s="9">
        <f t="shared" si="5"/>
        <v>34.023646378120041</v>
      </c>
      <c r="AA14" s="9">
        <f t="shared" si="5"/>
        <v>37.351451310360439</v>
      </c>
      <c r="AB14" s="9">
        <f t="shared" si="5"/>
        <v>31.052695301864652</v>
      </c>
      <c r="AC14" s="9">
        <f t="shared" si="5"/>
        <v>34.943503723430872</v>
      </c>
      <c r="AD14" s="9">
        <f t="shared" si="5"/>
        <v>35.710126544847213</v>
      </c>
      <c r="AE14" s="9">
        <f t="shared" si="5"/>
        <v>36.026872431627133</v>
      </c>
      <c r="AF14" s="9">
        <f t="shared" si="5"/>
        <v>37.445569933819272</v>
      </c>
      <c r="AG14" s="9">
        <f t="shared" si="5"/>
        <v>41.552755119766651</v>
      </c>
      <c r="AH14" s="9">
        <f t="shared" si="5"/>
        <v>42.64712491350457</v>
      </c>
      <c r="AI14" s="9" t="str">
        <f t="shared" si="5"/>
        <v>x</v>
      </c>
      <c r="AJ14" s="9" t="str">
        <f t="shared" si="5"/>
        <v>x</v>
      </c>
      <c r="AK14" s="9" t="str">
        <f t="shared" si="5"/>
        <v>x</v>
      </c>
      <c r="AL14" s="9" t="str">
        <f t="shared" si="5"/>
        <v>x</v>
      </c>
      <c r="AM14" s="9" t="str">
        <f t="shared" si="5"/>
        <v>x</v>
      </c>
      <c r="AN14" s="9" t="str">
        <f t="shared" si="5"/>
        <v>x</v>
      </c>
      <c r="AO14" s="9" t="str">
        <f t="shared" si="5"/>
        <v>x</v>
      </c>
      <c r="AP14" s="9" t="str">
        <f t="shared" si="5"/>
        <v>x</v>
      </c>
      <c r="AQ14" s="9" t="str">
        <f t="shared" si="5"/>
        <v>x</v>
      </c>
      <c r="AR14" s="9" t="str">
        <f t="shared" si="5"/>
        <v>x</v>
      </c>
      <c r="AS14" s="9" t="str">
        <f t="shared" si="5"/>
        <v>x</v>
      </c>
      <c r="AT14" s="9" t="str">
        <f t="shared" si="5"/>
        <v>x</v>
      </c>
      <c r="AU14" s="9">
        <f t="shared" si="5"/>
        <v>29.966667690300927</v>
      </c>
      <c r="AV14" s="9">
        <f t="shared" si="5"/>
        <v>29.821327385270472</v>
      </c>
      <c r="AW14" s="9">
        <f t="shared" si="5"/>
        <v>29.562679624497559</v>
      </c>
      <c r="AX14" s="9">
        <f t="shared" si="5"/>
        <v>42.298184968511613</v>
      </c>
      <c r="AY14" s="9">
        <f t="shared" si="4"/>
        <v>38.89040774450271</v>
      </c>
      <c r="AZ14" s="9">
        <f t="shared" si="2"/>
        <v>39.328505223353105</v>
      </c>
      <c r="BA14" s="9">
        <f t="shared" si="2"/>
        <v>43.022505311137223</v>
      </c>
      <c r="BB14" s="9">
        <f t="shared" si="2"/>
        <v>43.50936537844683</v>
      </c>
      <c r="BC14" s="9">
        <f t="shared" si="2"/>
        <v>36.159157666609424</v>
      </c>
      <c r="BD14" s="9">
        <f t="shared" si="2"/>
        <v>35.240460406334584</v>
      </c>
      <c r="BE14" s="9">
        <f t="shared" si="2"/>
        <v>40.886640830361287</v>
      </c>
    </row>
    <row r="15" spans="1:58" s="2" customFormat="1" x14ac:dyDescent="0.2">
      <c r="A15" s="3">
        <v>1634</v>
      </c>
      <c r="B15" s="5" t="s">
        <v>35</v>
      </c>
      <c r="C15" s="2" t="s">
        <v>36</v>
      </c>
      <c r="D15" s="6">
        <v>-3000</v>
      </c>
      <c r="E15" s="4">
        <v>37.809820000000002</v>
      </c>
      <c r="F15" s="4">
        <v>23.77843</v>
      </c>
      <c r="G15" s="44">
        <v>37</v>
      </c>
      <c r="H15" s="9">
        <f t="shared" si="3"/>
        <v>27.710468666057924</v>
      </c>
      <c r="I15" s="9">
        <f t="shared" si="5"/>
        <v>23.126842390624368</v>
      </c>
      <c r="J15" s="9">
        <f t="shared" si="5"/>
        <v>23.374481066576127</v>
      </c>
      <c r="K15" s="9">
        <f t="shared" si="5"/>
        <v>17.270811692173549</v>
      </c>
      <c r="L15" s="9">
        <f t="shared" si="5"/>
        <v>17.309627878651433</v>
      </c>
      <c r="M15" s="9">
        <f t="shared" si="5"/>
        <v>9.9921856944065599</v>
      </c>
      <c r="N15" s="9">
        <f t="shared" si="5"/>
        <v>2.8435078686062916</v>
      </c>
      <c r="O15" s="9">
        <f t="shared" si="5"/>
        <v>4.5979859706541095</v>
      </c>
      <c r="P15" s="9">
        <f t="shared" si="5"/>
        <v>0</v>
      </c>
      <c r="Q15" s="9">
        <f t="shared" si="5"/>
        <v>5.9135355528244604</v>
      </c>
      <c r="R15" s="9">
        <f t="shared" si="5"/>
        <v>10.870823323596689</v>
      </c>
      <c r="S15" s="9">
        <f t="shared" si="5"/>
        <v>16.077292748514612</v>
      </c>
      <c r="T15" s="9">
        <f t="shared" si="5"/>
        <v>17.546686757436955</v>
      </c>
      <c r="U15" s="9">
        <f t="shared" si="5"/>
        <v>18.143595786591902</v>
      </c>
      <c r="V15" s="9">
        <f t="shared" si="5"/>
        <v>19.196378244025411</v>
      </c>
      <c r="W15" s="9">
        <f t="shared" si="5"/>
        <v>22.361031684089888</v>
      </c>
      <c r="X15" s="9">
        <f t="shared" si="5"/>
        <v>26.195520375045128</v>
      </c>
      <c r="Y15" s="9">
        <f t="shared" si="5"/>
        <v>30.434959156449658</v>
      </c>
      <c r="Z15" s="9">
        <f t="shared" si="5"/>
        <v>33.720909461619357</v>
      </c>
      <c r="AA15" s="9">
        <f t="shared" si="5"/>
        <v>36.038634023530008</v>
      </c>
      <c r="AB15" s="9">
        <f t="shared" si="5"/>
        <v>28.184684933450654</v>
      </c>
      <c r="AC15" s="9">
        <f t="shared" si="5"/>
        <v>31.725417118216239</v>
      </c>
      <c r="AD15" s="9">
        <f t="shared" si="5"/>
        <v>32.796715251412827</v>
      </c>
      <c r="AE15" s="9">
        <f t="shared" si="5"/>
        <v>33.311155940579191</v>
      </c>
      <c r="AF15" s="9">
        <f t="shared" si="5"/>
        <v>35.264482826291136</v>
      </c>
      <c r="AG15" s="9">
        <f t="shared" si="5"/>
        <v>40.622596983230345</v>
      </c>
      <c r="AH15" s="9">
        <f t="shared" si="5"/>
        <v>41.660498513150046</v>
      </c>
      <c r="AI15" s="9" t="str">
        <f t="shared" si="5"/>
        <v>x</v>
      </c>
      <c r="AJ15" s="9" t="str">
        <f t="shared" si="5"/>
        <v>x</v>
      </c>
      <c r="AK15" s="9" t="str">
        <f t="shared" si="5"/>
        <v>x</v>
      </c>
      <c r="AL15" s="9" t="str">
        <f t="shared" si="5"/>
        <v>x</v>
      </c>
      <c r="AM15" s="9" t="str">
        <f t="shared" si="5"/>
        <v>x</v>
      </c>
      <c r="AN15" s="9" t="str">
        <f t="shared" si="5"/>
        <v>x</v>
      </c>
      <c r="AO15" s="9" t="str">
        <f t="shared" si="5"/>
        <v>x</v>
      </c>
      <c r="AP15" s="9" t="str">
        <f t="shared" si="5"/>
        <v>x</v>
      </c>
      <c r="AQ15" s="9" t="str">
        <f t="shared" si="5"/>
        <v>x</v>
      </c>
      <c r="AR15" s="9" t="str">
        <f t="shared" si="5"/>
        <v>x</v>
      </c>
      <c r="AS15" s="9" t="str">
        <f t="shared" si="5"/>
        <v>x</v>
      </c>
      <c r="AT15" s="9" t="str">
        <f t="shared" si="5"/>
        <v>x</v>
      </c>
      <c r="AU15" s="9">
        <f t="shared" si="5"/>
        <v>31.939416162049454</v>
      </c>
      <c r="AV15" s="9">
        <f t="shared" si="5"/>
        <v>31.852832068552665</v>
      </c>
      <c r="AW15" s="9">
        <f t="shared" si="5"/>
        <v>31.639304516395121</v>
      </c>
      <c r="AX15" s="9">
        <f t="shared" si="5"/>
        <v>45.679387994622232</v>
      </c>
      <c r="AY15" s="9">
        <f t="shared" si="4"/>
        <v>41.962394870510714</v>
      </c>
      <c r="AZ15" s="9">
        <f t="shared" si="2"/>
        <v>42.984321639111002</v>
      </c>
      <c r="BA15" s="9">
        <f t="shared" si="2"/>
        <v>47.004792551351436</v>
      </c>
      <c r="BB15" s="9">
        <f t="shared" si="2"/>
        <v>47.516182201438362</v>
      </c>
      <c r="BC15" s="9">
        <f t="shared" si="2"/>
        <v>40.365213949048048</v>
      </c>
      <c r="BD15" s="9">
        <f t="shared" si="2"/>
        <v>39.554697099049207</v>
      </c>
      <c r="BE15" s="9">
        <f t="shared" si="2"/>
        <v>45.238722207181659</v>
      </c>
    </row>
    <row r="16" spans="1:58" s="2" customFormat="1" x14ac:dyDescent="0.2">
      <c r="A16" s="3">
        <v>1633</v>
      </c>
      <c r="B16" s="5" t="s">
        <v>33</v>
      </c>
      <c r="C16" s="2" t="s">
        <v>34</v>
      </c>
      <c r="D16" s="6">
        <v>-3000</v>
      </c>
      <c r="E16" s="4">
        <v>37.857100000000003</v>
      </c>
      <c r="F16" s="4">
        <v>23.747599999999998</v>
      </c>
      <c r="G16" s="44">
        <v>37</v>
      </c>
      <c r="H16" s="9">
        <f t="shared" si="3"/>
        <v>33.211790761832681</v>
      </c>
      <c r="I16" s="9">
        <f t="shared" si="5"/>
        <v>28.90902837470199</v>
      </c>
      <c r="J16" s="9">
        <f t="shared" si="5"/>
        <v>29.041896637868913</v>
      </c>
      <c r="K16" s="9">
        <f t="shared" si="5"/>
        <v>22.774571431404585</v>
      </c>
      <c r="L16" s="9">
        <f t="shared" si="5"/>
        <v>22.746298171183593</v>
      </c>
      <c r="M16" s="9">
        <f t="shared" si="5"/>
        <v>14.782540082541065</v>
      </c>
      <c r="N16" s="9">
        <f t="shared" si="5"/>
        <v>7.5533341006976649</v>
      </c>
      <c r="O16" s="9">
        <f t="shared" si="5"/>
        <v>9.7310398685383568</v>
      </c>
      <c r="P16" s="9">
        <f t="shared" si="5"/>
        <v>5.9135355528244604</v>
      </c>
      <c r="Q16" s="9">
        <f t="shared" si="5"/>
        <v>0</v>
      </c>
      <c r="R16" s="9">
        <f t="shared" si="5"/>
        <v>4.9759231141249431</v>
      </c>
      <c r="S16" s="9">
        <f t="shared" si="5"/>
        <v>10.179074633929089</v>
      </c>
      <c r="T16" s="9">
        <f t="shared" si="5"/>
        <v>11.740393710852549</v>
      </c>
      <c r="U16" s="9">
        <f t="shared" si="5"/>
        <v>12.409017492306242</v>
      </c>
      <c r="V16" s="9">
        <f t="shared" si="5"/>
        <v>13.491994388508266</v>
      </c>
      <c r="W16" s="9">
        <f t="shared" si="5"/>
        <v>16.806463152041111</v>
      </c>
      <c r="X16" s="9">
        <f t="shared" si="5"/>
        <v>21.047710968226106</v>
      </c>
      <c r="Y16" s="9">
        <f t="shared" si="5"/>
        <v>26.892417791465245</v>
      </c>
      <c r="Z16" s="9">
        <f t="shared" si="5"/>
        <v>29.859452323363108</v>
      </c>
      <c r="AA16" s="9">
        <f t="shared" si="5"/>
        <v>31.186338454580053</v>
      </c>
      <c r="AB16" s="9">
        <f t="shared" si="5"/>
        <v>22.388380330326896</v>
      </c>
      <c r="AC16" s="9">
        <f t="shared" si="5"/>
        <v>25.826775308946392</v>
      </c>
      <c r="AD16" s="9">
        <f t="shared" si="5"/>
        <v>26.970220090941858</v>
      </c>
      <c r="AE16" s="9">
        <f t="shared" si="5"/>
        <v>27.55742377680204</v>
      </c>
      <c r="AF16" s="9">
        <f t="shared" si="5"/>
        <v>29.781181320308686</v>
      </c>
      <c r="AG16" s="9">
        <f t="shared" si="5"/>
        <v>36.053501587738644</v>
      </c>
      <c r="AH16" s="9">
        <f t="shared" si="5"/>
        <v>37.031142661970129</v>
      </c>
      <c r="AI16" s="9" t="str">
        <f t="shared" si="5"/>
        <v>x</v>
      </c>
      <c r="AJ16" s="9" t="str">
        <f t="shared" si="5"/>
        <v>x</v>
      </c>
      <c r="AK16" s="9" t="str">
        <f t="shared" si="5"/>
        <v>x</v>
      </c>
      <c r="AL16" s="9" t="str">
        <f t="shared" si="5"/>
        <v>x</v>
      </c>
      <c r="AM16" s="9" t="str">
        <f t="shared" si="5"/>
        <v>x</v>
      </c>
      <c r="AN16" s="9" t="str">
        <f t="shared" si="5"/>
        <v>x</v>
      </c>
      <c r="AO16" s="9" t="str">
        <f t="shared" si="5"/>
        <v>x</v>
      </c>
      <c r="AP16" s="9" t="str">
        <f t="shared" si="5"/>
        <v>x</v>
      </c>
      <c r="AQ16" s="9" t="str">
        <f t="shared" si="5"/>
        <v>x</v>
      </c>
      <c r="AR16" s="9" t="str">
        <f t="shared" si="5"/>
        <v>x</v>
      </c>
      <c r="AS16" s="9" t="str">
        <f t="shared" si="5"/>
        <v>x</v>
      </c>
      <c r="AT16" s="9" t="str">
        <f t="shared" si="5"/>
        <v>x</v>
      </c>
      <c r="AU16" s="9">
        <f t="shared" si="5"/>
        <v>30.877615224583376</v>
      </c>
      <c r="AV16" s="9">
        <f t="shared" si="5"/>
        <v>30.874788617221622</v>
      </c>
      <c r="AW16" s="9">
        <f t="shared" si="5"/>
        <v>30.730379351670681</v>
      </c>
      <c r="AX16" s="9">
        <f t="shared" si="5"/>
        <v>46.520694185450772</v>
      </c>
      <c r="AY16" s="9">
        <f t="shared" si="4"/>
        <v>42.325353179794597</v>
      </c>
      <c r="AZ16" s="9">
        <f t="shared" si="2"/>
        <v>44.370818530205689</v>
      </c>
      <c r="BA16" s="9">
        <f t="shared" si="2"/>
        <v>49.025912410402086</v>
      </c>
      <c r="BB16" s="9">
        <f t="shared" si="2"/>
        <v>49.588359638551658</v>
      </c>
      <c r="BC16" s="9">
        <f t="shared" si="2"/>
        <v>42.99646685117122</v>
      </c>
      <c r="BD16" s="9">
        <f t="shared" si="2"/>
        <v>42.493201028248237</v>
      </c>
      <c r="BE16" s="9">
        <f t="shared" si="2"/>
        <v>48.24081619953197</v>
      </c>
    </row>
    <row r="17" spans="1:57" s="2" customFormat="1" x14ac:dyDescent="0.2">
      <c r="A17" s="3">
        <v>1632</v>
      </c>
      <c r="B17" s="5" t="s">
        <v>31</v>
      </c>
      <c r="C17" s="2" t="s">
        <v>32</v>
      </c>
      <c r="D17" s="6">
        <v>-2300</v>
      </c>
      <c r="E17" s="4">
        <v>37.894199999999998</v>
      </c>
      <c r="F17" s="4">
        <v>23.715900000000001</v>
      </c>
      <c r="G17" s="44">
        <v>35</v>
      </c>
      <c r="H17" s="9">
        <f t="shared" si="3"/>
        <v>38.079459542781152</v>
      </c>
      <c r="I17" s="9">
        <f t="shared" si="5"/>
        <v>33.87423406134517</v>
      </c>
      <c r="J17" s="9">
        <f t="shared" si="5"/>
        <v>33.97538684039516</v>
      </c>
      <c r="K17" s="9">
        <f t="shared" si="5"/>
        <v>27.663842184311921</v>
      </c>
      <c r="L17" s="9">
        <f t="shared" si="5"/>
        <v>27.612405387555562</v>
      </c>
      <c r="M17" s="9">
        <f t="shared" si="5"/>
        <v>19.491184000872021</v>
      </c>
      <c r="N17" s="9">
        <f t="shared" si="5"/>
        <v>12.448696289335404</v>
      </c>
      <c r="O17" s="9">
        <f t="shared" si="5"/>
        <v>14.365226695998208</v>
      </c>
      <c r="P17" s="9">
        <f t="shared" si="5"/>
        <v>10.870823323596689</v>
      </c>
      <c r="Q17" s="9">
        <f t="shared" si="5"/>
        <v>4.9759231141249431</v>
      </c>
      <c r="R17" s="9">
        <f t="shared" si="5"/>
        <v>0</v>
      </c>
      <c r="S17" s="9">
        <f t="shared" si="5"/>
        <v>5.2066856769278882</v>
      </c>
      <c r="T17" s="9">
        <f t="shared" si="5"/>
        <v>6.8225136204792793</v>
      </c>
      <c r="U17" s="9">
        <f t="shared" si="5"/>
        <v>7.5688587518794952</v>
      </c>
      <c r="V17" s="9">
        <f t="shared" si="5"/>
        <v>8.674886079969804</v>
      </c>
      <c r="W17" s="9">
        <f t="shared" si="5"/>
        <v>12.119840745564399</v>
      </c>
      <c r="X17" s="9">
        <f t="shared" si="5"/>
        <v>16.742402227113669</v>
      </c>
      <c r="Y17" s="9">
        <f t="shared" si="5"/>
        <v>24.100886124241175</v>
      </c>
      <c r="Z17" s="9">
        <f t="shared" si="5"/>
        <v>26.691729470282535</v>
      </c>
      <c r="AA17" s="9">
        <f t="shared" si="5"/>
        <v>27.049313453242142</v>
      </c>
      <c r="AB17" s="9">
        <f t="shared" si="5"/>
        <v>17.448772637405533</v>
      </c>
      <c r="AC17" s="9">
        <f t="shared" si="5"/>
        <v>20.855483023968148</v>
      </c>
      <c r="AD17" s="9">
        <f t="shared" si="5"/>
        <v>22.010166171217787</v>
      </c>
      <c r="AE17" s="9">
        <f t="shared" si="5"/>
        <v>22.640117919892507</v>
      </c>
      <c r="AF17" s="9">
        <f t="shared" si="5"/>
        <v>25.074097284252751</v>
      </c>
      <c r="AG17" s="9">
        <f t="shared" si="5"/>
        <v>32.136826530407212</v>
      </c>
      <c r="AH17" s="9">
        <f t="shared" si="5"/>
        <v>33.051422801707275</v>
      </c>
      <c r="AI17" s="9">
        <f t="shared" si="5"/>
        <v>49.764713074274816</v>
      </c>
      <c r="AJ17" s="9" t="str">
        <f t="shared" si="5"/>
        <v>x</v>
      </c>
      <c r="AK17" s="9" t="str">
        <f t="shared" si="5"/>
        <v>x</v>
      </c>
      <c r="AL17" s="9" t="str">
        <f t="shared" si="5"/>
        <v>x</v>
      </c>
      <c r="AM17" s="9" t="str">
        <f t="shared" si="5"/>
        <v>x</v>
      </c>
      <c r="AN17" s="9" t="str">
        <f t="shared" si="5"/>
        <v>x</v>
      </c>
      <c r="AO17" s="9" t="str">
        <f t="shared" si="5"/>
        <v>x</v>
      </c>
      <c r="AP17" s="9" t="str">
        <f t="shared" si="5"/>
        <v>x</v>
      </c>
      <c r="AQ17" s="9" t="str">
        <f t="shared" si="5"/>
        <v>x</v>
      </c>
      <c r="AR17" s="9" t="str">
        <f t="shared" si="5"/>
        <v>x</v>
      </c>
      <c r="AS17" s="9" t="str">
        <f t="shared" si="5"/>
        <v>x</v>
      </c>
      <c r="AT17" s="9" t="str">
        <f t="shared" si="5"/>
        <v>x</v>
      </c>
      <c r="AU17" s="9">
        <f t="shared" si="5"/>
        <v>30.26213651687727</v>
      </c>
      <c r="AV17" s="9">
        <f t="shared" si="5"/>
        <v>30.33238062956654</v>
      </c>
      <c r="AW17" s="9">
        <f t="shared" si="5"/>
        <v>30.252111787729426</v>
      </c>
      <c r="AX17" s="9">
        <f t="shared" si="5"/>
        <v>47.221481257716071</v>
      </c>
      <c r="AY17" s="9">
        <f t="shared" si="4"/>
        <v>42.685418332222334</v>
      </c>
      <c r="AZ17" s="9">
        <f t="shared" si="2"/>
        <v>45.547305035244158</v>
      </c>
      <c r="BA17" s="9" t="str">
        <f t="shared" si="2"/>
        <v>x</v>
      </c>
      <c r="BB17" s="9" t="str">
        <f t="shared" si="2"/>
        <v>x</v>
      </c>
      <c r="BC17" s="9">
        <f t="shared" si="2"/>
        <v>45.194578950442676</v>
      </c>
      <c r="BD17" s="9">
        <f t="shared" si="2"/>
        <v>44.941245366155243</v>
      </c>
      <c r="BE17" s="9" t="str">
        <f t="shared" si="2"/>
        <v>x</v>
      </c>
    </row>
    <row r="18" spans="1:57" s="2" customFormat="1" x14ac:dyDescent="0.2">
      <c r="A18" s="3">
        <v>1631</v>
      </c>
      <c r="B18" s="5" t="s">
        <v>29</v>
      </c>
      <c r="C18" s="2" t="s">
        <v>30</v>
      </c>
      <c r="D18" s="6">
        <v>-750</v>
      </c>
      <c r="E18" s="4">
        <v>37.934337999999997</v>
      </c>
      <c r="F18" s="4">
        <v>23.685334000000001</v>
      </c>
      <c r="G18" s="44">
        <v>37</v>
      </c>
      <c r="H18" s="9">
        <f t="shared" si="3"/>
        <v>43.146159863014006</v>
      </c>
      <c r="I18" s="9">
        <f t="shared" si="5"/>
        <v>39.051950511577076</v>
      </c>
      <c r="J18" s="9">
        <f t="shared" si="5"/>
        <v>39.114246408473697</v>
      </c>
      <c r="K18" s="9">
        <f t="shared" si="5"/>
        <v>32.762735288559121</v>
      </c>
      <c r="L18" s="9">
        <f t="shared" si="5"/>
        <v>32.689657915947713</v>
      </c>
      <c r="M18" s="9">
        <f t="shared" si="5"/>
        <v>24.464520287576406</v>
      </c>
      <c r="N18" s="9">
        <f t="shared" si="5"/>
        <v>17.587358543846712</v>
      </c>
      <c r="O18" s="9">
        <f t="shared" si="5"/>
        <v>19.451985987156529</v>
      </c>
      <c r="P18" s="9">
        <f t="shared" si="5"/>
        <v>16.077292748514612</v>
      </c>
      <c r="Q18" s="9">
        <f t="shared" si="5"/>
        <v>10.179074633929089</v>
      </c>
      <c r="R18" s="9">
        <f t="shared" si="5"/>
        <v>5.2066856769278882</v>
      </c>
      <c r="S18" s="9">
        <f t="shared" si="5"/>
        <v>9.4935297966003418E-5</v>
      </c>
      <c r="T18" s="9">
        <f t="shared" si="5"/>
        <v>2.2100471012995824</v>
      </c>
      <c r="U18" s="9">
        <f t="shared" si="5"/>
        <v>3.2342964143182562</v>
      </c>
      <c r="V18" s="9">
        <f t="shared" si="5"/>
        <v>4.2594922185764954</v>
      </c>
      <c r="W18" s="9">
        <f t="shared" si="5"/>
        <v>7.800122323274568</v>
      </c>
      <c r="X18" s="9">
        <f t="shared" si="5"/>
        <v>12.978246060750964</v>
      </c>
      <c r="Y18" s="9">
        <f t="shared" si="5"/>
        <v>22.284842370797463</v>
      </c>
      <c r="Z18" s="9">
        <f t="shared" si="5"/>
        <v>24.293223668958703</v>
      </c>
      <c r="AA18" s="9">
        <f t="shared" si="5"/>
        <v>23.275431769930901</v>
      </c>
      <c r="AB18" s="9">
        <f t="shared" si="5"/>
        <v>12.374532670163802</v>
      </c>
      <c r="AC18" s="9">
        <f t="shared" si="5"/>
        <v>15.64887372436883</v>
      </c>
      <c r="AD18" s="9">
        <f t="shared" si="5"/>
        <v>16.8711771608255</v>
      </c>
      <c r="AE18" s="9">
        <f t="shared" si="5"/>
        <v>17.599100163330647</v>
      </c>
      <c r="AF18" s="9">
        <f t="shared" si="5"/>
        <v>20.414287673620642</v>
      </c>
      <c r="AG18" s="9">
        <f t="shared" si="5"/>
        <v>28.603957246226862</v>
      </c>
      <c r="AH18" s="9">
        <f t="shared" si="5"/>
        <v>29.418539327703964</v>
      </c>
      <c r="AI18" s="9">
        <f t="shared" si="5"/>
        <v>46.963828613883699</v>
      </c>
      <c r="AJ18" s="9" t="str">
        <f t="shared" si="5"/>
        <v>x</v>
      </c>
      <c r="AK18" s="9" t="str">
        <f t="shared" si="5"/>
        <v>x</v>
      </c>
      <c r="AL18" s="9" t="str">
        <f t="shared" si="5"/>
        <v>x</v>
      </c>
      <c r="AM18" s="9" t="str">
        <f t="shared" si="5"/>
        <v>x</v>
      </c>
      <c r="AN18" s="9" t="str">
        <f t="shared" si="5"/>
        <v>x</v>
      </c>
      <c r="AO18" s="9" t="str">
        <f t="shared" si="5"/>
        <v>x</v>
      </c>
      <c r="AP18" s="9">
        <f t="shared" si="5"/>
        <v>49.814150707575216</v>
      </c>
      <c r="AQ18" s="9">
        <f t="shared" si="5"/>
        <v>49.0210951326928</v>
      </c>
      <c r="AR18" s="9" t="str">
        <f t="shared" si="5"/>
        <v>x</v>
      </c>
      <c r="AS18" s="9" t="str">
        <f t="shared" si="5"/>
        <v>x</v>
      </c>
      <c r="AT18" s="9" t="str">
        <f t="shared" si="5"/>
        <v>x</v>
      </c>
      <c r="AU18" s="9">
        <f t="shared" si="5"/>
        <v>30.757841181323684</v>
      </c>
      <c r="AV18" s="9">
        <f t="shared" si="5"/>
        <v>30.902724941283932</v>
      </c>
      <c r="AW18" s="9">
        <f t="shared" si="5"/>
        <v>30.891593536678929</v>
      </c>
      <c r="AX18" s="9">
        <f t="shared" si="5"/>
        <v>48.753622960369391</v>
      </c>
      <c r="AY18" s="9">
        <f t="shared" si="4"/>
        <v>43.934367611802635</v>
      </c>
      <c r="AZ18" s="9">
        <f t="shared" si="2"/>
        <v>47.560561418916194</v>
      </c>
      <c r="BA18" s="9" t="str">
        <f t="shared" si="2"/>
        <v>x</v>
      </c>
      <c r="BB18" s="9" t="str">
        <f t="shared" si="2"/>
        <v>x</v>
      </c>
      <c r="BC18" s="9">
        <f t="shared" si="2"/>
        <v>48.163907461183527</v>
      </c>
      <c r="BD18" s="9">
        <f t="shared" si="2"/>
        <v>48.137328421207428</v>
      </c>
      <c r="BE18" s="9" t="str">
        <f t="shared" si="2"/>
        <v>x</v>
      </c>
    </row>
    <row r="19" spans="1:57" s="2" customFormat="1" x14ac:dyDescent="0.2">
      <c r="A19" s="3">
        <v>1630</v>
      </c>
      <c r="B19" s="5" t="s">
        <v>27</v>
      </c>
      <c r="C19" s="2" t="s">
        <v>28</v>
      </c>
      <c r="D19" s="6" t="s">
        <v>16</v>
      </c>
      <c r="E19" s="4">
        <v>37.937176000000001</v>
      </c>
      <c r="F19" s="4">
        <v>23.660392000000002</v>
      </c>
      <c r="G19" s="44">
        <v>39</v>
      </c>
      <c r="H19" s="9">
        <f t="shared" si="3"/>
        <v>44.901869190506673</v>
      </c>
      <c r="I19" s="9">
        <f t="shared" si="5"/>
        <v>40.640898740026429</v>
      </c>
      <c r="J19" s="9">
        <f t="shared" si="5"/>
        <v>40.779643611530396</v>
      </c>
      <c r="K19" s="9">
        <f t="shared" si="5"/>
        <v>34.483627265222303</v>
      </c>
      <c r="L19" s="9">
        <f t="shared" si="5"/>
        <v>34.434633979361045</v>
      </c>
      <c r="M19" s="9">
        <f t="shared" si="5"/>
        <v>26.295804185299176</v>
      </c>
      <c r="N19" s="9">
        <f t="shared" si="5"/>
        <v>19.262999587510997</v>
      </c>
      <c r="O19" s="9">
        <f t="shared" si="5"/>
        <v>20.603499671341236</v>
      </c>
      <c r="P19" s="9">
        <f t="shared" si="5"/>
        <v>17.546686757436955</v>
      </c>
      <c r="Q19" s="9">
        <f t="shared" si="5"/>
        <v>11.740393710852549</v>
      </c>
      <c r="R19" s="9">
        <f t="shared" si="5"/>
        <v>6.8225136204792793</v>
      </c>
      <c r="S19" s="9">
        <f t="shared" si="5"/>
        <v>2.2100471012995824</v>
      </c>
      <c r="T19" s="9">
        <f t="shared" si="5"/>
        <v>0</v>
      </c>
      <c r="U19" s="9">
        <f t="shared" si="5"/>
        <v>1.036386669417102</v>
      </c>
      <c r="V19" s="9">
        <f t="shared" si="5"/>
        <v>2.0572195971711036</v>
      </c>
      <c r="W19" s="9">
        <f t="shared" si="5"/>
        <v>5.6149969862040212</v>
      </c>
      <c r="X19" s="9">
        <f t="shared" si="5"/>
        <v>10.768257510790924</v>
      </c>
      <c r="Y19" s="9">
        <f t="shared" si="5"/>
        <v>20.302846963039137</v>
      </c>
      <c r="Z19" s="9">
        <f t="shared" si="5"/>
        <v>22.190673647751751</v>
      </c>
      <c r="AA19" s="9">
        <f t="shared" si="5"/>
        <v>21.068680095243668</v>
      </c>
      <c r="AB19" s="9">
        <f t="shared" si="5"/>
        <v>10.649123876181063</v>
      </c>
      <c r="AC19" s="9">
        <f t="shared" si="5"/>
        <v>14.342188669022011</v>
      </c>
      <c r="AD19" s="9">
        <f t="shared" ref="I19:AX25" si="6">IF(ACOS(SIN(RADIANS(AD$3))*SIN(RADIANS($E19))+COS(RADIANS(AD$3))*COS(RADIANS($E19))*COS(RADIANS(AD$4-$F19)))*6371&lt;$C$3,ACOS(SIN(RADIANS(AD$3))*SIN(RADIANS($E19))+COS(RADIANS(AD$3))*COS(RADIANS($E19))*COS(RADIANS(AD$4-$F19)))*6371,"x")</f>
        <v>15.25002852032366</v>
      </c>
      <c r="AE19" s="9">
        <f t="shared" si="6"/>
        <v>15.8223905739519</v>
      </c>
      <c r="AF19" s="9">
        <f t="shared" si="6"/>
        <v>18.37100019868517</v>
      </c>
      <c r="AG19" s="9">
        <f t="shared" si="6"/>
        <v>26.393927221510321</v>
      </c>
      <c r="AH19" s="9">
        <f t="shared" si="6"/>
        <v>27.209304127299788</v>
      </c>
      <c r="AI19" s="9">
        <f t="shared" si="6"/>
        <v>44.784381302860361</v>
      </c>
      <c r="AJ19" s="9" t="str">
        <f t="shared" si="6"/>
        <v>x</v>
      </c>
      <c r="AK19" s="9" t="str">
        <f t="shared" si="6"/>
        <v>x</v>
      </c>
      <c r="AL19" s="9" t="str">
        <f t="shared" si="6"/>
        <v>x</v>
      </c>
      <c r="AM19" s="9" t="str">
        <f t="shared" si="6"/>
        <v>x</v>
      </c>
      <c r="AN19" s="9" t="str">
        <f t="shared" si="6"/>
        <v>x</v>
      </c>
      <c r="AO19" s="9">
        <f t="shared" si="6"/>
        <v>48.930990331533629</v>
      </c>
      <c r="AP19" s="9">
        <f t="shared" si="6"/>
        <v>47.91354504117902</v>
      </c>
      <c r="AQ19" s="9">
        <f t="shared" si="6"/>
        <v>47.144852664766283</v>
      </c>
      <c r="AR19" s="9">
        <f t="shared" si="6"/>
        <v>48.653300316377354</v>
      </c>
      <c r="AS19" s="9" t="str">
        <f t="shared" si="6"/>
        <v>x</v>
      </c>
      <c r="AT19" s="9" t="str">
        <f t="shared" si="6"/>
        <v>x</v>
      </c>
      <c r="AU19" s="9">
        <f t="shared" si="6"/>
        <v>29.3718573530297</v>
      </c>
      <c r="AV19" s="9">
        <f t="shared" si="6"/>
        <v>29.541177100857869</v>
      </c>
      <c r="AW19" s="9">
        <f t="shared" si="6"/>
        <v>29.55388397114492</v>
      </c>
      <c r="AX19" s="9">
        <f t="shared" si="6"/>
        <v>47.662699597417785</v>
      </c>
      <c r="AY19" s="9">
        <f t="shared" si="4"/>
        <v>42.751787059923707</v>
      </c>
      <c r="AZ19" s="9">
        <f t="shared" si="2"/>
        <v>46.665832569332167</v>
      </c>
      <c r="BA19" s="9" t="str">
        <f t="shared" si="2"/>
        <v>x</v>
      </c>
      <c r="BB19" s="9" t="str">
        <f t="shared" si="2"/>
        <v>x</v>
      </c>
      <c r="BC19" s="9">
        <f t="shared" si="2"/>
        <v>47.699415975826405</v>
      </c>
      <c r="BD19" s="9">
        <f t="shared" si="2"/>
        <v>47.787075291954551</v>
      </c>
      <c r="BE19" s="9" t="str">
        <f t="shared" si="2"/>
        <v>x</v>
      </c>
    </row>
    <row r="20" spans="1:57" s="2" customFormat="1" x14ac:dyDescent="0.2">
      <c r="A20" s="3">
        <v>1629</v>
      </c>
      <c r="B20" s="5" t="s">
        <v>25</v>
      </c>
      <c r="C20" s="2" t="s">
        <v>26</v>
      </c>
      <c r="D20" s="6">
        <v>-550</v>
      </c>
      <c r="E20" s="4">
        <v>37.936779999999999</v>
      </c>
      <c r="F20" s="4">
        <v>23.648585000000001</v>
      </c>
      <c r="G20" s="44">
        <v>41</v>
      </c>
      <c r="H20" s="9">
        <f t="shared" si="3"/>
        <v>45.612797612433724</v>
      </c>
      <c r="I20" s="9">
        <f t="shared" si="6"/>
        <v>41.26476892310567</v>
      </c>
      <c r="J20" s="9">
        <f t="shared" si="6"/>
        <v>41.443800262480288</v>
      </c>
      <c r="K20" s="9">
        <f t="shared" si="6"/>
        <v>35.1812096029321</v>
      </c>
      <c r="L20" s="9">
        <f t="shared" si="6"/>
        <v>35.145135671742111</v>
      </c>
      <c r="M20" s="9">
        <f t="shared" si="6"/>
        <v>27.059349654175993</v>
      </c>
      <c r="N20" s="9">
        <f t="shared" si="6"/>
        <v>19.956474758449382</v>
      </c>
      <c r="O20" s="9">
        <f t="shared" si="6"/>
        <v>21.037103411398505</v>
      </c>
      <c r="P20" s="9">
        <f t="shared" si="6"/>
        <v>18.143595786591902</v>
      </c>
      <c r="Q20" s="9">
        <f t="shared" si="6"/>
        <v>12.409017492306242</v>
      </c>
      <c r="R20" s="9">
        <f t="shared" si="6"/>
        <v>7.5688587518794952</v>
      </c>
      <c r="S20" s="9">
        <f t="shared" si="6"/>
        <v>3.2342964143182562</v>
      </c>
      <c r="T20" s="9">
        <f t="shared" si="6"/>
        <v>1.036386669417102</v>
      </c>
      <c r="U20" s="9">
        <f t="shared" si="6"/>
        <v>0</v>
      </c>
      <c r="V20" s="9">
        <f t="shared" si="6"/>
        <v>1.1138702087527887</v>
      </c>
      <c r="W20" s="9">
        <f t="shared" si="6"/>
        <v>4.6606781862483659</v>
      </c>
      <c r="X20" s="9">
        <f t="shared" si="6"/>
        <v>9.7498900923662024</v>
      </c>
      <c r="Y20" s="9">
        <f t="shared" si="6"/>
        <v>19.313969833032683</v>
      </c>
      <c r="Z20" s="9">
        <f t="shared" si="6"/>
        <v>21.165317288910234</v>
      </c>
      <c r="AA20" s="9">
        <f t="shared" si="6"/>
        <v>20.064289133952627</v>
      </c>
      <c r="AB20" s="9">
        <f t="shared" si="6"/>
        <v>10.057767392331909</v>
      </c>
      <c r="AC20" s="9">
        <f t="shared" si="6"/>
        <v>13.98480109976896</v>
      </c>
      <c r="AD20" s="9">
        <f t="shared" si="6"/>
        <v>14.698756612538691</v>
      </c>
      <c r="AE20" s="9">
        <f t="shared" si="6"/>
        <v>15.168988390436262</v>
      </c>
      <c r="AF20" s="9">
        <f t="shared" si="6"/>
        <v>17.524706232028812</v>
      </c>
      <c r="AG20" s="9">
        <f t="shared" si="6"/>
        <v>25.375251725533531</v>
      </c>
      <c r="AH20" s="9">
        <f t="shared" si="6"/>
        <v>26.197429804661898</v>
      </c>
      <c r="AI20" s="9">
        <f t="shared" si="6"/>
        <v>43.748113014406535</v>
      </c>
      <c r="AJ20" s="9">
        <f t="shared" si="6"/>
        <v>49.764923587503773</v>
      </c>
      <c r="AK20" s="9" t="str">
        <f t="shared" si="6"/>
        <v>x</v>
      </c>
      <c r="AL20" s="9" t="str">
        <f t="shared" si="6"/>
        <v>x</v>
      </c>
      <c r="AM20" s="9" t="str">
        <f t="shared" si="6"/>
        <v>x</v>
      </c>
      <c r="AN20" s="9" t="str">
        <f t="shared" si="6"/>
        <v>x</v>
      </c>
      <c r="AO20" s="9">
        <f t="shared" si="6"/>
        <v>47.910342935592077</v>
      </c>
      <c r="AP20" s="9">
        <f t="shared" si="6"/>
        <v>46.945622642875108</v>
      </c>
      <c r="AQ20" s="9">
        <f t="shared" si="6"/>
        <v>46.18536252733395</v>
      </c>
      <c r="AR20" s="9">
        <f t="shared" si="6"/>
        <v>47.690835166127073</v>
      </c>
      <c r="AS20" s="9">
        <f t="shared" si="6"/>
        <v>49.749466835360501</v>
      </c>
      <c r="AT20" s="9" t="str">
        <f t="shared" si="6"/>
        <v>x</v>
      </c>
      <c r="AU20" s="9">
        <f t="shared" si="6"/>
        <v>28.612420620320034</v>
      </c>
      <c r="AV20" s="9">
        <f t="shared" si="6"/>
        <v>28.791971060396214</v>
      </c>
      <c r="AW20" s="9">
        <f t="shared" si="6"/>
        <v>28.814845123056127</v>
      </c>
      <c r="AX20" s="9">
        <f t="shared" si="6"/>
        <v>47.016480670235367</v>
      </c>
      <c r="AY20" s="9">
        <f t="shared" si="4"/>
        <v>42.068910653806732</v>
      </c>
      <c r="AZ20" s="9">
        <f t="shared" si="2"/>
        <v>46.105279902040465</v>
      </c>
      <c r="BA20" s="9" t="str">
        <f t="shared" si="2"/>
        <v>x</v>
      </c>
      <c r="BB20" s="9" t="str">
        <f t="shared" si="2"/>
        <v>x</v>
      </c>
      <c r="BC20" s="9">
        <f t="shared" si="2"/>
        <v>47.329896296083298</v>
      </c>
      <c r="BD20" s="9">
        <f t="shared" si="2"/>
        <v>47.469333019710966</v>
      </c>
      <c r="BE20" s="9" t="str">
        <f t="shared" si="2"/>
        <v>x</v>
      </c>
    </row>
    <row r="21" spans="1:57" s="2" customFormat="1" x14ac:dyDescent="0.2">
      <c r="A21" s="3">
        <v>1628</v>
      </c>
      <c r="B21" s="5" t="s">
        <v>23</v>
      </c>
      <c r="C21" s="2" t="s">
        <v>24</v>
      </c>
      <c r="D21" s="6">
        <v>-493</v>
      </c>
      <c r="E21" s="4">
        <v>37.942000999999998</v>
      </c>
      <c r="F21" s="4">
        <v>23.637744999999999</v>
      </c>
      <c r="G21" s="44">
        <v>41</v>
      </c>
      <c r="H21" s="9">
        <f t="shared" si="3"/>
        <v>46.701467566365245</v>
      </c>
      <c r="I21" s="9">
        <f t="shared" si="6"/>
        <v>42.322207183593449</v>
      </c>
      <c r="J21" s="9">
        <f t="shared" si="6"/>
        <v>42.516983908725159</v>
      </c>
      <c r="K21" s="9">
        <f t="shared" si="6"/>
        <v>36.266490881969794</v>
      </c>
      <c r="L21" s="9">
        <f t="shared" si="6"/>
        <v>36.234424447176444</v>
      </c>
      <c r="M21" s="9">
        <f t="shared" si="6"/>
        <v>28.162952292920298</v>
      </c>
      <c r="N21" s="9">
        <f t="shared" si="6"/>
        <v>21.043163946160824</v>
      </c>
      <c r="O21" s="9">
        <f t="shared" si="6"/>
        <v>22.007634961188888</v>
      </c>
      <c r="P21" s="9">
        <f t="shared" si="6"/>
        <v>19.196378244025411</v>
      </c>
      <c r="Q21" s="9">
        <f t="shared" si="6"/>
        <v>13.491994388508266</v>
      </c>
      <c r="R21" s="9">
        <f t="shared" si="6"/>
        <v>8.674886079969804</v>
      </c>
      <c r="S21" s="9">
        <f t="shared" si="6"/>
        <v>4.2594922185764954</v>
      </c>
      <c r="T21" s="9">
        <f t="shared" si="6"/>
        <v>2.0572195971711036</v>
      </c>
      <c r="U21" s="9">
        <f t="shared" si="6"/>
        <v>1.1138702087527887</v>
      </c>
      <c r="V21" s="9">
        <f t="shared" si="6"/>
        <v>0</v>
      </c>
      <c r="W21" s="9">
        <f t="shared" si="6"/>
        <v>3.5629641987056253</v>
      </c>
      <c r="X21" s="9">
        <f t="shared" si="6"/>
        <v>8.7320821252042755</v>
      </c>
      <c r="Y21" s="9">
        <f t="shared" si="6"/>
        <v>18.644512221257269</v>
      </c>
      <c r="Z21" s="9">
        <f t="shared" si="6"/>
        <v>20.356951421168141</v>
      </c>
      <c r="AA21" s="9">
        <f t="shared" si="6"/>
        <v>19.016042526136111</v>
      </c>
      <c r="AB21" s="9">
        <f t="shared" si="6"/>
        <v>9.0493018983446181</v>
      </c>
      <c r="AC21" s="9">
        <f t="shared" si="6"/>
        <v>13.124398237682234</v>
      </c>
      <c r="AD21" s="9">
        <f t="shared" si="6"/>
        <v>13.70363576122015</v>
      </c>
      <c r="AE21" s="9">
        <f t="shared" si="6"/>
        <v>14.117531900246025</v>
      </c>
      <c r="AF21" s="9">
        <f t="shared" si="6"/>
        <v>16.41185143007645</v>
      </c>
      <c r="AG21" s="9">
        <f t="shared" si="6"/>
        <v>24.354085943865321</v>
      </c>
      <c r="AH21" s="9">
        <f t="shared" si="6"/>
        <v>25.16162504767394</v>
      </c>
      <c r="AI21" s="9">
        <f t="shared" si="6"/>
        <v>42.818009147367206</v>
      </c>
      <c r="AJ21" s="9">
        <f t="shared" si="6"/>
        <v>48.848224434286543</v>
      </c>
      <c r="AK21" s="9" t="str">
        <f t="shared" si="6"/>
        <v>x</v>
      </c>
      <c r="AL21" s="9" t="str">
        <f t="shared" si="6"/>
        <v>x</v>
      </c>
      <c r="AM21" s="9" t="str">
        <f t="shared" si="6"/>
        <v>x</v>
      </c>
      <c r="AN21" s="9" t="str">
        <f t="shared" si="6"/>
        <v>x</v>
      </c>
      <c r="AO21" s="9">
        <f t="shared" si="6"/>
        <v>47.114896141032119</v>
      </c>
      <c r="AP21" s="9">
        <f t="shared" si="6"/>
        <v>46.31607966193576</v>
      </c>
      <c r="AQ21" s="9">
        <f t="shared" si="6"/>
        <v>45.57687014291384</v>
      </c>
      <c r="AR21" s="9">
        <f t="shared" si="6"/>
        <v>47.074667324766239</v>
      </c>
      <c r="AS21" s="9">
        <f t="shared" si="6"/>
        <v>49.107023070480807</v>
      </c>
      <c r="AT21" s="9" t="str">
        <f t="shared" si="6"/>
        <v>x</v>
      </c>
      <c r="AU21" s="9">
        <f t="shared" si="6"/>
        <v>28.390960902833616</v>
      </c>
      <c r="AV21" s="9">
        <f t="shared" si="6"/>
        <v>28.586296979181512</v>
      </c>
      <c r="AW21" s="9">
        <f t="shared" si="6"/>
        <v>28.624844139516924</v>
      </c>
      <c r="AX21" s="9">
        <f t="shared" si="6"/>
        <v>46.947510621927542</v>
      </c>
      <c r="AY21" s="9">
        <f t="shared" si="4"/>
        <v>41.950975564954121</v>
      </c>
      <c r="AZ21" s="9">
        <f t="shared" si="2"/>
        <v>46.150819327032949</v>
      </c>
      <c r="BA21" s="9" t="str">
        <f t="shared" si="2"/>
        <v>x</v>
      </c>
      <c r="BB21" s="9" t="str">
        <f t="shared" si="2"/>
        <v>x</v>
      </c>
      <c r="BC21" s="9">
        <f t="shared" si="2"/>
        <v>47.603214959724482</v>
      </c>
      <c r="BD21" s="9">
        <f t="shared" si="2"/>
        <v>47.799389620459699</v>
      </c>
      <c r="BE21" s="9" t="str">
        <f t="shared" si="2"/>
        <v>x</v>
      </c>
    </row>
    <row r="22" spans="1:57" s="2" customFormat="1" x14ac:dyDescent="0.2">
      <c r="A22" s="3">
        <v>1627</v>
      </c>
      <c r="B22" s="5" t="s">
        <v>21</v>
      </c>
      <c r="C22" s="2" t="s">
        <v>22</v>
      </c>
      <c r="D22" s="6">
        <v>-550</v>
      </c>
      <c r="E22" s="4">
        <v>37.953069999999997</v>
      </c>
      <c r="F22" s="4">
        <v>23.599613000000002</v>
      </c>
      <c r="G22" s="44">
        <v>42</v>
      </c>
      <c r="H22" s="9">
        <f t="shared" si="3"/>
        <v>49.994781843026814</v>
      </c>
      <c r="I22" s="9">
        <f t="shared" si="6"/>
        <v>45.463762954270862</v>
      </c>
      <c r="J22" s="9">
        <f t="shared" si="6"/>
        <v>45.732725077354814</v>
      </c>
      <c r="K22" s="9">
        <f t="shared" si="6"/>
        <v>39.548021090203321</v>
      </c>
      <c r="L22" s="9">
        <f t="shared" si="6"/>
        <v>39.537270958246523</v>
      </c>
      <c r="M22" s="9">
        <f t="shared" si="6"/>
        <v>31.556384295934045</v>
      </c>
      <c r="N22" s="9">
        <f t="shared" si="6"/>
        <v>24.351349470062353</v>
      </c>
      <c r="O22" s="9">
        <f t="shared" si="6"/>
        <v>24.847862648899664</v>
      </c>
      <c r="P22" s="9">
        <f t="shared" si="6"/>
        <v>22.361031684089888</v>
      </c>
      <c r="Q22" s="9">
        <f t="shared" si="6"/>
        <v>16.806463152041111</v>
      </c>
      <c r="R22" s="9">
        <f t="shared" si="6"/>
        <v>12.119840745564399</v>
      </c>
      <c r="S22" s="9">
        <f t="shared" si="6"/>
        <v>7.800122323274568</v>
      </c>
      <c r="T22" s="9">
        <f t="shared" si="6"/>
        <v>5.6149969862040212</v>
      </c>
      <c r="U22" s="9">
        <f t="shared" si="6"/>
        <v>4.6606781862483659</v>
      </c>
      <c r="V22" s="9">
        <f t="shared" si="6"/>
        <v>3.5629641987056253</v>
      </c>
      <c r="W22" s="9">
        <f t="shared" si="6"/>
        <v>0</v>
      </c>
      <c r="X22" s="9">
        <f t="shared" si="6"/>
        <v>5.3504913849686657</v>
      </c>
      <c r="Y22" s="9">
        <f t="shared" si="6"/>
        <v>16.232711321587381</v>
      </c>
      <c r="Z22" s="9">
        <f t="shared" si="6"/>
        <v>17.49073238386438</v>
      </c>
      <c r="AA22" s="9">
        <f t="shared" si="6"/>
        <v>15.508607203132915</v>
      </c>
      <c r="AB22" s="9">
        <f t="shared" si="6"/>
        <v>6.6040322271820466</v>
      </c>
      <c r="AC22" s="9">
        <f t="shared" si="6"/>
        <v>11.293307750396231</v>
      </c>
      <c r="AD22" s="9">
        <f t="shared" si="6"/>
        <v>11.158095428086723</v>
      </c>
      <c r="AE22" s="9">
        <f t="shared" si="6"/>
        <v>11.222408172164435</v>
      </c>
      <c r="AF22" s="9">
        <f t="shared" si="6"/>
        <v>12.978034921146381</v>
      </c>
      <c r="AG22" s="9">
        <f t="shared" si="6"/>
        <v>20.895716837910197</v>
      </c>
      <c r="AH22" s="9">
        <f t="shared" si="6"/>
        <v>21.672755525300431</v>
      </c>
      <c r="AI22" s="9">
        <f t="shared" si="6"/>
        <v>39.552385673616804</v>
      </c>
      <c r="AJ22" s="9">
        <f t="shared" si="6"/>
        <v>45.610815469753021</v>
      </c>
      <c r="AK22" s="9" t="str">
        <f t="shared" si="6"/>
        <v>x</v>
      </c>
      <c r="AL22" s="9" t="str">
        <f t="shared" si="6"/>
        <v>x</v>
      </c>
      <c r="AM22" s="9" t="str">
        <f t="shared" si="6"/>
        <v>x</v>
      </c>
      <c r="AN22" s="9">
        <f t="shared" si="6"/>
        <v>48.608249696698671</v>
      </c>
      <c r="AO22" s="9">
        <f t="shared" si="6"/>
        <v>44.195338848391316</v>
      </c>
      <c r="AP22" s="9">
        <f t="shared" si="6"/>
        <v>43.867355469124604</v>
      </c>
      <c r="AQ22" s="9">
        <f t="shared" si="6"/>
        <v>43.191365646564414</v>
      </c>
      <c r="AR22" s="9">
        <f t="shared" si="6"/>
        <v>44.663275922037968</v>
      </c>
      <c r="AS22" s="9">
        <f t="shared" si="6"/>
        <v>46.61513195639904</v>
      </c>
      <c r="AT22" s="9" t="str">
        <f t="shared" si="6"/>
        <v>x</v>
      </c>
      <c r="AU22" s="9">
        <f t="shared" si="6"/>
        <v>27.28380636761089</v>
      </c>
      <c r="AV22" s="9">
        <f t="shared" si="6"/>
        <v>27.527324762269988</v>
      </c>
      <c r="AW22" s="9">
        <f t="shared" si="6"/>
        <v>27.615243359773046</v>
      </c>
      <c r="AX22" s="9">
        <f t="shared" si="6"/>
        <v>46.21133282553189</v>
      </c>
      <c r="AY22" s="9">
        <f t="shared" si="4"/>
        <v>41.08068632615678</v>
      </c>
      <c r="AZ22" s="9">
        <f t="shared" si="2"/>
        <v>45.781497413897519</v>
      </c>
      <c r="BA22" s="9" t="str">
        <f t="shared" si="2"/>
        <v>x</v>
      </c>
      <c r="BB22" s="9" t="str">
        <f t="shared" si="2"/>
        <v>x</v>
      </c>
      <c r="BC22" s="9">
        <f t="shared" si="2"/>
        <v>47.963028360459347</v>
      </c>
      <c r="BD22" s="9">
        <f t="shared" si="2"/>
        <v>48.343938830986431</v>
      </c>
      <c r="BE22" s="9" t="str">
        <f t="shared" si="2"/>
        <v>x</v>
      </c>
    </row>
    <row r="23" spans="1:57" s="2" customFormat="1" x14ac:dyDescent="0.2">
      <c r="A23" s="3">
        <v>1626</v>
      </c>
      <c r="B23" s="5" t="s">
        <v>19</v>
      </c>
      <c r="C23" s="2" t="s">
        <v>20</v>
      </c>
      <c r="D23" s="6">
        <v>-550</v>
      </c>
      <c r="E23" s="4">
        <v>37.950161999999999</v>
      </c>
      <c r="F23" s="4">
        <v>23.538702000000001</v>
      </c>
      <c r="G23" s="44">
        <v>47</v>
      </c>
      <c r="H23" s="9" t="str">
        <f t="shared" si="3"/>
        <v>x</v>
      </c>
      <c r="I23" s="9">
        <f t="shared" si="6"/>
        <v>49.026860828852335</v>
      </c>
      <c r="J23" s="9">
        <f t="shared" si="6"/>
        <v>49.462024476832156</v>
      </c>
      <c r="K23" s="9">
        <f t="shared" si="6"/>
        <v>43.463544083395469</v>
      </c>
      <c r="L23" s="9">
        <f t="shared" si="6"/>
        <v>43.504509539760313</v>
      </c>
      <c r="M23" s="9">
        <f t="shared" si="6"/>
        <v>35.800658651321861</v>
      </c>
      <c r="N23" s="9">
        <f t="shared" si="6"/>
        <v>28.453539502957714</v>
      </c>
      <c r="O23" s="9">
        <f t="shared" si="6"/>
        <v>28.036570843062577</v>
      </c>
      <c r="P23" s="9">
        <f t="shared" si="6"/>
        <v>26.195520375045128</v>
      </c>
      <c r="Q23" s="9">
        <f t="shared" si="6"/>
        <v>21.047710968226106</v>
      </c>
      <c r="R23" s="9">
        <f t="shared" si="6"/>
        <v>16.742402227113669</v>
      </c>
      <c r="S23" s="9">
        <f t="shared" si="6"/>
        <v>12.978246060750964</v>
      </c>
      <c r="T23" s="9">
        <f t="shared" si="6"/>
        <v>10.768257510790924</v>
      </c>
      <c r="U23" s="9">
        <f t="shared" si="6"/>
        <v>9.7498900923662024</v>
      </c>
      <c r="V23" s="9">
        <f t="shared" si="6"/>
        <v>8.7320821252042755</v>
      </c>
      <c r="W23" s="9">
        <f t="shared" si="6"/>
        <v>5.3504913849686657</v>
      </c>
      <c r="X23" s="9">
        <f t="shared" si="6"/>
        <v>0</v>
      </c>
      <c r="Y23" s="9">
        <f t="shared" si="6"/>
        <v>11.793176807376378</v>
      </c>
      <c r="Z23" s="9">
        <f t="shared" si="6"/>
        <v>12.440234889822342</v>
      </c>
      <c r="AA23" s="9">
        <f t="shared" si="6"/>
        <v>10.347401836521808</v>
      </c>
      <c r="AB23" s="9">
        <f t="shared" si="6"/>
        <v>7.7998519529918839</v>
      </c>
      <c r="AC23" s="9">
        <f t="shared" si="6"/>
        <v>12.513541915643014</v>
      </c>
      <c r="AD23" s="9">
        <f t="shared" si="6"/>
        <v>10.976166366620154</v>
      </c>
      <c r="AE23" s="9">
        <f t="shared" si="6"/>
        <v>10.12381932793963</v>
      </c>
      <c r="AF23" s="9">
        <f t="shared" si="6"/>
        <v>9.6121065569135702</v>
      </c>
      <c r="AG23" s="9">
        <f t="shared" si="6"/>
        <v>15.625807962623382</v>
      </c>
      <c r="AH23" s="9">
        <f t="shared" si="6"/>
        <v>16.452703428060524</v>
      </c>
      <c r="AI23" s="9">
        <f t="shared" si="6"/>
        <v>34.202730305408799</v>
      </c>
      <c r="AJ23" s="9">
        <f t="shared" si="6"/>
        <v>40.263865586267244</v>
      </c>
      <c r="AK23" s="9">
        <f t="shared" si="6"/>
        <v>46.810868505983123</v>
      </c>
      <c r="AL23" s="9">
        <f t="shared" si="6"/>
        <v>48.321853518445259</v>
      </c>
      <c r="AM23" s="9">
        <f t="shared" si="6"/>
        <v>48.354765125289425</v>
      </c>
      <c r="AN23" s="9">
        <f t="shared" si="6"/>
        <v>43.375794120373044</v>
      </c>
      <c r="AO23" s="9">
        <f t="shared" si="6"/>
        <v>38.991934653939524</v>
      </c>
      <c r="AP23" s="9">
        <f t="shared" si="6"/>
        <v>39.066455659102125</v>
      </c>
      <c r="AQ23" s="9">
        <f t="shared" si="6"/>
        <v>38.456640974715157</v>
      </c>
      <c r="AR23" s="9">
        <f t="shared" si="6"/>
        <v>39.897106145671323</v>
      </c>
      <c r="AS23" s="9">
        <f t="shared" si="6"/>
        <v>41.763920589511692</v>
      </c>
      <c r="AT23" s="9">
        <f t="shared" si="6"/>
        <v>48.12340267790848</v>
      </c>
      <c r="AU23" s="9">
        <f t="shared" si="6"/>
        <v>24.338915977887179</v>
      </c>
      <c r="AV23" s="9">
        <f t="shared" si="6"/>
        <v>24.644793483109655</v>
      </c>
      <c r="AW23" s="9">
        <f t="shared" si="6"/>
        <v>24.800876140362007</v>
      </c>
      <c r="AX23" s="9">
        <f t="shared" si="6"/>
        <v>43.494742164280154</v>
      </c>
      <c r="AY23" s="9">
        <f t="shared" si="4"/>
        <v>38.232129035772473</v>
      </c>
      <c r="AZ23" s="9">
        <f t="shared" si="4"/>
        <v>43.580649001848023</v>
      </c>
      <c r="BA23" s="9">
        <f t="shared" si="4"/>
        <v>49.895677032147333</v>
      </c>
      <c r="BB23" s="9" t="str">
        <f t="shared" si="4"/>
        <v>x</v>
      </c>
      <c r="BC23" s="9">
        <f t="shared" si="4"/>
        <v>46.797131178875304</v>
      </c>
      <c r="BD23" s="9">
        <f t="shared" si="4"/>
        <v>47.450075703907906</v>
      </c>
      <c r="BE23" s="9" t="str">
        <f t="shared" si="4"/>
        <v>x</v>
      </c>
    </row>
    <row r="24" spans="1:57" s="2" customFormat="1" x14ac:dyDescent="0.2">
      <c r="A24" s="3">
        <v>1625</v>
      </c>
      <c r="B24" s="5" t="s">
        <v>17</v>
      </c>
      <c r="C24" s="2" t="s">
        <v>18</v>
      </c>
      <c r="D24" s="6" t="s">
        <v>16</v>
      </c>
      <c r="E24" s="4">
        <v>37.876314000000001</v>
      </c>
      <c r="F24" s="4">
        <v>23.442212999999999</v>
      </c>
      <c r="G24" s="44">
        <v>47</v>
      </c>
      <c r="H24" s="9" t="str">
        <f t="shared" si="3"/>
        <v>x</v>
      </c>
      <c r="I24" s="9" t="str">
        <f t="shared" si="6"/>
        <v>x</v>
      </c>
      <c r="J24" s="9" t="str">
        <f t="shared" si="6"/>
        <v>x</v>
      </c>
      <c r="K24" s="9">
        <f t="shared" si="6"/>
        <v>46.759307737710529</v>
      </c>
      <c r="L24" s="9">
        <f t="shared" si="6"/>
        <v>46.945914534496886</v>
      </c>
      <c r="M24" s="9">
        <f t="shared" si="6"/>
        <v>40.411484961440664</v>
      </c>
      <c r="N24" s="9">
        <f t="shared" si="6"/>
        <v>33.16720262828688</v>
      </c>
      <c r="O24" s="9">
        <f t="shared" si="6"/>
        <v>30.509061618015402</v>
      </c>
      <c r="P24" s="9">
        <f t="shared" si="6"/>
        <v>30.434959156449658</v>
      </c>
      <c r="Q24" s="9">
        <f t="shared" si="6"/>
        <v>26.892417791465245</v>
      </c>
      <c r="R24" s="9">
        <f t="shared" si="6"/>
        <v>24.100886124241175</v>
      </c>
      <c r="S24" s="9">
        <f t="shared" si="6"/>
        <v>22.284842370797463</v>
      </c>
      <c r="T24" s="9">
        <f t="shared" si="6"/>
        <v>20.302846963039137</v>
      </c>
      <c r="U24" s="9">
        <f t="shared" si="6"/>
        <v>19.313969833032683</v>
      </c>
      <c r="V24" s="9">
        <f t="shared" si="6"/>
        <v>18.644512221257269</v>
      </c>
      <c r="W24" s="9">
        <f t="shared" si="6"/>
        <v>16.232711321587381</v>
      </c>
      <c r="X24" s="9">
        <f t="shared" si="6"/>
        <v>11.793176807376378</v>
      </c>
      <c r="Y24" s="9">
        <f t="shared" si="6"/>
        <v>0</v>
      </c>
      <c r="Z24" s="9">
        <f t="shared" si="6"/>
        <v>3.7653049056449355</v>
      </c>
      <c r="AA24" s="9">
        <f t="shared" si="6"/>
        <v>11.044146742963406</v>
      </c>
      <c r="AB24" s="9">
        <f t="shared" si="6"/>
        <v>19.408934171009626</v>
      </c>
      <c r="AC24" s="9">
        <f t="shared" si="6"/>
        <v>23.781791234212331</v>
      </c>
      <c r="AD24" s="9">
        <f t="shared" si="6"/>
        <v>21.575762580788531</v>
      </c>
      <c r="AE24" s="9">
        <f t="shared" si="6"/>
        <v>20.137128309287963</v>
      </c>
      <c r="AF24" s="9">
        <f t="shared" si="6"/>
        <v>16.826504352873052</v>
      </c>
      <c r="AG24" s="9">
        <f t="shared" si="6"/>
        <v>12.533364494992059</v>
      </c>
      <c r="AH24" s="9">
        <f t="shared" si="6"/>
        <v>13.722029066860616</v>
      </c>
      <c r="AI24" s="9">
        <f t="shared" si="6"/>
        <v>26.204459497311735</v>
      </c>
      <c r="AJ24" s="9">
        <f t="shared" si="6"/>
        <v>31.874504986321661</v>
      </c>
      <c r="AK24" s="9">
        <f t="shared" si="6"/>
        <v>38.535138196418799</v>
      </c>
      <c r="AL24" s="9">
        <f t="shared" si="6"/>
        <v>39.301071419232898</v>
      </c>
      <c r="AM24" s="9">
        <f t="shared" si="6"/>
        <v>38.937259003174013</v>
      </c>
      <c r="AN24" s="9">
        <f t="shared" si="6"/>
        <v>33.40510416956495</v>
      </c>
      <c r="AO24" s="9">
        <f t="shared" si="6"/>
        <v>28.891546404498868</v>
      </c>
      <c r="AP24" s="9">
        <f t="shared" si="6"/>
        <v>27.685924665181297</v>
      </c>
      <c r="AQ24" s="9">
        <f t="shared" si="6"/>
        <v>26.977273365866555</v>
      </c>
      <c r="AR24" s="9">
        <f t="shared" si="6"/>
        <v>28.461058612593138</v>
      </c>
      <c r="AS24" s="9">
        <f t="shared" si="6"/>
        <v>30.466157950942709</v>
      </c>
      <c r="AT24" s="9">
        <f t="shared" si="6"/>
        <v>36.34048641406234</v>
      </c>
      <c r="AU24" s="9">
        <f t="shared" si="6"/>
        <v>13.996249738120149</v>
      </c>
      <c r="AV24" s="9">
        <f t="shared" si="6"/>
        <v>14.389535231358336</v>
      </c>
      <c r="AW24" s="9">
        <f t="shared" si="6"/>
        <v>14.655488828008476</v>
      </c>
      <c r="AX24" s="9">
        <f t="shared" si="6"/>
        <v>32.84453739077162</v>
      </c>
      <c r="AY24" s="9">
        <f t="shared" si="4"/>
        <v>27.502740786463129</v>
      </c>
      <c r="AZ24" s="9">
        <f t="shared" si="4"/>
        <v>33.659718485103355</v>
      </c>
      <c r="BA24" s="9">
        <f t="shared" si="4"/>
        <v>40.261476670554615</v>
      </c>
      <c r="BB24" s="9">
        <f t="shared" si="4"/>
        <v>40.957926741132177</v>
      </c>
      <c r="BC24" s="9">
        <f t="shared" si="4"/>
        <v>38.512388072093181</v>
      </c>
      <c r="BD24" s="9">
        <f t="shared" si="4"/>
        <v>39.638876166249958</v>
      </c>
      <c r="BE24" s="9">
        <f t="shared" si="4"/>
        <v>44.43073819594337</v>
      </c>
    </row>
    <row r="25" spans="1:57" s="2" customFormat="1" x14ac:dyDescent="0.2">
      <c r="A25" s="3">
        <v>1624</v>
      </c>
      <c r="B25" s="5"/>
      <c r="C25" s="2" t="s">
        <v>15</v>
      </c>
      <c r="D25" s="6" t="s">
        <v>16</v>
      </c>
      <c r="E25" s="4">
        <v>37.900199999999998</v>
      </c>
      <c r="F25" s="4">
        <v>23.411799999999999</v>
      </c>
      <c r="G25" s="44">
        <v>45</v>
      </c>
      <c r="H25" s="9" t="str">
        <f t="shared" si="3"/>
        <v>x</v>
      </c>
      <c r="I25" s="9" t="str">
        <f t="shared" si="6"/>
        <v>x</v>
      </c>
      <c r="J25" s="9" t="str">
        <f t="shared" si="6"/>
        <v>x</v>
      </c>
      <c r="K25" s="9" t="str">
        <f t="shared" si="6"/>
        <v>x</v>
      </c>
      <c r="L25" s="9" t="str">
        <f t="shared" si="6"/>
        <v>x</v>
      </c>
      <c r="M25" s="9">
        <f t="shared" si="6"/>
        <v>43.712899044470802</v>
      </c>
      <c r="N25" s="9">
        <f t="shared" si="6"/>
        <v>36.40442587458589</v>
      </c>
      <c r="O25" s="9">
        <f t="shared" si="6"/>
        <v>34.023646378120041</v>
      </c>
      <c r="P25" s="9">
        <f t="shared" si="6"/>
        <v>33.720909461619357</v>
      </c>
      <c r="Q25" s="9">
        <f t="shared" si="6"/>
        <v>29.859452323363108</v>
      </c>
      <c r="R25" s="9">
        <f t="shared" si="6"/>
        <v>26.691729470282535</v>
      </c>
      <c r="S25" s="9">
        <f t="shared" si="6"/>
        <v>24.293223668958703</v>
      </c>
      <c r="T25" s="9">
        <f t="shared" si="6"/>
        <v>22.190673647751751</v>
      </c>
      <c r="U25" s="9">
        <f t="shared" si="6"/>
        <v>21.165317288910234</v>
      </c>
      <c r="V25" s="9">
        <f t="shared" si="6"/>
        <v>20.356951421168141</v>
      </c>
      <c r="W25" s="9">
        <f t="shared" si="6"/>
        <v>17.49073238386438</v>
      </c>
      <c r="X25" s="9">
        <f t="shared" si="6"/>
        <v>12.440234889822342</v>
      </c>
      <c r="Y25" s="9">
        <f t="shared" si="6"/>
        <v>3.7653049056449355</v>
      </c>
      <c r="Z25" s="9">
        <f t="shared" si="6"/>
        <v>1.3425878504835786E-4</v>
      </c>
      <c r="AA25" s="9">
        <f t="shared" si="6"/>
        <v>8.3612104656869999</v>
      </c>
      <c r="AB25" s="9">
        <f t="shared" si="6"/>
        <v>19.418935733897509</v>
      </c>
      <c r="AC25" s="9">
        <f t="shared" si="6"/>
        <v>23.336369340895427</v>
      </c>
      <c r="AD25" s="9">
        <f t="shared" si="6"/>
        <v>20.790211713760176</v>
      </c>
      <c r="AE25" s="9">
        <f t="shared" si="6"/>
        <v>19.147978337249803</v>
      </c>
      <c r="AF25" s="9">
        <f t="shared" si="6"/>
        <v>15.120185585824183</v>
      </c>
      <c r="AG25" s="9">
        <f t="shared" ref="I25:AX31" si="7">IF(ACOS(SIN(RADIANS(AG$3))*SIN(RADIANS($E25))+COS(RADIANS(AG$3))*COS(RADIANS($E25))*COS(RADIANS(AG$4-$F25)))*6371&lt;$C$3,ACOS(SIN(RADIANS(AG$3))*SIN(RADIANS($E25))+COS(RADIANS(AG$3))*COS(RADIANS($E25))*COS(RADIANS(AG$4-$F25)))*6371,"x")</f>
        <v>8.8681855100033378</v>
      </c>
      <c r="AH25" s="9">
        <f t="shared" si="7"/>
        <v>10.052571965135471</v>
      </c>
      <c r="AI25" s="9">
        <f t="shared" si="7"/>
        <v>23.131914599064682</v>
      </c>
      <c r="AJ25" s="9">
        <f t="shared" si="7"/>
        <v>28.971333499116358</v>
      </c>
      <c r="AK25" s="9">
        <f t="shared" si="7"/>
        <v>35.628010484982738</v>
      </c>
      <c r="AL25" s="9">
        <f t="shared" si="7"/>
        <v>36.669881624489868</v>
      </c>
      <c r="AM25" s="9">
        <f t="shared" si="7"/>
        <v>36.477380805787838</v>
      </c>
      <c r="AN25" s="9">
        <f t="shared" si="7"/>
        <v>31.211476679468049</v>
      </c>
      <c r="AO25" s="9">
        <f t="shared" si="7"/>
        <v>26.758658764317502</v>
      </c>
      <c r="AP25" s="9">
        <f t="shared" si="7"/>
        <v>26.692229661032339</v>
      </c>
      <c r="AQ25" s="9">
        <f t="shared" si="7"/>
        <v>26.13652702589733</v>
      </c>
      <c r="AR25" s="9">
        <f t="shared" si="7"/>
        <v>27.546799372143926</v>
      </c>
      <c r="AS25" s="9">
        <f t="shared" si="7"/>
        <v>29.35582917100102</v>
      </c>
      <c r="AT25" s="9">
        <f t="shared" si="7"/>
        <v>36.651251130534348</v>
      </c>
      <c r="AU25" s="9">
        <f t="shared" si="7"/>
        <v>16.572973451901923</v>
      </c>
      <c r="AV25" s="9">
        <f t="shared" si="7"/>
        <v>16.999878549203096</v>
      </c>
      <c r="AW25" s="9">
        <f t="shared" si="7"/>
        <v>17.315294947125203</v>
      </c>
      <c r="AX25" s="9">
        <f t="shared" si="7"/>
        <v>34.802969981883699</v>
      </c>
      <c r="AY25" s="9">
        <f t="shared" si="4"/>
        <v>29.471487051693423</v>
      </c>
      <c r="AZ25" s="9">
        <f t="shared" si="4"/>
        <v>36.043588155714758</v>
      </c>
      <c r="BA25" s="9">
        <f t="shared" si="4"/>
        <v>42.723486854689398</v>
      </c>
      <c r="BB25" s="9">
        <f t="shared" si="4"/>
        <v>43.420990730159431</v>
      </c>
      <c r="BC25" s="9">
        <f t="shared" si="4"/>
        <v>41.481201904605008</v>
      </c>
      <c r="BD25" s="9">
        <f t="shared" si="4"/>
        <v>42.730191831387948</v>
      </c>
      <c r="BE25" s="9">
        <f t="shared" si="4"/>
        <v>47.349725808065791</v>
      </c>
    </row>
    <row r="26" spans="1:57" s="2" customFormat="1" x14ac:dyDescent="0.2">
      <c r="A26" s="3">
        <v>1623</v>
      </c>
      <c r="B26" s="5" t="s">
        <v>13</v>
      </c>
      <c r="C26" s="2" t="s">
        <v>14</v>
      </c>
      <c r="D26" s="6">
        <v>-550</v>
      </c>
      <c r="E26" s="4">
        <v>37.974687000000003</v>
      </c>
      <c r="F26" s="4">
        <v>23.424845000000001</v>
      </c>
      <c r="G26" s="44">
        <v>41</v>
      </c>
      <c r="H26" s="9" t="str">
        <f t="shared" si="3"/>
        <v>x</v>
      </c>
      <c r="I26" s="9" t="str">
        <f t="shared" si="7"/>
        <v>x</v>
      </c>
      <c r="J26" s="9" t="str">
        <f t="shared" si="7"/>
        <v>x</v>
      </c>
      <c r="K26" s="9" t="str">
        <f t="shared" si="7"/>
        <v>x</v>
      </c>
      <c r="L26" s="9" t="str">
        <f t="shared" si="7"/>
        <v>x</v>
      </c>
      <c r="M26" s="9">
        <f t="shared" si="7"/>
        <v>45.835252960706867</v>
      </c>
      <c r="N26" s="9">
        <f t="shared" si="7"/>
        <v>38.446243439102581</v>
      </c>
      <c r="O26" s="9">
        <f t="shared" si="7"/>
        <v>37.351451310360439</v>
      </c>
      <c r="P26" s="9">
        <f t="shared" si="7"/>
        <v>36.038634023530008</v>
      </c>
      <c r="Q26" s="9">
        <f t="shared" si="7"/>
        <v>31.186338454580053</v>
      </c>
      <c r="R26" s="9">
        <f t="shared" si="7"/>
        <v>27.049313453242142</v>
      </c>
      <c r="S26" s="9">
        <f t="shared" si="7"/>
        <v>23.275431769930901</v>
      </c>
      <c r="T26" s="9">
        <f t="shared" si="7"/>
        <v>21.068680095243668</v>
      </c>
      <c r="U26" s="9">
        <f t="shared" si="7"/>
        <v>20.064289133952627</v>
      </c>
      <c r="V26" s="9">
        <f t="shared" si="7"/>
        <v>19.016042526136111</v>
      </c>
      <c r="W26" s="9">
        <f t="shared" si="7"/>
        <v>15.508607203132915</v>
      </c>
      <c r="X26" s="9">
        <f t="shared" si="7"/>
        <v>10.347401836521808</v>
      </c>
      <c r="Y26" s="9">
        <f t="shared" si="7"/>
        <v>11.044146742963406</v>
      </c>
      <c r="Z26" s="9">
        <f t="shared" si="7"/>
        <v>8.3612104656869999</v>
      </c>
      <c r="AA26" s="9">
        <f t="shared" si="7"/>
        <v>0</v>
      </c>
      <c r="AB26" s="9">
        <f t="shared" si="7"/>
        <v>14.435550807846951</v>
      </c>
      <c r="AC26" s="9">
        <f t="shared" si="7"/>
        <v>17.144565091091799</v>
      </c>
      <c r="AD26" s="9">
        <f t="shared" si="7"/>
        <v>14.177676733918624</v>
      </c>
      <c r="AE26" s="9">
        <f t="shared" si="7"/>
        <v>12.312581996257663</v>
      </c>
      <c r="AF26" s="9">
        <f t="shared" si="7"/>
        <v>7.4685565342507934</v>
      </c>
      <c r="AG26" s="9">
        <f t="shared" si="7"/>
        <v>5.519139230722276</v>
      </c>
      <c r="AH26" s="9">
        <f t="shared" si="7"/>
        <v>6.1803527349589995</v>
      </c>
      <c r="AI26" s="9">
        <f t="shared" si="7"/>
        <v>24.72434988928547</v>
      </c>
      <c r="AJ26" s="9">
        <f t="shared" si="7"/>
        <v>30.829110105566492</v>
      </c>
      <c r="AK26" s="9">
        <f t="shared" si="7"/>
        <v>37.208796185236693</v>
      </c>
      <c r="AL26" s="9">
        <f t="shared" si="7"/>
        <v>39.10147164971125</v>
      </c>
      <c r="AM26" s="9">
        <f t="shared" si="7"/>
        <v>39.400720206048533</v>
      </c>
      <c r="AN26" s="9">
        <f t="shared" si="7"/>
        <v>34.982232813056335</v>
      </c>
      <c r="AO26" s="9">
        <f t="shared" si="7"/>
        <v>30.852176661474502</v>
      </c>
      <c r="AP26" s="9">
        <f t="shared" si="7"/>
        <v>32.841564700939912</v>
      </c>
      <c r="AQ26" s="9">
        <f t="shared" si="7"/>
        <v>32.514464952935846</v>
      </c>
      <c r="AR26" s="9">
        <f t="shared" si="7"/>
        <v>33.782903358473447</v>
      </c>
      <c r="AS26" s="9">
        <f t="shared" si="7"/>
        <v>35.254171662451256</v>
      </c>
      <c r="AT26" s="9">
        <f t="shared" si="7"/>
        <v>44.13191104032564</v>
      </c>
      <c r="AU26" s="9">
        <f t="shared" si="7"/>
        <v>24.829163750579827</v>
      </c>
      <c r="AV26" s="9">
        <f t="shared" si="7"/>
        <v>25.245035643348171</v>
      </c>
      <c r="AW26" s="9">
        <f t="shared" si="7"/>
        <v>25.541437261645612</v>
      </c>
      <c r="AX26" s="9">
        <f t="shared" si="7"/>
        <v>43.155158743764616</v>
      </c>
      <c r="AY26" s="9">
        <f t="shared" si="4"/>
        <v>37.827489206838557</v>
      </c>
      <c r="AZ26" s="9">
        <f t="shared" si="4"/>
        <v>44.382496256118451</v>
      </c>
      <c r="BA26" s="9" t="str">
        <f t="shared" si="4"/>
        <v>x</v>
      </c>
      <c r="BB26" s="9" t="str">
        <f t="shared" si="4"/>
        <v>x</v>
      </c>
      <c r="BC26" s="9">
        <f t="shared" si="4"/>
        <v>49.548740167701943</v>
      </c>
      <c r="BD26" s="9" t="str">
        <f t="shared" si="4"/>
        <v>x</v>
      </c>
      <c r="BE26" s="9" t="str">
        <f t="shared" si="4"/>
        <v>x</v>
      </c>
    </row>
    <row r="27" spans="1:57" s="2" customFormat="1" x14ac:dyDescent="0.2">
      <c r="A27" s="3">
        <v>1622.1</v>
      </c>
      <c r="B27" s="5" t="s">
        <v>11</v>
      </c>
      <c r="C27" s="3" t="s">
        <v>12</v>
      </c>
      <c r="D27" s="6"/>
      <c r="E27" s="4">
        <v>38.011000000000003</v>
      </c>
      <c r="F27" s="4">
        <v>23.582999999999998</v>
      </c>
      <c r="G27" s="44">
        <v>36</v>
      </c>
      <c r="H27" s="9" t="str">
        <f t="shared" si="3"/>
        <v>x</v>
      </c>
      <c r="I27" s="9" t="str">
        <f t="shared" si="7"/>
        <v>x</v>
      </c>
      <c r="J27" s="9" t="str">
        <f t="shared" si="7"/>
        <v>x</v>
      </c>
      <c r="K27" s="9">
        <f t="shared" si="7"/>
        <v>45.107013479084394</v>
      </c>
      <c r="L27" s="9">
        <f t="shared" si="7"/>
        <v>45.045746650248972</v>
      </c>
      <c r="M27" s="9">
        <f t="shared" si="7"/>
        <v>36.839037629727741</v>
      </c>
      <c r="N27" s="9">
        <f t="shared" si="7"/>
        <v>29.897438534217908</v>
      </c>
      <c r="O27" s="9">
        <f t="shared" si="7"/>
        <v>31.052695301864652</v>
      </c>
      <c r="P27" s="9">
        <f t="shared" si="7"/>
        <v>28.184684933450654</v>
      </c>
      <c r="Q27" s="9">
        <f t="shared" si="7"/>
        <v>22.388380330326896</v>
      </c>
      <c r="R27" s="9">
        <f t="shared" si="7"/>
        <v>17.448772637405533</v>
      </c>
      <c r="S27" s="9">
        <f t="shared" si="7"/>
        <v>12.374532670163802</v>
      </c>
      <c r="T27" s="9">
        <f t="shared" si="7"/>
        <v>10.649123876181063</v>
      </c>
      <c r="U27" s="9">
        <f t="shared" si="7"/>
        <v>10.057767392331909</v>
      </c>
      <c r="V27" s="9">
        <f t="shared" si="7"/>
        <v>9.0493018983446181</v>
      </c>
      <c r="W27" s="9">
        <f t="shared" si="7"/>
        <v>6.6040322271820466</v>
      </c>
      <c r="X27" s="9">
        <f t="shared" si="7"/>
        <v>7.7998519529918839</v>
      </c>
      <c r="Y27" s="9">
        <f t="shared" si="7"/>
        <v>19.408934171009626</v>
      </c>
      <c r="Z27" s="9">
        <f t="shared" si="7"/>
        <v>19.418935733897509</v>
      </c>
      <c r="AA27" s="9">
        <f t="shared" si="7"/>
        <v>14.435550807846951</v>
      </c>
      <c r="AB27" s="9">
        <f t="shared" si="7"/>
        <v>0</v>
      </c>
      <c r="AC27" s="9">
        <f t="shared" si="7"/>
        <v>4.9019376441998759</v>
      </c>
      <c r="AD27" s="9">
        <f t="shared" si="7"/>
        <v>4.6596121984470624</v>
      </c>
      <c r="AE27" s="9">
        <f t="shared" si="7"/>
        <v>5.2316771616486326</v>
      </c>
      <c r="AF27" s="9">
        <f t="shared" si="7"/>
        <v>8.9445978343889703</v>
      </c>
      <c r="AG27" s="9">
        <f t="shared" si="7"/>
        <v>19.887151086032841</v>
      </c>
      <c r="AH27" s="9">
        <f t="shared" si="7"/>
        <v>20.34673969380826</v>
      </c>
      <c r="AI27" s="9">
        <f t="shared" si="7"/>
        <v>39.143246185823266</v>
      </c>
      <c r="AJ27" s="9">
        <f t="shared" si="7"/>
        <v>45.245198843340937</v>
      </c>
      <c r="AK27" s="9" t="str">
        <f t="shared" si="7"/>
        <v>x</v>
      </c>
      <c r="AL27" s="9" t="str">
        <f t="shared" si="7"/>
        <v>x</v>
      </c>
      <c r="AM27" s="9" t="str">
        <f t="shared" si="7"/>
        <v>x</v>
      </c>
      <c r="AN27" s="9">
        <f t="shared" si="7"/>
        <v>49.293330584055454</v>
      </c>
      <c r="AO27" s="9">
        <f t="shared" si="7"/>
        <v>45.065722318343653</v>
      </c>
      <c r="AP27" s="9">
        <f t="shared" si="7"/>
        <v>46.055150115383022</v>
      </c>
      <c r="AQ27" s="9">
        <f t="shared" si="7"/>
        <v>45.538178921668987</v>
      </c>
      <c r="AR27" s="9">
        <f t="shared" si="7"/>
        <v>46.929575516121261</v>
      </c>
      <c r="AS27" s="9">
        <f t="shared" si="7"/>
        <v>48.662205691205472</v>
      </c>
      <c r="AT27" s="9" t="str">
        <f t="shared" si="7"/>
        <v>x</v>
      </c>
      <c r="AU27" s="9">
        <f t="shared" si="7"/>
        <v>32.115896904516681</v>
      </c>
      <c r="AV27" s="9">
        <f t="shared" si="7"/>
        <v>32.414029172900065</v>
      </c>
      <c r="AW27" s="9">
        <f t="shared" si="7"/>
        <v>32.560076694321239</v>
      </c>
      <c r="AX27" s="9" t="str">
        <f t="shared" si="7"/>
        <v>x</v>
      </c>
      <c r="AY27" s="9">
        <f t="shared" si="4"/>
        <v>46.012095722629276</v>
      </c>
      <c r="AZ27" s="9" t="str">
        <f t="shared" si="4"/>
        <v>x</v>
      </c>
      <c r="BA27" s="9" t="str">
        <f t="shared" si="4"/>
        <v>x</v>
      </c>
      <c r="BB27" s="9" t="str">
        <f t="shared" si="4"/>
        <v>x</v>
      </c>
      <c r="BC27" s="9" t="str">
        <f t="shared" si="4"/>
        <v>x</v>
      </c>
      <c r="BD27" s="9" t="str">
        <f t="shared" si="4"/>
        <v>x</v>
      </c>
      <c r="BE27" s="9" t="str">
        <f t="shared" si="4"/>
        <v>x</v>
      </c>
    </row>
    <row r="28" spans="1:57" s="2" customFormat="1" x14ac:dyDescent="0.2">
      <c r="A28" s="3">
        <v>1622</v>
      </c>
      <c r="B28" s="5" t="s">
        <v>9</v>
      </c>
      <c r="C28" s="3" t="s">
        <v>10</v>
      </c>
      <c r="D28" s="6">
        <v>-550</v>
      </c>
      <c r="E28" s="4">
        <v>38.054470000000002</v>
      </c>
      <c r="F28" s="4">
        <v>23.592310000000001</v>
      </c>
      <c r="G28" s="44">
        <v>32</v>
      </c>
      <c r="H28" s="9" t="str">
        <f t="shared" si="3"/>
        <v>x</v>
      </c>
      <c r="I28" s="9" t="str">
        <f t="shared" si="7"/>
        <v>x</v>
      </c>
      <c r="J28" s="9" t="str">
        <f t="shared" si="7"/>
        <v>x</v>
      </c>
      <c r="K28" s="9">
        <f t="shared" si="7"/>
        <v>48.238643567286793</v>
      </c>
      <c r="L28" s="9">
        <f t="shared" si="7"/>
        <v>48.129653876600308</v>
      </c>
      <c r="M28" s="9">
        <f t="shared" si="7"/>
        <v>39.788916151833767</v>
      </c>
      <c r="N28" s="9">
        <f t="shared" si="7"/>
        <v>33.166647982902525</v>
      </c>
      <c r="O28" s="9">
        <f t="shared" si="7"/>
        <v>34.943503723430872</v>
      </c>
      <c r="P28" s="9">
        <f t="shared" si="7"/>
        <v>31.725417118216239</v>
      </c>
      <c r="Q28" s="9">
        <f t="shared" si="7"/>
        <v>25.826775308946392</v>
      </c>
      <c r="R28" s="9">
        <f t="shared" si="7"/>
        <v>20.855483023968148</v>
      </c>
      <c r="S28" s="9">
        <f t="shared" si="7"/>
        <v>15.64887372436883</v>
      </c>
      <c r="T28" s="9">
        <f t="shared" si="7"/>
        <v>14.342188669022011</v>
      </c>
      <c r="U28" s="9">
        <f t="shared" si="7"/>
        <v>13.98480109976896</v>
      </c>
      <c r="V28" s="9">
        <f t="shared" si="7"/>
        <v>13.124398237682234</v>
      </c>
      <c r="W28" s="9">
        <f t="shared" si="7"/>
        <v>11.293307750396231</v>
      </c>
      <c r="X28" s="9">
        <f t="shared" si="7"/>
        <v>12.513541915643014</v>
      </c>
      <c r="Y28" s="9">
        <f t="shared" si="7"/>
        <v>23.781791234212331</v>
      </c>
      <c r="Z28" s="9">
        <f t="shared" si="7"/>
        <v>23.336369340895427</v>
      </c>
      <c r="AA28" s="9">
        <f t="shared" si="7"/>
        <v>17.144565091091799</v>
      </c>
      <c r="AB28" s="9">
        <f t="shared" si="7"/>
        <v>4.9019376441998759</v>
      </c>
      <c r="AC28" s="9">
        <f t="shared" si="7"/>
        <v>0</v>
      </c>
      <c r="AD28" s="9">
        <f t="shared" si="7"/>
        <v>3.1414162369681797</v>
      </c>
      <c r="AE28" s="9">
        <f t="shared" si="7"/>
        <v>5.046289928995316</v>
      </c>
      <c r="AF28" s="9">
        <f t="shared" si="7"/>
        <v>10.201580274213212</v>
      </c>
      <c r="AG28" s="9">
        <f t="shared" si="7"/>
        <v>22.254364972749094</v>
      </c>
      <c r="AH28" s="9">
        <f t="shared" si="7"/>
        <v>22.480411335511793</v>
      </c>
      <c r="AI28" s="9">
        <f t="shared" si="7"/>
        <v>41.348929908837952</v>
      </c>
      <c r="AJ28" s="9">
        <f t="shared" si="7"/>
        <v>47.399274421093061</v>
      </c>
      <c r="AK28" s="9" t="str">
        <f t="shared" si="7"/>
        <v>x</v>
      </c>
      <c r="AL28" s="9" t="str">
        <f t="shared" si="7"/>
        <v>x</v>
      </c>
      <c r="AM28" s="9" t="str">
        <f t="shared" si="7"/>
        <v>x</v>
      </c>
      <c r="AN28" s="9" t="str">
        <f t="shared" si="7"/>
        <v>x</v>
      </c>
      <c r="AO28" s="9">
        <f t="shared" si="7"/>
        <v>47.98415275107412</v>
      </c>
      <c r="AP28" s="9">
        <f t="shared" si="7"/>
        <v>49.675281947283523</v>
      </c>
      <c r="AQ28" s="9">
        <f t="shared" si="7"/>
        <v>49.240519279646691</v>
      </c>
      <c r="AR28" s="9" t="str">
        <f t="shared" si="7"/>
        <v>x</v>
      </c>
      <c r="AS28" s="9" t="str">
        <f t="shared" si="7"/>
        <v>x</v>
      </c>
      <c r="AT28" s="9" t="str">
        <f t="shared" si="7"/>
        <v>x</v>
      </c>
      <c r="AU28" s="9">
        <f t="shared" si="7"/>
        <v>36.842828073638294</v>
      </c>
      <c r="AV28" s="9">
        <f t="shared" si="7"/>
        <v>37.153365830673124</v>
      </c>
      <c r="AW28" s="9">
        <f t="shared" si="7"/>
        <v>37.3128846668261</v>
      </c>
      <c r="AX28" s="9" t="str">
        <f t="shared" si="7"/>
        <v>x</v>
      </c>
      <c r="AY28" s="9" t="str">
        <f t="shared" si="4"/>
        <v>x</v>
      </c>
      <c r="AZ28" s="9" t="str">
        <f t="shared" si="4"/>
        <v>x</v>
      </c>
      <c r="BA28" s="9" t="str">
        <f t="shared" si="4"/>
        <v>x</v>
      </c>
      <c r="BB28" s="9" t="str">
        <f t="shared" si="4"/>
        <v>x</v>
      </c>
      <c r="BC28" s="9" t="str">
        <f t="shared" si="4"/>
        <v>x</v>
      </c>
      <c r="BD28" s="9" t="str">
        <f t="shared" si="4"/>
        <v>x</v>
      </c>
      <c r="BE28" s="9" t="str">
        <f t="shared" si="4"/>
        <v>x</v>
      </c>
    </row>
    <row r="29" spans="1:57" s="2" customFormat="1" x14ac:dyDescent="0.2">
      <c r="A29" s="3">
        <v>1621</v>
      </c>
      <c r="B29" s="5" t="s">
        <v>7</v>
      </c>
      <c r="C29" s="2" t="s">
        <v>8</v>
      </c>
      <c r="D29" s="6">
        <v>-550</v>
      </c>
      <c r="E29" s="4">
        <v>38.047759999999997</v>
      </c>
      <c r="F29" s="4">
        <v>23.557459999999999</v>
      </c>
      <c r="G29" s="44">
        <v>36</v>
      </c>
      <c r="H29" s="9" t="str">
        <f t="shared" si="3"/>
        <v>x</v>
      </c>
      <c r="I29" s="9" t="str">
        <f t="shared" si="7"/>
        <v>x</v>
      </c>
      <c r="J29" s="9" t="str">
        <f t="shared" si="7"/>
        <v>x</v>
      </c>
      <c r="K29" s="9">
        <f t="shared" si="7"/>
        <v>49.633878178788756</v>
      </c>
      <c r="L29" s="9">
        <f t="shared" si="7"/>
        <v>49.5585062646065</v>
      </c>
      <c r="M29" s="9">
        <f t="shared" si="7"/>
        <v>41.301609760975943</v>
      </c>
      <c r="N29" s="9">
        <f t="shared" si="7"/>
        <v>34.448335391479802</v>
      </c>
      <c r="O29" s="9">
        <f t="shared" si="7"/>
        <v>35.710126544847213</v>
      </c>
      <c r="P29" s="9">
        <f t="shared" si="7"/>
        <v>32.796715251412827</v>
      </c>
      <c r="Q29" s="9">
        <f t="shared" si="7"/>
        <v>26.970220090941858</v>
      </c>
      <c r="R29" s="9">
        <f t="shared" si="7"/>
        <v>22.010166171217787</v>
      </c>
      <c r="S29" s="9">
        <f t="shared" si="7"/>
        <v>16.8711771608255</v>
      </c>
      <c r="T29" s="9">
        <f t="shared" si="7"/>
        <v>15.25002852032366</v>
      </c>
      <c r="U29" s="9">
        <f t="shared" si="7"/>
        <v>14.698756612538691</v>
      </c>
      <c r="V29" s="9">
        <f t="shared" si="7"/>
        <v>13.70363576122015</v>
      </c>
      <c r="W29" s="9">
        <f t="shared" si="7"/>
        <v>11.158095428086723</v>
      </c>
      <c r="X29" s="9">
        <f t="shared" si="7"/>
        <v>10.976166366620154</v>
      </c>
      <c r="Y29" s="9">
        <f t="shared" si="7"/>
        <v>21.575762580788531</v>
      </c>
      <c r="Z29" s="9">
        <f t="shared" si="7"/>
        <v>20.790211713760176</v>
      </c>
      <c r="AA29" s="9">
        <f t="shared" si="7"/>
        <v>14.177676733918624</v>
      </c>
      <c r="AB29" s="9">
        <f t="shared" si="7"/>
        <v>4.6596121984470624</v>
      </c>
      <c r="AC29" s="9">
        <f t="shared" si="7"/>
        <v>3.1414162369681797</v>
      </c>
      <c r="AD29" s="9">
        <f t="shared" si="7"/>
        <v>0</v>
      </c>
      <c r="AE29" s="9">
        <f t="shared" si="7"/>
        <v>1.9182613787830516</v>
      </c>
      <c r="AF29" s="9">
        <f t="shared" si="7"/>
        <v>7.0805487502636861</v>
      </c>
      <c r="AG29" s="9">
        <f t="shared" si="7"/>
        <v>19.18322135888711</v>
      </c>
      <c r="AH29" s="9">
        <f t="shared" si="7"/>
        <v>19.376929182639124</v>
      </c>
      <c r="AI29" s="9">
        <f t="shared" si="7"/>
        <v>38.229429791411022</v>
      </c>
      <c r="AJ29" s="9">
        <f t="shared" si="7"/>
        <v>44.273086421080912</v>
      </c>
      <c r="AK29" s="9" t="str">
        <f t="shared" si="7"/>
        <v>x</v>
      </c>
      <c r="AL29" s="9" t="str">
        <f t="shared" si="7"/>
        <v>x</v>
      </c>
      <c r="AM29" s="9" t="str">
        <f t="shared" si="7"/>
        <v>x</v>
      </c>
      <c r="AN29" s="9">
        <f t="shared" si="7"/>
        <v>49.013348977995911</v>
      </c>
      <c r="AO29" s="9">
        <f t="shared" si="7"/>
        <v>44.966715543181344</v>
      </c>
      <c r="AP29" s="9">
        <f t="shared" si="7"/>
        <v>46.878171365023185</v>
      </c>
      <c r="AQ29" s="9">
        <f t="shared" si="7"/>
        <v>46.48069363480591</v>
      </c>
      <c r="AR29" s="9">
        <f t="shared" si="7"/>
        <v>47.798580518607274</v>
      </c>
      <c r="AS29" s="9">
        <f t="shared" si="7"/>
        <v>49.35573424377494</v>
      </c>
      <c r="AT29" s="9" t="str">
        <f t="shared" si="7"/>
        <v>x</v>
      </c>
      <c r="AU29" s="9">
        <f t="shared" si="7"/>
        <v>35.01380550903373</v>
      </c>
      <c r="AV29" s="9">
        <f t="shared" si="7"/>
        <v>35.347013955023556</v>
      </c>
      <c r="AW29" s="9">
        <f t="shared" si="7"/>
        <v>35.533053780456378</v>
      </c>
      <c r="AX29" s="9" t="str">
        <f t="shared" si="7"/>
        <v>x</v>
      </c>
      <c r="AY29" s="9">
        <f t="shared" si="4"/>
        <v>48.845448112175497</v>
      </c>
      <c r="AZ29" s="9" t="str">
        <f t="shared" si="4"/>
        <v>x</v>
      </c>
      <c r="BA29" s="9" t="str">
        <f t="shared" si="4"/>
        <v>x</v>
      </c>
      <c r="BB29" s="9" t="str">
        <f t="shared" si="4"/>
        <v>x</v>
      </c>
      <c r="BC29" s="9" t="str">
        <f t="shared" si="4"/>
        <v>x</v>
      </c>
      <c r="BD29" s="9" t="str">
        <f t="shared" si="4"/>
        <v>x</v>
      </c>
      <c r="BE29" s="9" t="str">
        <f t="shared" si="4"/>
        <v>x</v>
      </c>
    </row>
    <row r="30" spans="1:57" s="2" customFormat="1" x14ac:dyDescent="0.2">
      <c r="A30" s="3">
        <v>1620</v>
      </c>
      <c r="B30" s="5" t="s">
        <v>5</v>
      </c>
      <c r="C30" s="2" t="s">
        <v>6</v>
      </c>
      <c r="D30" s="6">
        <v>-1500</v>
      </c>
      <c r="E30" s="4">
        <v>38.041200000000003</v>
      </c>
      <c r="F30" s="4">
        <v>23.537199999999999</v>
      </c>
      <c r="G30" s="44">
        <v>35</v>
      </c>
      <c r="H30" s="9" t="str">
        <f t="shared" si="3"/>
        <v>x</v>
      </c>
      <c r="I30" s="9" t="str">
        <f t="shared" si="7"/>
        <v>x</v>
      </c>
      <c r="J30" s="9" t="str">
        <f t="shared" si="7"/>
        <v>x</v>
      </c>
      <c r="K30" s="9" t="str">
        <f t="shared" si="7"/>
        <v>x</v>
      </c>
      <c r="L30" s="9" t="str">
        <f t="shared" si="7"/>
        <v>x</v>
      </c>
      <c r="M30" s="9">
        <f t="shared" si="7"/>
        <v>42.061489040820568</v>
      </c>
      <c r="N30" s="9">
        <f t="shared" si="7"/>
        <v>35.085264525251866</v>
      </c>
      <c r="O30" s="9">
        <f t="shared" si="7"/>
        <v>36.026872431627133</v>
      </c>
      <c r="P30" s="9">
        <f t="shared" si="7"/>
        <v>33.311155940579191</v>
      </c>
      <c r="Q30" s="9">
        <f t="shared" si="7"/>
        <v>27.55742377680204</v>
      </c>
      <c r="R30" s="9">
        <f t="shared" si="7"/>
        <v>22.640117919892507</v>
      </c>
      <c r="S30" s="9">
        <f t="shared" si="7"/>
        <v>17.599100163330647</v>
      </c>
      <c r="T30" s="9">
        <f t="shared" si="7"/>
        <v>15.8223905739519</v>
      </c>
      <c r="U30" s="9">
        <f t="shared" si="7"/>
        <v>15.168988390436262</v>
      </c>
      <c r="V30" s="9">
        <f t="shared" si="7"/>
        <v>14.117531900246025</v>
      </c>
      <c r="W30" s="9">
        <f t="shared" si="7"/>
        <v>11.222408172164435</v>
      </c>
      <c r="X30" s="9">
        <f t="shared" si="7"/>
        <v>10.12381932793963</v>
      </c>
      <c r="Y30" s="9">
        <f t="shared" si="7"/>
        <v>20.137128309287963</v>
      </c>
      <c r="Z30" s="9">
        <f t="shared" si="7"/>
        <v>19.147978337249803</v>
      </c>
      <c r="AA30" s="9">
        <f t="shared" si="7"/>
        <v>12.312581996257663</v>
      </c>
      <c r="AB30" s="9">
        <f t="shared" si="7"/>
        <v>5.2316771616486326</v>
      </c>
      <c r="AC30" s="9">
        <f t="shared" si="7"/>
        <v>5.046289928995316</v>
      </c>
      <c r="AD30" s="9">
        <f t="shared" si="7"/>
        <v>1.9182613787830516</v>
      </c>
      <c r="AE30" s="9">
        <f t="shared" si="7"/>
        <v>0</v>
      </c>
      <c r="AF30" s="9">
        <f t="shared" si="7"/>
        <v>5.1625117974067543</v>
      </c>
      <c r="AG30" s="9">
        <f t="shared" si="7"/>
        <v>17.271525299334471</v>
      </c>
      <c r="AH30" s="9">
        <f t="shared" si="7"/>
        <v>17.459000395804686</v>
      </c>
      <c r="AI30" s="9">
        <f t="shared" si="7"/>
        <v>36.311906587949061</v>
      </c>
      <c r="AJ30" s="9">
        <f t="shared" si="7"/>
        <v>42.35713892081727</v>
      </c>
      <c r="AK30" s="9">
        <f t="shared" si="7"/>
        <v>48.463305127030843</v>
      </c>
      <c r="AL30" s="9" t="str">
        <f t="shared" si="7"/>
        <v>x</v>
      </c>
      <c r="AM30" s="9" t="str">
        <f t="shared" si="7"/>
        <v>x</v>
      </c>
      <c r="AN30" s="9">
        <f t="shared" si="7"/>
        <v>47.10470266785061</v>
      </c>
      <c r="AO30" s="9">
        <f t="shared" si="7"/>
        <v>43.068464311890608</v>
      </c>
      <c r="AP30" s="9">
        <f t="shared" si="7"/>
        <v>45.07268887115287</v>
      </c>
      <c r="AQ30" s="9">
        <f t="shared" si="7"/>
        <v>44.693300424360487</v>
      </c>
      <c r="AR30" s="9">
        <f t="shared" si="7"/>
        <v>45.999031792669072</v>
      </c>
      <c r="AS30" s="9">
        <f t="shared" si="7"/>
        <v>47.530798813048143</v>
      </c>
      <c r="AT30" s="9" t="str">
        <f t="shared" si="7"/>
        <v>x</v>
      </c>
      <c r="AU30" s="9">
        <f t="shared" si="7"/>
        <v>33.756813359571836</v>
      </c>
      <c r="AV30" s="9">
        <f t="shared" si="7"/>
        <v>34.102672970774449</v>
      </c>
      <c r="AW30" s="9">
        <f t="shared" si="7"/>
        <v>34.304006708281875</v>
      </c>
      <c r="AX30" s="9" t="str">
        <f t="shared" si="7"/>
        <v>x</v>
      </c>
      <c r="AY30" s="9">
        <f t="shared" si="4"/>
        <v>47.533124747295453</v>
      </c>
      <c r="AZ30" s="9" t="str">
        <f t="shared" si="4"/>
        <v>x</v>
      </c>
      <c r="BA30" s="9" t="str">
        <f t="shared" si="4"/>
        <v>x</v>
      </c>
      <c r="BB30" s="9" t="str">
        <f t="shared" si="4"/>
        <v>x</v>
      </c>
      <c r="BC30" s="9" t="str">
        <f t="shared" si="4"/>
        <v>x</v>
      </c>
      <c r="BD30" s="9" t="str">
        <f t="shared" si="4"/>
        <v>x</v>
      </c>
      <c r="BE30" s="9" t="str">
        <f t="shared" si="4"/>
        <v>x</v>
      </c>
    </row>
    <row r="31" spans="1:57" s="2" customFormat="1" x14ac:dyDescent="0.2">
      <c r="A31" s="3">
        <v>1619</v>
      </c>
      <c r="B31" s="5"/>
      <c r="C31" s="2" t="s">
        <v>4</v>
      </c>
      <c r="D31" s="6">
        <v>-550</v>
      </c>
      <c r="E31" s="4">
        <v>38.024299999999997</v>
      </c>
      <c r="F31" s="4">
        <v>23.482299999999999</v>
      </c>
      <c r="G31" s="44">
        <v>38</v>
      </c>
      <c r="H31" s="9" t="str">
        <f t="shared" si="3"/>
        <v>x</v>
      </c>
      <c r="I31" s="9" t="str">
        <f t="shared" si="7"/>
        <v>x</v>
      </c>
      <c r="J31" s="9" t="str">
        <f t="shared" si="7"/>
        <v>x</v>
      </c>
      <c r="K31" s="9" t="str">
        <f t="shared" si="7"/>
        <v>x</v>
      </c>
      <c r="L31" s="9" t="str">
        <f t="shared" si="7"/>
        <v>x</v>
      </c>
      <c r="M31" s="9">
        <f t="shared" si="7"/>
        <v>44.533697906521738</v>
      </c>
      <c r="N31" s="9">
        <f t="shared" si="7"/>
        <v>37.319732882117243</v>
      </c>
      <c r="O31" s="9">
        <f t="shared" si="7"/>
        <v>37.445569933819272</v>
      </c>
      <c r="P31" s="9">
        <f t="shared" si="7"/>
        <v>35.264482826291136</v>
      </c>
      <c r="Q31" s="9">
        <f t="shared" si="7"/>
        <v>29.781181320308686</v>
      </c>
      <c r="R31" s="9">
        <f t="shared" si="7"/>
        <v>25.074097284252751</v>
      </c>
      <c r="S31" s="9">
        <f t="shared" si="7"/>
        <v>20.414287673620642</v>
      </c>
      <c r="T31" s="9">
        <f t="shared" si="7"/>
        <v>18.37100019868517</v>
      </c>
      <c r="U31" s="9">
        <f t="shared" si="7"/>
        <v>17.524706232028812</v>
      </c>
      <c r="V31" s="9">
        <f t="shared" si="7"/>
        <v>16.41185143007645</v>
      </c>
      <c r="W31" s="9">
        <f t="shared" si="7"/>
        <v>12.978034921146381</v>
      </c>
      <c r="X31" s="9">
        <f t="shared" si="7"/>
        <v>9.6121065569135702</v>
      </c>
      <c r="Y31" s="9">
        <f t="shared" si="7"/>
        <v>16.826504352873052</v>
      </c>
      <c r="Z31" s="9">
        <f t="shared" si="7"/>
        <v>15.120185585824183</v>
      </c>
      <c r="AA31" s="9">
        <f t="shared" si="7"/>
        <v>7.4685565342507934</v>
      </c>
      <c r="AB31" s="9">
        <f t="shared" si="7"/>
        <v>8.9445978343889703</v>
      </c>
      <c r="AC31" s="9">
        <f t="shared" si="7"/>
        <v>10.201580274213212</v>
      </c>
      <c r="AD31" s="9">
        <f t="shared" si="7"/>
        <v>7.0805487502636861</v>
      </c>
      <c r="AE31" s="9">
        <f t="shared" si="7"/>
        <v>5.1625117974067543</v>
      </c>
      <c r="AF31" s="9">
        <f t="shared" si="7"/>
        <v>0</v>
      </c>
      <c r="AG31" s="9">
        <f t="shared" si="7"/>
        <v>12.149610025523749</v>
      </c>
      <c r="AH31" s="9">
        <f t="shared" si="7"/>
        <v>12.301649795772853</v>
      </c>
      <c r="AI31" s="9">
        <f t="shared" si="7"/>
        <v>31.149729806946908</v>
      </c>
      <c r="AJ31" s="9">
        <f t="shared" ref="I31:AX37" si="8">IF(ACOS(SIN(RADIANS(AJ$3))*SIN(RADIANS($E31))+COS(RADIANS(AJ$3))*COS(RADIANS($E31))*COS(RADIANS(AJ$4-$F31)))*6371&lt;$C$3,ACOS(SIN(RADIANS(AJ$3))*SIN(RADIANS($E31))+COS(RADIANS(AJ$3))*COS(RADIANS($E31))*COS(RADIANS(AJ$4-$F31)))*6371,"x")</f>
        <v>37.197694785902399</v>
      </c>
      <c r="AK31" s="9">
        <f t="shared" si="8"/>
        <v>43.324786862166178</v>
      </c>
      <c r="AL31" s="9">
        <f t="shared" si="8"/>
        <v>45.56956009041631</v>
      </c>
      <c r="AM31" s="9">
        <f t="shared" si="8"/>
        <v>46.063279197833026</v>
      </c>
      <c r="AN31" s="9">
        <f t="shared" si="8"/>
        <v>41.983931983020433</v>
      </c>
      <c r="AO31" s="9">
        <f t="shared" si="8"/>
        <v>37.986163197714085</v>
      </c>
      <c r="AP31" s="9">
        <f t="shared" si="8"/>
        <v>40.302048809249399</v>
      </c>
      <c r="AQ31" s="9">
        <f t="shared" si="8"/>
        <v>39.982485943741331</v>
      </c>
      <c r="AR31" s="9">
        <f t="shared" si="8"/>
        <v>41.246525782272997</v>
      </c>
      <c r="AS31" s="9">
        <f t="shared" si="8"/>
        <v>42.693357158828647</v>
      </c>
      <c r="AT31" s="9" t="str">
        <f t="shared" si="8"/>
        <v>x</v>
      </c>
      <c r="AU31" s="9">
        <f t="shared" si="8"/>
        <v>30.794034088079616</v>
      </c>
      <c r="AV31" s="9">
        <f t="shared" si="8"/>
        <v>31.17520838005651</v>
      </c>
      <c r="AW31" s="9">
        <f t="shared" si="8"/>
        <v>31.421550565999215</v>
      </c>
      <c r="AX31" s="9">
        <f t="shared" si="8"/>
        <v>49.640438127725204</v>
      </c>
      <c r="AY31" s="9">
        <f t="shared" si="4"/>
        <v>44.295784209261214</v>
      </c>
      <c r="AZ31" s="9" t="str">
        <f t="shared" si="4"/>
        <v>x</v>
      </c>
      <c r="BA31" s="9" t="str">
        <f t="shared" si="4"/>
        <v>x</v>
      </c>
      <c r="BB31" s="9" t="str">
        <f t="shared" si="4"/>
        <v>x</v>
      </c>
      <c r="BC31" s="9" t="str">
        <f t="shared" si="4"/>
        <v>x</v>
      </c>
      <c r="BD31" s="9" t="str">
        <f t="shared" si="4"/>
        <v>x</v>
      </c>
      <c r="BE31" s="9" t="str">
        <f t="shared" si="4"/>
        <v>x</v>
      </c>
    </row>
    <row r="32" spans="1:57" s="2" customFormat="1" x14ac:dyDescent="0.2">
      <c r="A32" s="3">
        <v>1618.1</v>
      </c>
      <c r="B32" s="5" t="s">
        <v>2</v>
      </c>
      <c r="C32" s="2" t="s">
        <v>3</v>
      </c>
      <c r="D32" s="6"/>
      <c r="E32" s="4">
        <v>37.969700000000003</v>
      </c>
      <c r="F32" s="4">
        <v>23.362200000000001</v>
      </c>
      <c r="G32" s="44">
        <v>40</v>
      </c>
      <c r="H32" s="9" t="str">
        <f t="shared" si="3"/>
        <v>x</v>
      </c>
      <c r="I32" s="9" t="str">
        <f t="shared" si="8"/>
        <v>x</v>
      </c>
      <c r="J32" s="9" t="str">
        <f t="shared" si="8"/>
        <v>x</v>
      </c>
      <c r="K32" s="9" t="str">
        <f t="shared" si="8"/>
        <v>x</v>
      </c>
      <c r="L32" s="9" t="str">
        <f t="shared" si="8"/>
        <v>x</v>
      </c>
      <c r="M32" s="9" t="str">
        <f t="shared" si="8"/>
        <v>x</v>
      </c>
      <c r="N32" s="9">
        <f t="shared" si="8"/>
        <v>43.137843469316223</v>
      </c>
      <c r="O32" s="9">
        <f t="shared" si="8"/>
        <v>41.552755119766651</v>
      </c>
      <c r="P32" s="9">
        <f t="shared" si="8"/>
        <v>40.622596983230345</v>
      </c>
      <c r="Q32" s="9">
        <f t="shared" si="8"/>
        <v>36.053501587738644</v>
      </c>
      <c r="R32" s="9">
        <f t="shared" si="8"/>
        <v>32.136826530407212</v>
      </c>
      <c r="S32" s="9">
        <f t="shared" si="8"/>
        <v>28.603957246226862</v>
      </c>
      <c r="T32" s="9">
        <f t="shared" si="8"/>
        <v>26.393927221510321</v>
      </c>
      <c r="U32" s="9">
        <f t="shared" si="8"/>
        <v>25.375251725533531</v>
      </c>
      <c r="V32" s="9">
        <f t="shared" si="8"/>
        <v>24.354085943865321</v>
      </c>
      <c r="W32" s="9">
        <f t="shared" si="8"/>
        <v>20.895716837910197</v>
      </c>
      <c r="X32" s="9">
        <f t="shared" si="8"/>
        <v>15.625807962623382</v>
      </c>
      <c r="Y32" s="9">
        <f t="shared" si="8"/>
        <v>12.533364494992059</v>
      </c>
      <c r="Z32" s="9">
        <f t="shared" si="8"/>
        <v>8.8681855100033378</v>
      </c>
      <c r="AA32" s="9">
        <f t="shared" si="8"/>
        <v>5.519139230722276</v>
      </c>
      <c r="AB32" s="9">
        <f t="shared" si="8"/>
        <v>19.887151086032841</v>
      </c>
      <c r="AC32" s="9">
        <f t="shared" si="8"/>
        <v>22.254364972749094</v>
      </c>
      <c r="AD32" s="9">
        <f t="shared" si="8"/>
        <v>19.18322135888711</v>
      </c>
      <c r="AE32" s="9">
        <f t="shared" si="8"/>
        <v>17.271525299334471</v>
      </c>
      <c r="AF32" s="9">
        <f t="shared" si="8"/>
        <v>12.149610025523749</v>
      </c>
      <c r="AG32" s="9">
        <f t="shared" si="8"/>
        <v>0</v>
      </c>
      <c r="AH32" s="9">
        <f t="shared" si="8"/>
        <v>1.1887084893101745</v>
      </c>
      <c r="AI32" s="9">
        <f t="shared" si="8"/>
        <v>19.259322241092253</v>
      </c>
      <c r="AJ32" s="9">
        <f t="shared" si="8"/>
        <v>25.359168702819016</v>
      </c>
      <c r="AK32" s="9">
        <f t="shared" si="8"/>
        <v>31.703061139881292</v>
      </c>
      <c r="AL32" s="9">
        <f t="shared" si="8"/>
        <v>33.665932449024695</v>
      </c>
      <c r="AM32" s="9">
        <f t="shared" si="8"/>
        <v>34.03738770614008</v>
      </c>
      <c r="AN32" s="9">
        <f t="shared" si="8"/>
        <v>29.836225836122487</v>
      </c>
      <c r="AO32" s="9">
        <f t="shared" si="8"/>
        <v>25.849658744147924</v>
      </c>
      <c r="AP32" s="9">
        <f t="shared" si="8"/>
        <v>28.758460619501616</v>
      </c>
      <c r="AQ32" s="9">
        <f t="shared" si="8"/>
        <v>28.588551460183691</v>
      </c>
      <c r="AR32" s="9">
        <f t="shared" si="8"/>
        <v>29.738192588835439</v>
      </c>
      <c r="AS32" s="9">
        <f t="shared" si="8"/>
        <v>30.97846146303354</v>
      </c>
      <c r="AT32" s="9">
        <f t="shared" si="8"/>
        <v>40.997526926923967</v>
      </c>
      <c r="AU32" s="9">
        <f t="shared" si="8"/>
        <v>24.846246267431674</v>
      </c>
      <c r="AV32" s="9">
        <f t="shared" si="8"/>
        <v>25.291615201976455</v>
      </c>
      <c r="AW32" s="9">
        <f t="shared" si="8"/>
        <v>25.642638138119597</v>
      </c>
      <c r="AX32" s="9">
        <f t="shared" si="8"/>
        <v>41.970008681373919</v>
      </c>
      <c r="AY32" s="9">
        <f t="shared" si="4"/>
        <v>36.74906924998831</v>
      </c>
      <c r="AZ32" s="9">
        <f t="shared" si="4"/>
        <v>43.777957228626619</v>
      </c>
      <c r="BA32" s="9" t="str">
        <f t="shared" si="4"/>
        <v>x</v>
      </c>
      <c r="BB32" s="9" t="str">
        <f t="shared" si="4"/>
        <v>x</v>
      </c>
      <c r="BC32" s="9">
        <f t="shared" si="4"/>
        <v>49.882803656434881</v>
      </c>
      <c r="BD32" s="9" t="str">
        <f t="shared" si="4"/>
        <v>x</v>
      </c>
      <c r="BE32" s="9" t="str">
        <f t="shared" si="4"/>
        <v>x</v>
      </c>
    </row>
    <row r="33" spans="1:57" s="2" customFormat="1" x14ac:dyDescent="0.2">
      <c r="A33" s="3">
        <v>1618</v>
      </c>
      <c r="B33" s="5" t="s">
        <v>0</v>
      </c>
      <c r="C33" s="2" t="s">
        <v>1</v>
      </c>
      <c r="D33" s="6">
        <v>-750</v>
      </c>
      <c r="E33" s="4">
        <v>37.978499999999997</v>
      </c>
      <c r="F33" s="4">
        <v>23.354500000000002</v>
      </c>
      <c r="G33" s="44">
        <v>39</v>
      </c>
      <c r="H33" s="9" t="str">
        <f t="shared" si="3"/>
        <v>x</v>
      </c>
      <c r="I33" s="9" t="str">
        <f t="shared" si="8"/>
        <v>x</v>
      </c>
      <c r="J33" s="9" t="str">
        <f t="shared" si="8"/>
        <v>x</v>
      </c>
      <c r="K33" s="9" t="str">
        <f t="shared" si="8"/>
        <v>x</v>
      </c>
      <c r="L33" s="9" t="str">
        <f t="shared" si="8"/>
        <v>x</v>
      </c>
      <c r="M33" s="9" t="str">
        <f t="shared" si="8"/>
        <v>x</v>
      </c>
      <c r="N33" s="9">
        <f t="shared" si="8"/>
        <v>44.156845785063659</v>
      </c>
      <c r="O33" s="9">
        <f t="shared" si="8"/>
        <v>42.64712491350457</v>
      </c>
      <c r="P33" s="9">
        <f t="shared" si="8"/>
        <v>41.660498513150046</v>
      </c>
      <c r="Q33" s="9">
        <f t="shared" si="8"/>
        <v>37.031142661970129</v>
      </c>
      <c r="R33" s="9">
        <f t="shared" si="8"/>
        <v>33.051422801707275</v>
      </c>
      <c r="S33" s="9">
        <f t="shared" si="8"/>
        <v>29.418539327703964</v>
      </c>
      <c r="T33" s="9">
        <f t="shared" si="8"/>
        <v>27.209304127299788</v>
      </c>
      <c r="U33" s="9">
        <f t="shared" si="8"/>
        <v>26.197429804661898</v>
      </c>
      <c r="V33" s="9">
        <f t="shared" si="8"/>
        <v>25.16162504767394</v>
      </c>
      <c r="W33" s="9">
        <f t="shared" si="8"/>
        <v>21.672755525300431</v>
      </c>
      <c r="X33" s="9">
        <f t="shared" si="8"/>
        <v>16.452703428060524</v>
      </c>
      <c r="Y33" s="9">
        <f t="shared" si="8"/>
        <v>13.722029066860616</v>
      </c>
      <c r="Z33" s="9">
        <f t="shared" si="8"/>
        <v>10.052571965135471</v>
      </c>
      <c r="AA33" s="9">
        <f t="shared" si="8"/>
        <v>6.1803527349589995</v>
      </c>
      <c r="AB33" s="9">
        <f t="shared" si="8"/>
        <v>20.34673969380826</v>
      </c>
      <c r="AC33" s="9">
        <f t="shared" si="8"/>
        <v>22.480411335511793</v>
      </c>
      <c r="AD33" s="9">
        <f t="shared" si="8"/>
        <v>19.376929182639124</v>
      </c>
      <c r="AE33" s="9">
        <f t="shared" si="8"/>
        <v>17.459000395804686</v>
      </c>
      <c r="AF33" s="9">
        <f t="shared" si="8"/>
        <v>12.301649795772853</v>
      </c>
      <c r="AG33" s="9">
        <f t="shared" si="8"/>
        <v>1.1887084893101745</v>
      </c>
      <c r="AH33" s="9">
        <f t="shared" si="8"/>
        <v>0</v>
      </c>
      <c r="AI33" s="9">
        <f t="shared" si="8"/>
        <v>18.891733573727524</v>
      </c>
      <c r="AJ33" s="9">
        <f t="shared" si="8"/>
        <v>24.97043940398417</v>
      </c>
      <c r="AK33" s="9">
        <f t="shared" si="8"/>
        <v>31.229224294616884</v>
      </c>
      <c r="AL33" s="9">
        <f t="shared" si="8"/>
        <v>33.317010940426449</v>
      </c>
      <c r="AM33" s="9">
        <f t="shared" si="8"/>
        <v>33.767375013933375</v>
      </c>
      <c r="AN33" s="9">
        <f t="shared" si="8"/>
        <v>29.740048920222851</v>
      </c>
      <c r="AO33" s="9">
        <f t="shared" si="8"/>
        <v>25.84899672180666</v>
      </c>
      <c r="AP33" s="9">
        <f t="shared" si="8"/>
        <v>29.129282521940485</v>
      </c>
      <c r="AQ33" s="9">
        <f t="shared" si="8"/>
        <v>29.00919381102214</v>
      </c>
      <c r="AR33" s="9">
        <f t="shared" si="8"/>
        <v>30.118361739902586</v>
      </c>
      <c r="AS33" s="9">
        <f t="shared" si="8"/>
        <v>31.278086391503589</v>
      </c>
      <c r="AT33" s="9">
        <f t="shared" si="8"/>
        <v>41.599381202862531</v>
      </c>
      <c r="AU33" s="9">
        <f t="shared" si="8"/>
        <v>25.950326479581079</v>
      </c>
      <c r="AV33" s="9">
        <f t="shared" si="8"/>
        <v>26.397092015382757</v>
      </c>
      <c r="AW33" s="9">
        <f t="shared" si="8"/>
        <v>26.751638427853141</v>
      </c>
      <c r="AX33" s="9">
        <f t="shared" si="8"/>
        <v>42.918535456610016</v>
      </c>
      <c r="AY33" s="9">
        <f t="shared" si="4"/>
        <v>37.718612761132057</v>
      </c>
      <c r="AZ33" s="9">
        <f t="shared" si="4"/>
        <v>44.79562783419496</v>
      </c>
      <c r="BA33" s="9" t="str">
        <f t="shared" si="4"/>
        <v>x</v>
      </c>
      <c r="BB33" s="9" t="str">
        <f t="shared" si="4"/>
        <v>x</v>
      </c>
      <c r="BC33" s="9" t="str">
        <f t="shared" si="4"/>
        <v>x</v>
      </c>
      <c r="BD33" s="9" t="str">
        <f t="shared" si="4"/>
        <v>x</v>
      </c>
      <c r="BE33" s="9" t="str">
        <f t="shared" si="4"/>
        <v>x</v>
      </c>
    </row>
    <row r="34" spans="1:57" s="2" customFormat="1" x14ac:dyDescent="0.2">
      <c r="A34" s="3">
        <v>1856</v>
      </c>
      <c r="B34" s="5" t="s">
        <v>53</v>
      </c>
      <c r="C34" s="2" t="s">
        <v>54</v>
      </c>
      <c r="D34" s="6">
        <v>-750</v>
      </c>
      <c r="E34" s="4">
        <v>37.924999999999997</v>
      </c>
      <c r="F34" s="4">
        <v>23.15</v>
      </c>
      <c r="G34" s="44">
        <v>35</v>
      </c>
      <c r="H34" s="9" t="str">
        <f t="shared" si="3"/>
        <v>x</v>
      </c>
      <c r="I34" s="9" t="str">
        <f t="shared" si="8"/>
        <v>x</v>
      </c>
      <c r="J34" s="9" t="str">
        <f t="shared" si="8"/>
        <v>x</v>
      </c>
      <c r="K34" s="9" t="str">
        <f t="shared" si="8"/>
        <v>x</v>
      </c>
      <c r="L34" s="9" t="str">
        <f t="shared" si="8"/>
        <v>x</v>
      </c>
      <c r="M34" s="9" t="str">
        <f t="shared" si="8"/>
        <v>x</v>
      </c>
      <c r="N34" s="9" t="str">
        <f t="shared" si="8"/>
        <v>x</v>
      </c>
      <c r="O34" s="9" t="str">
        <f t="shared" si="8"/>
        <v>x</v>
      </c>
      <c r="P34" s="9" t="str">
        <f t="shared" si="8"/>
        <v>x</v>
      </c>
      <c r="Q34" s="9" t="str">
        <f t="shared" si="8"/>
        <v>x</v>
      </c>
      <c r="R34" s="9">
        <f t="shared" si="8"/>
        <v>49.764713074274816</v>
      </c>
      <c r="S34" s="9">
        <f t="shared" si="8"/>
        <v>46.963828613883699</v>
      </c>
      <c r="T34" s="9">
        <f t="shared" si="8"/>
        <v>44.784381302860361</v>
      </c>
      <c r="U34" s="9">
        <f t="shared" si="8"/>
        <v>43.748113014406535</v>
      </c>
      <c r="V34" s="9">
        <f t="shared" si="8"/>
        <v>42.818009147367206</v>
      </c>
      <c r="W34" s="9">
        <f t="shared" si="8"/>
        <v>39.552385673616804</v>
      </c>
      <c r="X34" s="9">
        <f t="shared" si="8"/>
        <v>34.202730305408799</v>
      </c>
      <c r="Y34" s="9">
        <f t="shared" si="8"/>
        <v>26.204459497311735</v>
      </c>
      <c r="Z34" s="9">
        <f t="shared" si="8"/>
        <v>23.131914599064682</v>
      </c>
      <c r="AA34" s="9">
        <f t="shared" si="8"/>
        <v>24.72434988928547</v>
      </c>
      <c r="AB34" s="9">
        <f t="shared" si="8"/>
        <v>39.143246185823266</v>
      </c>
      <c r="AC34" s="9">
        <f t="shared" si="8"/>
        <v>41.348929908837952</v>
      </c>
      <c r="AD34" s="9">
        <f t="shared" si="8"/>
        <v>38.229429791411022</v>
      </c>
      <c r="AE34" s="9">
        <f t="shared" si="8"/>
        <v>36.311906587949061</v>
      </c>
      <c r="AF34" s="9">
        <f t="shared" si="8"/>
        <v>31.149729806946908</v>
      </c>
      <c r="AG34" s="9">
        <f t="shared" si="8"/>
        <v>19.259322241092253</v>
      </c>
      <c r="AH34" s="9">
        <f t="shared" si="8"/>
        <v>18.891733573727524</v>
      </c>
      <c r="AI34" s="9">
        <f t="shared" si="8"/>
        <v>0</v>
      </c>
      <c r="AJ34" s="9">
        <f t="shared" si="8"/>
        <v>6.1051403427319704</v>
      </c>
      <c r="AK34" s="9">
        <f t="shared" si="8"/>
        <v>12.613068583383381</v>
      </c>
      <c r="AL34" s="9">
        <f t="shared" si="8"/>
        <v>14.425576083501864</v>
      </c>
      <c r="AM34" s="9">
        <f t="shared" si="8"/>
        <v>14.988080976969787</v>
      </c>
      <c r="AN34" s="9">
        <f t="shared" si="8"/>
        <v>12.068064784732993</v>
      </c>
      <c r="AO34" s="9">
        <f t="shared" si="8"/>
        <v>9.6995571069163482</v>
      </c>
      <c r="AP34" s="9">
        <f t="shared" si="8"/>
        <v>17.620683902320927</v>
      </c>
      <c r="AQ34" s="9">
        <f t="shared" si="8"/>
        <v>18.33800572331084</v>
      </c>
      <c r="AR34" s="9">
        <f t="shared" si="8"/>
        <v>18.540788312890431</v>
      </c>
      <c r="AS34" s="9">
        <f t="shared" si="8"/>
        <v>18.236947260064035</v>
      </c>
      <c r="AT34" s="9">
        <f t="shared" si="8"/>
        <v>32.002978993775322</v>
      </c>
      <c r="AU34" s="9">
        <f t="shared" si="8"/>
        <v>30.751856881560968</v>
      </c>
      <c r="AV34" s="9">
        <f t="shared" si="8"/>
        <v>31.153768245668811</v>
      </c>
      <c r="AW34" s="9">
        <f t="shared" si="8"/>
        <v>31.562777227292241</v>
      </c>
      <c r="AX34" s="9">
        <f t="shared" si="8"/>
        <v>40.458498130422832</v>
      </c>
      <c r="AY34" s="9">
        <f t="shared" si="4"/>
        <v>36.427476950494679</v>
      </c>
      <c r="AZ34" s="9">
        <f t="shared" si="4"/>
        <v>44.070352453470463</v>
      </c>
      <c r="BA34" s="9" t="str">
        <f t="shared" si="4"/>
        <v>x</v>
      </c>
      <c r="BB34" s="9" t="str">
        <f t="shared" si="4"/>
        <v>x</v>
      </c>
      <c r="BC34" s="9" t="str">
        <f t="shared" si="4"/>
        <v>x</v>
      </c>
      <c r="BD34" s="9" t="str">
        <f t="shared" si="4"/>
        <v>x</v>
      </c>
      <c r="BE34" s="9" t="str">
        <f t="shared" si="4"/>
        <v>x</v>
      </c>
    </row>
    <row r="35" spans="1:57" s="2" customFormat="1" x14ac:dyDescent="0.2">
      <c r="A35" s="3">
        <v>1857</v>
      </c>
      <c r="B35" s="5" t="s">
        <v>55</v>
      </c>
      <c r="C35" s="2" t="s">
        <v>56</v>
      </c>
      <c r="D35" s="6">
        <v>-750</v>
      </c>
      <c r="E35" s="4">
        <v>37.9133</v>
      </c>
      <c r="F35" s="4">
        <v>23.082000000000001</v>
      </c>
      <c r="G35" s="44">
        <v>32</v>
      </c>
      <c r="H35" s="9" t="str">
        <f t="shared" si="3"/>
        <v>x</v>
      </c>
      <c r="I35" s="9" t="str">
        <f t="shared" si="8"/>
        <v>x</v>
      </c>
      <c r="J35" s="9" t="str">
        <f t="shared" si="8"/>
        <v>x</v>
      </c>
      <c r="K35" s="9" t="str">
        <f t="shared" si="8"/>
        <v>x</v>
      </c>
      <c r="L35" s="9" t="str">
        <f t="shared" si="8"/>
        <v>x</v>
      </c>
      <c r="M35" s="9" t="str">
        <f t="shared" si="8"/>
        <v>x</v>
      </c>
      <c r="N35" s="9" t="str">
        <f t="shared" si="8"/>
        <v>x</v>
      </c>
      <c r="O35" s="9" t="str">
        <f t="shared" si="8"/>
        <v>x</v>
      </c>
      <c r="P35" s="9" t="str">
        <f t="shared" si="8"/>
        <v>x</v>
      </c>
      <c r="Q35" s="9" t="str">
        <f t="shared" si="8"/>
        <v>x</v>
      </c>
      <c r="R35" s="9" t="str">
        <f t="shared" si="8"/>
        <v>x</v>
      </c>
      <c r="S35" s="9" t="str">
        <f t="shared" si="8"/>
        <v>x</v>
      </c>
      <c r="T35" s="9" t="str">
        <f t="shared" si="8"/>
        <v>x</v>
      </c>
      <c r="U35" s="9">
        <f t="shared" si="8"/>
        <v>49.764923587503773</v>
      </c>
      <c r="V35" s="9">
        <f t="shared" si="8"/>
        <v>48.848224434286543</v>
      </c>
      <c r="W35" s="9">
        <f t="shared" si="8"/>
        <v>45.610815469753021</v>
      </c>
      <c r="X35" s="9">
        <f t="shared" si="8"/>
        <v>40.263865586267244</v>
      </c>
      <c r="Y35" s="9">
        <f t="shared" si="8"/>
        <v>31.874504986321661</v>
      </c>
      <c r="Z35" s="9">
        <f t="shared" si="8"/>
        <v>28.971333499116358</v>
      </c>
      <c r="AA35" s="9">
        <f t="shared" si="8"/>
        <v>30.829110105566492</v>
      </c>
      <c r="AB35" s="9">
        <f t="shared" si="8"/>
        <v>45.245198843340937</v>
      </c>
      <c r="AC35" s="9">
        <f t="shared" si="8"/>
        <v>47.399274421093061</v>
      </c>
      <c r="AD35" s="9">
        <f t="shared" si="8"/>
        <v>44.273086421080912</v>
      </c>
      <c r="AE35" s="9">
        <f t="shared" si="8"/>
        <v>42.35713892081727</v>
      </c>
      <c r="AF35" s="9">
        <f t="shared" si="8"/>
        <v>37.197694785902399</v>
      </c>
      <c r="AG35" s="9">
        <f t="shared" si="8"/>
        <v>25.359168702819016</v>
      </c>
      <c r="AH35" s="9">
        <f t="shared" si="8"/>
        <v>24.97043940398417</v>
      </c>
      <c r="AI35" s="9">
        <f t="shared" si="8"/>
        <v>6.1051403427319704</v>
      </c>
      <c r="AJ35" s="9">
        <f t="shared" si="8"/>
        <v>0</v>
      </c>
      <c r="AK35" s="9">
        <f t="shared" si="8"/>
        <v>6.6631309554640037</v>
      </c>
      <c r="AL35" s="9">
        <f t="shared" si="8"/>
        <v>8.3907988832796185</v>
      </c>
      <c r="AM35" s="9">
        <f t="shared" si="8"/>
        <v>9.2516515514511859</v>
      </c>
      <c r="AN35" s="9">
        <f t="shared" si="8"/>
        <v>8.2940523129887023</v>
      </c>
      <c r="AO35" s="9">
        <f t="shared" si="8"/>
        <v>8.4712105497371706</v>
      </c>
      <c r="AP35" s="9">
        <f t="shared" si="8"/>
        <v>17.654630849529788</v>
      </c>
      <c r="AQ35" s="9">
        <f t="shared" si="8"/>
        <v>18.688485866119592</v>
      </c>
      <c r="AR35" s="9">
        <f t="shared" si="8"/>
        <v>18.379697017622732</v>
      </c>
      <c r="AS35" s="9">
        <f t="shared" si="8"/>
        <v>17.281672585270325</v>
      </c>
      <c r="AT35" s="9">
        <f t="shared" si="8"/>
        <v>31.450991559532277</v>
      </c>
      <c r="AU35" s="9">
        <f t="shared" si="8"/>
        <v>34.91187383014536</v>
      </c>
      <c r="AV35" s="9">
        <f t="shared" si="8"/>
        <v>35.281564956612137</v>
      </c>
      <c r="AW35" s="9">
        <f t="shared" si="8"/>
        <v>35.680677371589461</v>
      </c>
      <c r="AX35" s="9">
        <f t="shared" si="8"/>
        <v>42.136230916249879</v>
      </c>
      <c r="AY35" s="9">
        <f t="shared" si="4"/>
        <v>38.662846694190641</v>
      </c>
      <c r="AZ35" s="9">
        <f t="shared" si="4"/>
        <v>46.15238805821123</v>
      </c>
      <c r="BA35" s="9" t="str">
        <f t="shared" si="4"/>
        <v>x</v>
      </c>
      <c r="BB35" s="9" t="str">
        <f t="shared" si="4"/>
        <v>x</v>
      </c>
      <c r="BC35" s="9" t="str">
        <f t="shared" si="4"/>
        <v>x</v>
      </c>
      <c r="BD35" s="9" t="str">
        <f t="shared" si="4"/>
        <v>x</v>
      </c>
      <c r="BE35" s="9" t="str">
        <f t="shared" si="4"/>
        <v>x</v>
      </c>
    </row>
    <row r="36" spans="1:57" s="2" customFormat="1" x14ac:dyDescent="0.2">
      <c r="A36" s="3">
        <v>1858</v>
      </c>
      <c r="B36" s="5" t="s">
        <v>57</v>
      </c>
      <c r="C36" s="2" t="s">
        <v>58</v>
      </c>
      <c r="D36" s="6">
        <v>-750</v>
      </c>
      <c r="E36" s="4">
        <v>37.9191</v>
      </c>
      <c r="F36" s="4">
        <v>23.006399999999999</v>
      </c>
      <c r="G36" s="44">
        <v>25</v>
      </c>
      <c r="H36" s="9" t="str">
        <f t="shared" si="3"/>
        <v>x</v>
      </c>
      <c r="I36" s="9" t="str">
        <f t="shared" si="8"/>
        <v>x</v>
      </c>
      <c r="J36" s="9" t="str">
        <f t="shared" si="8"/>
        <v>x</v>
      </c>
      <c r="K36" s="9" t="str">
        <f t="shared" si="8"/>
        <v>x</v>
      </c>
      <c r="L36" s="9" t="str">
        <f t="shared" si="8"/>
        <v>x</v>
      </c>
      <c r="M36" s="9" t="str">
        <f t="shared" si="8"/>
        <v>x</v>
      </c>
      <c r="N36" s="9" t="str">
        <f t="shared" si="8"/>
        <v>x</v>
      </c>
      <c r="O36" s="9" t="str">
        <f t="shared" si="8"/>
        <v>x</v>
      </c>
      <c r="P36" s="9" t="str">
        <f t="shared" si="8"/>
        <v>x</v>
      </c>
      <c r="Q36" s="9" t="str">
        <f t="shared" si="8"/>
        <v>x</v>
      </c>
      <c r="R36" s="9" t="str">
        <f t="shared" si="8"/>
        <v>x</v>
      </c>
      <c r="S36" s="9" t="str">
        <f t="shared" si="8"/>
        <v>x</v>
      </c>
      <c r="T36" s="9" t="str">
        <f t="shared" si="8"/>
        <v>x</v>
      </c>
      <c r="U36" s="9" t="str">
        <f t="shared" si="8"/>
        <v>x</v>
      </c>
      <c r="V36" s="9" t="str">
        <f t="shared" si="8"/>
        <v>x</v>
      </c>
      <c r="W36" s="9" t="str">
        <f t="shared" si="8"/>
        <v>x</v>
      </c>
      <c r="X36" s="9">
        <f t="shared" si="8"/>
        <v>46.810868505983123</v>
      </c>
      <c r="Y36" s="9">
        <f t="shared" si="8"/>
        <v>38.535138196418799</v>
      </c>
      <c r="Z36" s="9">
        <f t="shared" si="8"/>
        <v>35.628010484982738</v>
      </c>
      <c r="AA36" s="9">
        <f t="shared" si="8"/>
        <v>37.208796185236693</v>
      </c>
      <c r="AB36" s="9" t="str">
        <f t="shared" si="8"/>
        <v>x</v>
      </c>
      <c r="AC36" s="9" t="str">
        <f t="shared" si="8"/>
        <v>x</v>
      </c>
      <c r="AD36" s="9" t="str">
        <f t="shared" si="8"/>
        <v>x</v>
      </c>
      <c r="AE36" s="9">
        <f t="shared" si="8"/>
        <v>48.463305127030843</v>
      </c>
      <c r="AF36" s="9">
        <f t="shared" si="8"/>
        <v>43.324786862166178</v>
      </c>
      <c r="AG36" s="9">
        <f t="shared" si="8"/>
        <v>31.703061139881292</v>
      </c>
      <c r="AH36" s="9">
        <f t="shared" si="8"/>
        <v>31.229224294616884</v>
      </c>
      <c r="AI36" s="9">
        <f t="shared" si="8"/>
        <v>12.613068583383381</v>
      </c>
      <c r="AJ36" s="9">
        <f t="shared" si="8"/>
        <v>6.6631309554640037</v>
      </c>
      <c r="AK36" s="9">
        <f t="shared" si="8"/>
        <v>0</v>
      </c>
      <c r="AL36" s="9">
        <f t="shared" si="8"/>
        <v>4.1628191767331861</v>
      </c>
      <c r="AM36" s="9">
        <f t="shared" si="8"/>
        <v>6.3823517340531888</v>
      </c>
      <c r="AN36" s="9">
        <f t="shared" si="8"/>
        <v>10.166775933904425</v>
      </c>
      <c r="AO36" s="9">
        <f t="shared" si="8"/>
        <v>12.885076250131592</v>
      </c>
      <c r="AP36" s="9">
        <f t="shared" si="8"/>
        <v>21.614732959649682</v>
      </c>
      <c r="AQ36" s="9">
        <f t="shared" si="8"/>
        <v>22.814923193801643</v>
      </c>
      <c r="AR36" s="9">
        <f t="shared" si="8"/>
        <v>22.120069881008874</v>
      </c>
      <c r="AS36" s="9">
        <f t="shared" si="8"/>
        <v>20.428150906774761</v>
      </c>
      <c r="AT36" s="9">
        <f t="shared" si="8"/>
        <v>34.1281409219241</v>
      </c>
      <c r="AU36" s="9">
        <f t="shared" si="8"/>
        <v>41.032315511275677</v>
      </c>
      <c r="AV36" s="9">
        <f t="shared" si="8"/>
        <v>41.382774225220764</v>
      </c>
      <c r="AW36" s="9">
        <f t="shared" si="8"/>
        <v>41.773884009310244</v>
      </c>
      <c r="AX36" s="9">
        <f t="shared" si="8"/>
        <v>46.526298163525809</v>
      </c>
      <c r="AY36" s="9">
        <f t="shared" si="4"/>
        <v>43.530396819967891</v>
      </c>
      <c r="AZ36" s="9" t="str">
        <f t="shared" si="4"/>
        <v>x</v>
      </c>
      <c r="BA36" s="9" t="str">
        <f t="shared" si="4"/>
        <v>x</v>
      </c>
      <c r="BB36" s="9" t="str">
        <f t="shared" si="4"/>
        <v>x</v>
      </c>
      <c r="BC36" s="9" t="str">
        <f t="shared" si="4"/>
        <v>x</v>
      </c>
      <c r="BD36" s="9" t="str">
        <f t="shared" si="4"/>
        <v>x</v>
      </c>
      <c r="BE36" s="9" t="str">
        <f t="shared" si="4"/>
        <v>x</v>
      </c>
    </row>
    <row r="37" spans="1:57" s="2" customFormat="1" x14ac:dyDescent="0.2">
      <c r="A37" s="3">
        <v>1859</v>
      </c>
      <c r="B37" s="5" t="s">
        <v>59</v>
      </c>
      <c r="C37" s="2" t="s">
        <v>60</v>
      </c>
      <c r="D37" s="6">
        <v>-750</v>
      </c>
      <c r="E37" s="4">
        <v>37.882860000000001</v>
      </c>
      <c r="F37" s="4">
        <v>22.994498</v>
      </c>
      <c r="G37" s="44">
        <v>25</v>
      </c>
      <c r="H37" s="9" t="str">
        <f t="shared" si="3"/>
        <v>x</v>
      </c>
      <c r="I37" s="9" t="str">
        <f t="shared" si="8"/>
        <v>x</v>
      </c>
      <c r="J37" s="9" t="str">
        <f t="shared" si="8"/>
        <v>x</v>
      </c>
      <c r="K37" s="9" t="str">
        <f t="shared" si="8"/>
        <v>x</v>
      </c>
      <c r="L37" s="9" t="str">
        <f t="shared" si="8"/>
        <v>x</v>
      </c>
      <c r="M37" s="9" t="str">
        <f t="shared" si="8"/>
        <v>x</v>
      </c>
      <c r="N37" s="9" t="str">
        <f t="shared" si="8"/>
        <v>x</v>
      </c>
      <c r="O37" s="9" t="str">
        <f t="shared" si="8"/>
        <v>x</v>
      </c>
      <c r="P37" s="9" t="str">
        <f t="shared" si="8"/>
        <v>x</v>
      </c>
      <c r="Q37" s="9" t="str">
        <f t="shared" si="8"/>
        <v>x</v>
      </c>
      <c r="R37" s="9" t="str">
        <f t="shared" si="8"/>
        <v>x</v>
      </c>
      <c r="S37" s="9" t="str">
        <f t="shared" si="8"/>
        <v>x</v>
      </c>
      <c r="T37" s="9" t="str">
        <f t="shared" si="8"/>
        <v>x</v>
      </c>
      <c r="U37" s="9" t="str">
        <f t="shared" si="8"/>
        <v>x</v>
      </c>
      <c r="V37" s="9" t="str">
        <f t="shared" si="8"/>
        <v>x</v>
      </c>
      <c r="W37" s="9" t="str">
        <f t="shared" si="8"/>
        <v>x</v>
      </c>
      <c r="X37" s="9">
        <f t="shared" si="8"/>
        <v>48.321853518445259</v>
      </c>
      <c r="Y37" s="9">
        <f t="shared" si="8"/>
        <v>39.301071419232898</v>
      </c>
      <c r="Z37" s="9">
        <f t="shared" si="8"/>
        <v>36.669881624489868</v>
      </c>
      <c r="AA37" s="9">
        <f t="shared" si="8"/>
        <v>39.10147164971125</v>
      </c>
      <c r="AB37" s="9" t="str">
        <f t="shared" si="8"/>
        <v>x</v>
      </c>
      <c r="AC37" s="9" t="str">
        <f t="shared" si="8"/>
        <v>x</v>
      </c>
      <c r="AD37" s="9" t="str">
        <f t="shared" si="8"/>
        <v>x</v>
      </c>
      <c r="AE37" s="9" t="str">
        <f t="shared" si="8"/>
        <v>x</v>
      </c>
      <c r="AF37" s="9">
        <f t="shared" si="8"/>
        <v>45.56956009041631</v>
      </c>
      <c r="AG37" s="9">
        <f t="shared" si="8"/>
        <v>33.665932449024695</v>
      </c>
      <c r="AH37" s="9">
        <f t="shared" si="8"/>
        <v>33.317010940426449</v>
      </c>
      <c r="AI37" s="9">
        <f t="shared" si="8"/>
        <v>14.425576083501864</v>
      </c>
      <c r="AJ37" s="9">
        <f t="shared" si="8"/>
        <v>8.3907988832796185</v>
      </c>
      <c r="AK37" s="9">
        <f t="shared" si="8"/>
        <v>4.1628191767331861</v>
      </c>
      <c r="AL37" s="9">
        <f t="shared" si="8"/>
        <v>9.4935297966003418E-5</v>
      </c>
      <c r="AM37" s="9">
        <f t="shared" ref="I37:AX43" si="9">IF(ACOS(SIN(RADIANS(AM$3))*SIN(RADIANS($E37))+COS(RADIANS(AM$3))*COS(RADIANS($E37))*COS(RADIANS(AM$4-$F37)))*6371&lt;$C$3,ACOS(SIN(RADIANS(AM$3))*SIN(RADIANS($E37))+COS(RADIANS(AM$3))*COS(RADIANS($E37))*COS(RADIANS(AM$4-$F37)))*6371,"x")</f>
        <v>2.352946131297359</v>
      </c>
      <c r="AN37" s="9">
        <f t="shared" si="9"/>
        <v>7.7767746712280683</v>
      </c>
      <c r="AO37" s="9">
        <f t="shared" si="9"/>
        <v>11.59363342399625</v>
      </c>
      <c r="AP37" s="9">
        <f t="shared" si="9"/>
        <v>19.393303297393341</v>
      </c>
      <c r="AQ37" s="9">
        <f t="shared" si="9"/>
        <v>20.6563431982763</v>
      </c>
      <c r="AR37" s="9">
        <f t="shared" si="9"/>
        <v>19.744492082888602</v>
      </c>
      <c r="AS37" s="9">
        <f t="shared" si="9"/>
        <v>17.777963438298745</v>
      </c>
      <c r="AT37" s="9">
        <f t="shared" si="9"/>
        <v>30.950367094830373</v>
      </c>
      <c r="AU37" s="9">
        <f t="shared" si="9"/>
        <v>40.34596295477958</v>
      </c>
      <c r="AV37" s="9">
        <f t="shared" si="9"/>
        <v>40.665787142216111</v>
      </c>
      <c r="AW37" s="9">
        <f t="shared" si="9"/>
        <v>41.042232603622992</v>
      </c>
      <c r="AX37" s="9">
        <f t="shared" si="9"/>
        <v>44.169599986865464</v>
      </c>
      <c r="AY37" s="9">
        <f t="shared" si="4"/>
        <v>41.540953048037835</v>
      </c>
      <c r="AZ37" s="9">
        <f t="shared" si="4"/>
        <v>48.609557561185881</v>
      </c>
      <c r="BA37" s="9" t="str">
        <f t="shared" si="4"/>
        <v>x</v>
      </c>
      <c r="BB37" s="9" t="str">
        <f t="shared" si="4"/>
        <v>x</v>
      </c>
      <c r="BC37" s="9" t="str">
        <f t="shared" si="4"/>
        <v>x</v>
      </c>
      <c r="BD37" s="9" t="str">
        <f t="shared" si="4"/>
        <v>x</v>
      </c>
      <c r="BE37" s="9" t="str">
        <f t="shared" si="4"/>
        <v>x</v>
      </c>
    </row>
    <row r="38" spans="1:57" s="2" customFormat="1" x14ac:dyDescent="0.2">
      <c r="A38" s="3">
        <v>1859.1</v>
      </c>
      <c r="B38" s="5" t="s">
        <v>61</v>
      </c>
      <c r="C38" s="2" t="s">
        <v>62</v>
      </c>
      <c r="D38" s="6"/>
      <c r="E38" s="4">
        <v>37.862000000000002</v>
      </c>
      <c r="F38" s="4">
        <v>22.998999999999999</v>
      </c>
      <c r="G38" s="44">
        <v>25</v>
      </c>
      <c r="H38" s="9" t="str">
        <f t="shared" si="3"/>
        <v>x</v>
      </c>
      <c r="I38" s="9" t="str">
        <f t="shared" si="9"/>
        <v>x</v>
      </c>
      <c r="J38" s="9" t="str">
        <f t="shared" si="9"/>
        <v>x</v>
      </c>
      <c r="K38" s="9" t="str">
        <f t="shared" si="9"/>
        <v>x</v>
      </c>
      <c r="L38" s="9" t="str">
        <f t="shared" si="9"/>
        <v>x</v>
      </c>
      <c r="M38" s="9" t="str">
        <f t="shared" si="9"/>
        <v>x</v>
      </c>
      <c r="N38" s="9" t="str">
        <f t="shared" si="9"/>
        <v>x</v>
      </c>
      <c r="O38" s="9" t="str">
        <f t="shared" si="9"/>
        <v>x</v>
      </c>
      <c r="P38" s="9" t="str">
        <f t="shared" si="9"/>
        <v>x</v>
      </c>
      <c r="Q38" s="9" t="str">
        <f t="shared" si="9"/>
        <v>x</v>
      </c>
      <c r="R38" s="9" t="str">
        <f t="shared" si="9"/>
        <v>x</v>
      </c>
      <c r="S38" s="9" t="str">
        <f t="shared" si="9"/>
        <v>x</v>
      </c>
      <c r="T38" s="9" t="str">
        <f t="shared" si="9"/>
        <v>x</v>
      </c>
      <c r="U38" s="9" t="str">
        <f t="shared" si="9"/>
        <v>x</v>
      </c>
      <c r="V38" s="9" t="str">
        <f t="shared" si="9"/>
        <v>x</v>
      </c>
      <c r="W38" s="9" t="str">
        <f t="shared" si="9"/>
        <v>x</v>
      </c>
      <c r="X38" s="9">
        <f t="shared" si="9"/>
        <v>48.354765125289425</v>
      </c>
      <c r="Y38" s="9">
        <f t="shared" si="9"/>
        <v>38.937259003174013</v>
      </c>
      <c r="Z38" s="9">
        <f t="shared" si="9"/>
        <v>36.477380805787838</v>
      </c>
      <c r="AA38" s="9">
        <f t="shared" si="9"/>
        <v>39.400720206048533</v>
      </c>
      <c r="AB38" s="9" t="str">
        <f t="shared" si="9"/>
        <v>x</v>
      </c>
      <c r="AC38" s="9" t="str">
        <f t="shared" si="9"/>
        <v>x</v>
      </c>
      <c r="AD38" s="9" t="str">
        <f t="shared" si="9"/>
        <v>x</v>
      </c>
      <c r="AE38" s="9" t="str">
        <f t="shared" si="9"/>
        <v>x</v>
      </c>
      <c r="AF38" s="9">
        <f t="shared" si="9"/>
        <v>46.063279197833026</v>
      </c>
      <c r="AG38" s="9">
        <f t="shared" si="9"/>
        <v>34.03738770614008</v>
      </c>
      <c r="AH38" s="9">
        <f t="shared" si="9"/>
        <v>33.767375013933375</v>
      </c>
      <c r="AI38" s="9">
        <f t="shared" si="9"/>
        <v>14.988080976969787</v>
      </c>
      <c r="AJ38" s="9">
        <f t="shared" si="9"/>
        <v>9.2516515514511859</v>
      </c>
      <c r="AK38" s="9">
        <f t="shared" si="9"/>
        <v>6.3823517340531888</v>
      </c>
      <c r="AL38" s="9">
        <f t="shared" si="9"/>
        <v>2.352946131297359</v>
      </c>
      <c r="AM38" s="9">
        <f t="shared" si="9"/>
        <v>0</v>
      </c>
      <c r="AN38" s="9">
        <f t="shared" si="9"/>
        <v>6.2496059685887477</v>
      </c>
      <c r="AO38" s="9">
        <f t="shared" si="9"/>
        <v>10.510491472785741</v>
      </c>
      <c r="AP38" s="9">
        <f t="shared" si="9"/>
        <v>17.61626069159291</v>
      </c>
      <c r="AQ38" s="9">
        <f t="shared" si="9"/>
        <v>18.896982279595687</v>
      </c>
      <c r="AR38" s="9">
        <f t="shared" si="9"/>
        <v>17.890013181694979</v>
      </c>
      <c r="AS38" s="9">
        <f t="shared" si="9"/>
        <v>15.813910428334232</v>
      </c>
      <c r="AT38" s="9">
        <f t="shared" si="9"/>
        <v>28.728323399019011</v>
      </c>
      <c r="AU38" s="9">
        <f t="shared" si="9"/>
        <v>39.194012149672012</v>
      </c>
      <c r="AV38" s="9">
        <f t="shared" si="9"/>
        <v>39.496937651244288</v>
      </c>
      <c r="AW38" s="9">
        <f t="shared" si="9"/>
        <v>39.86447568171122</v>
      </c>
      <c r="AX38" s="9">
        <f t="shared" si="9"/>
        <v>42.228003346389876</v>
      </c>
      <c r="AY38" s="9">
        <f t="shared" si="4"/>
        <v>39.760375264358736</v>
      </c>
      <c r="AZ38" s="9">
        <f t="shared" si="4"/>
        <v>46.725725022061717</v>
      </c>
      <c r="BA38" s="9" t="str">
        <f t="shared" si="4"/>
        <v>x</v>
      </c>
      <c r="BB38" s="9" t="str">
        <f t="shared" si="4"/>
        <v>x</v>
      </c>
      <c r="BC38" s="9" t="str">
        <f t="shared" si="4"/>
        <v>x</v>
      </c>
      <c r="BD38" s="9" t="str">
        <f t="shared" si="4"/>
        <v>x</v>
      </c>
      <c r="BE38" s="9" t="str">
        <f t="shared" si="4"/>
        <v>x</v>
      </c>
    </row>
    <row r="39" spans="1:57" s="2" customFormat="1" x14ac:dyDescent="0.2">
      <c r="A39" s="3">
        <v>1859.2</v>
      </c>
      <c r="B39" s="5"/>
      <c r="C39" s="2" t="s">
        <v>63</v>
      </c>
      <c r="D39" s="6">
        <v>-2500</v>
      </c>
      <c r="E39" s="4">
        <v>37.840000000000003</v>
      </c>
      <c r="F39" s="4">
        <v>23.064499999999999</v>
      </c>
      <c r="G39" s="44">
        <v>31</v>
      </c>
      <c r="H39" s="9" t="str">
        <f t="shared" si="3"/>
        <v>x</v>
      </c>
      <c r="I39" s="9" t="str">
        <f t="shared" si="9"/>
        <v>x</v>
      </c>
      <c r="J39" s="9" t="str">
        <f t="shared" si="9"/>
        <v>x</v>
      </c>
      <c r="K39" s="9" t="str">
        <f t="shared" si="9"/>
        <v>x</v>
      </c>
      <c r="L39" s="9" t="str">
        <f t="shared" si="9"/>
        <v>x</v>
      </c>
      <c r="M39" s="9" t="str">
        <f t="shared" si="9"/>
        <v>x</v>
      </c>
      <c r="N39" s="9" t="str">
        <f t="shared" si="9"/>
        <v>x</v>
      </c>
      <c r="O39" s="9" t="str">
        <f t="shared" si="9"/>
        <v>x</v>
      </c>
      <c r="P39" s="9" t="str">
        <f t="shared" si="9"/>
        <v>x</v>
      </c>
      <c r="Q39" s="9" t="str">
        <f t="shared" si="9"/>
        <v>x</v>
      </c>
      <c r="R39" s="9" t="str">
        <f t="shared" si="9"/>
        <v>x</v>
      </c>
      <c r="S39" s="9" t="str">
        <f t="shared" si="9"/>
        <v>x</v>
      </c>
      <c r="T39" s="9" t="str">
        <f t="shared" si="9"/>
        <v>x</v>
      </c>
      <c r="U39" s="9" t="str">
        <f t="shared" si="9"/>
        <v>x</v>
      </c>
      <c r="V39" s="9" t="str">
        <f t="shared" si="9"/>
        <v>x</v>
      </c>
      <c r="W39" s="9">
        <f t="shared" si="9"/>
        <v>48.608249696698671</v>
      </c>
      <c r="X39" s="9">
        <f t="shared" si="9"/>
        <v>43.375794120373044</v>
      </c>
      <c r="Y39" s="9">
        <f t="shared" si="9"/>
        <v>33.40510416956495</v>
      </c>
      <c r="Z39" s="9">
        <f t="shared" si="9"/>
        <v>31.211476679468049</v>
      </c>
      <c r="AA39" s="9">
        <f t="shared" si="9"/>
        <v>34.982232813056335</v>
      </c>
      <c r="AB39" s="9">
        <f t="shared" si="9"/>
        <v>49.293330584055454</v>
      </c>
      <c r="AC39" s="9" t="str">
        <f t="shared" si="9"/>
        <v>x</v>
      </c>
      <c r="AD39" s="9">
        <f t="shared" si="9"/>
        <v>49.013348977995911</v>
      </c>
      <c r="AE39" s="9">
        <f t="shared" si="9"/>
        <v>47.10470266785061</v>
      </c>
      <c r="AF39" s="9">
        <f t="shared" si="9"/>
        <v>41.983931983020433</v>
      </c>
      <c r="AG39" s="9">
        <f t="shared" si="9"/>
        <v>29.836225836122487</v>
      </c>
      <c r="AH39" s="9">
        <f t="shared" si="9"/>
        <v>29.740048920222851</v>
      </c>
      <c r="AI39" s="9">
        <f t="shared" si="9"/>
        <v>12.068064784732993</v>
      </c>
      <c r="AJ39" s="9">
        <f t="shared" si="9"/>
        <v>8.2940523129887023</v>
      </c>
      <c r="AK39" s="9">
        <f t="shared" si="9"/>
        <v>10.166775933904425</v>
      </c>
      <c r="AL39" s="9">
        <f t="shared" si="9"/>
        <v>7.7767746712280683</v>
      </c>
      <c r="AM39" s="9">
        <f t="shared" si="9"/>
        <v>6.2496059685887477</v>
      </c>
      <c r="AN39" s="9">
        <f t="shared" si="9"/>
        <v>0</v>
      </c>
      <c r="AO39" s="9">
        <f t="shared" si="9"/>
        <v>4.5278052739132661</v>
      </c>
      <c r="AP39" s="9">
        <f t="shared" si="9"/>
        <v>11.647137067728613</v>
      </c>
      <c r="AQ39" s="9">
        <f t="shared" si="9"/>
        <v>12.898604097362798</v>
      </c>
      <c r="AR39" s="9">
        <f t="shared" si="9"/>
        <v>12.055652994349172</v>
      </c>
      <c r="AS39" s="9">
        <f t="shared" si="9"/>
        <v>10.265393888692682</v>
      </c>
      <c r="AT39" s="9">
        <f t="shared" si="9"/>
        <v>24.060891020383028</v>
      </c>
      <c r="AU39" s="9">
        <f t="shared" si="9"/>
        <v>32.971197725822975</v>
      </c>
      <c r="AV39" s="9">
        <f t="shared" si="9"/>
        <v>33.268958354107497</v>
      </c>
      <c r="AW39" s="9">
        <f t="shared" si="9"/>
        <v>33.633902150420148</v>
      </c>
      <c r="AX39" s="9">
        <f t="shared" si="9"/>
        <v>36.509766854407324</v>
      </c>
      <c r="AY39" s="9">
        <f t="shared" si="4"/>
        <v>33.775664978552037</v>
      </c>
      <c r="AZ39" s="9">
        <f t="shared" si="4"/>
        <v>40.893845585973608</v>
      </c>
      <c r="BA39" s="9">
        <f t="shared" si="4"/>
        <v>46.240229412623677</v>
      </c>
      <c r="BB39" s="9">
        <f t="shared" si="4"/>
        <v>46.764765281242717</v>
      </c>
      <c r="BC39" s="9" t="str">
        <f t="shared" si="4"/>
        <v>x</v>
      </c>
      <c r="BD39" s="9" t="str">
        <f t="shared" si="4"/>
        <v>x</v>
      </c>
      <c r="BE39" s="9" t="str">
        <f t="shared" si="4"/>
        <v>x</v>
      </c>
    </row>
    <row r="40" spans="1:57" s="2" customFormat="1" x14ac:dyDescent="0.2">
      <c r="A40" s="3">
        <v>1860</v>
      </c>
      <c r="B40" s="5" t="s">
        <v>64</v>
      </c>
      <c r="C40" s="2" t="s">
        <v>65</v>
      </c>
      <c r="D40" s="6">
        <v>-750</v>
      </c>
      <c r="E40" s="4">
        <v>37.841999999999999</v>
      </c>
      <c r="F40" s="4">
        <v>23.116</v>
      </c>
      <c r="G40" s="44">
        <v>37</v>
      </c>
      <c r="H40" s="9" t="str">
        <f t="shared" si="3"/>
        <v>x</v>
      </c>
      <c r="I40" s="9" t="str">
        <f t="shared" si="9"/>
        <v>x</v>
      </c>
      <c r="J40" s="9" t="str">
        <f t="shared" si="9"/>
        <v>x</v>
      </c>
      <c r="K40" s="9" t="str">
        <f t="shared" si="9"/>
        <v>x</v>
      </c>
      <c r="L40" s="9" t="str">
        <f t="shared" si="9"/>
        <v>x</v>
      </c>
      <c r="M40" s="9" t="str">
        <f t="shared" si="9"/>
        <v>x</v>
      </c>
      <c r="N40" s="9" t="str">
        <f t="shared" si="9"/>
        <v>x</v>
      </c>
      <c r="O40" s="9" t="str">
        <f t="shared" si="9"/>
        <v>x</v>
      </c>
      <c r="P40" s="9" t="str">
        <f t="shared" si="9"/>
        <v>x</v>
      </c>
      <c r="Q40" s="9" t="str">
        <f t="shared" si="9"/>
        <v>x</v>
      </c>
      <c r="R40" s="9" t="str">
        <f t="shared" si="9"/>
        <v>x</v>
      </c>
      <c r="S40" s="9" t="str">
        <f t="shared" si="9"/>
        <v>x</v>
      </c>
      <c r="T40" s="9">
        <f t="shared" si="9"/>
        <v>48.930990331533629</v>
      </c>
      <c r="U40" s="9">
        <f t="shared" si="9"/>
        <v>47.910342935592077</v>
      </c>
      <c r="V40" s="9">
        <f t="shared" si="9"/>
        <v>47.114896141032119</v>
      </c>
      <c r="W40" s="9">
        <f t="shared" si="9"/>
        <v>44.195338848391316</v>
      </c>
      <c r="X40" s="9">
        <f t="shared" si="9"/>
        <v>38.991934653939524</v>
      </c>
      <c r="Y40" s="9">
        <f t="shared" si="9"/>
        <v>28.891546404498868</v>
      </c>
      <c r="Z40" s="9">
        <f t="shared" si="9"/>
        <v>26.758658764317502</v>
      </c>
      <c r="AA40" s="9">
        <f t="shared" si="9"/>
        <v>30.852176661474502</v>
      </c>
      <c r="AB40" s="9">
        <f t="shared" si="9"/>
        <v>45.065722318343653</v>
      </c>
      <c r="AC40" s="9">
        <f t="shared" si="9"/>
        <v>47.98415275107412</v>
      </c>
      <c r="AD40" s="9">
        <f t="shared" si="9"/>
        <v>44.966715543181344</v>
      </c>
      <c r="AE40" s="9">
        <f t="shared" si="9"/>
        <v>43.068464311890608</v>
      </c>
      <c r="AF40" s="9">
        <f t="shared" si="9"/>
        <v>37.986163197714085</v>
      </c>
      <c r="AG40" s="9">
        <f t="shared" si="9"/>
        <v>25.849658744147924</v>
      </c>
      <c r="AH40" s="9">
        <f t="shared" si="9"/>
        <v>25.84899672180666</v>
      </c>
      <c r="AI40" s="9">
        <f t="shared" si="9"/>
        <v>9.6995571069163482</v>
      </c>
      <c r="AJ40" s="9">
        <f t="shared" si="9"/>
        <v>8.4712105497371706</v>
      </c>
      <c r="AK40" s="9">
        <f t="shared" si="9"/>
        <v>12.885076250131592</v>
      </c>
      <c r="AL40" s="9">
        <f t="shared" si="9"/>
        <v>11.59363342399625</v>
      </c>
      <c r="AM40" s="9">
        <f t="shared" si="9"/>
        <v>10.510491472785741</v>
      </c>
      <c r="AN40" s="9">
        <f t="shared" si="9"/>
        <v>4.5278052739132661</v>
      </c>
      <c r="AO40" s="9">
        <f t="shared" si="9"/>
        <v>0</v>
      </c>
      <c r="AP40" s="9">
        <f t="shared" si="9"/>
        <v>9.193023177848497</v>
      </c>
      <c r="AQ40" s="9">
        <f t="shared" si="9"/>
        <v>10.263035874620094</v>
      </c>
      <c r="AR40" s="9">
        <f t="shared" si="9"/>
        <v>9.9086852309091711</v>
      </c>
      <c r="AS40" s="9">
        <f t="shared" si="9"/>
        <v>8.9479391478652524</v>
      </c>
      <c r="AT40" s="9">
        <f t="shared" si="9"/>
        <v>23.091683037549156</v>
      </c>
      <c r="AU40" s="9">
        <f t="shared" si="9"/>
        <v>28.761501084726145</v>
      </c>
      <c r="AV40" s="9">
        <f t="shared" si="9"/>
        <v>29.077486083512916</v>
      </c>
      <c r="AW40" s="9">
        <f t="shared" si="9"/>
        <v>29.452359032917112</v>
      </c>
      <c r="AX40" s="9">
        <f t="shared" si="9"/>
        <v>33.883615363143846</v>
      </c>
      <c r="AY40" s="9">
        <f t="shared" si="4"/>
        <v>30.686396096109643</v>
      </c>
      <c r="AZ40" s="9">
        <f t="shared" si="4"/>
        <v>38.044008672831012</v>
      </c>
      <c r="BA40" s="9">
        <f t="shared" si="4"/>
        <v>43.723112448463681</v>
      </c>
      <c r="BB40" s="9">
        <f t="shared" si="4"/>
        <v>44.284170011090708</v>
      </c>
      <c r="BC40" s="9">
        <f t="shared" si="4"/>
        <v>47.328150617698903</v>
      </c>
      <c r="BD40" s="9">
        <f t="shared" si="4"/>
        <v>49.577918571009761</v>
      </c>
      <c r="BE40" s="9" t="str">
        <f t="shared" si="4"/>
        <v>x</v>
      </c>
    </row>
    <row r="41" spans="1:57" s="2" customFormat="1" x14ac:dyDescent="0.2">
      <c r="A41" s="3">
        <v>1861</v>
      </c>
      <c r="B41" s="5" t="s">
        <v>66</v>
      </c>
      <c r="C41" s="2" t="s">
        <v>67</v>
      </c>
      <c r="D41" s="6" t="s">
        <v>16</v>
      </c>
      <c r="E41" s="4">
        <v>37.7667</v>
      </c>
      <c r="F41" s="4">
        <v>23.159199999999998</v>
      </c>
      <c r="G41" s="44">
        <v>39</v>
      </c>
      <c r="H41" s="9" t="str">
        <f t="shared" si="3"/>
        <v>x</v>
      </c>
      <c r="I41" s="9" t="str">
        <f t="shared" si="9"/>
        <v>x</v>
      </c>
      <c r="J41" s="9" t="str">
        <f t="shared" si="9"/>
        <v>x</v>
      </c>
      <c r="K41" s="9" t="str">
        <f t="shared" si="9"/>
        <v>x</v>
      </c>
      <c r="L41" s="9" t="str">
        <f t="shared" si="9"/>
        <v>x</v>
      </c>
      <c r="M41" s="9" t="str">
        <f t="shared" si="9"/>
        <v>x</v>
      </c>
      <c r="N41" s="9" t="str">
        <f t="shared" si="9"/>
        <v>x</v>
      </c>
      <c r="O41" s="9" t="str">
        <f t="shared" si="9"/>
        <v>x</v>
      </c>
      <c r="P41" s="9" t="str">
        <f t="shared" si="9"/>
        <v>x</v>
      </c>
      <c r="Q41" s="9" t="str">
        <f t="shared" si="9"/>
        <v>x</v>
      </c>
      <c r="R41" s="9" t="str">
        <f t="shared" si="9"/>
        <v>x</v>
      </c>
      <c r="S41" s="9">
        <f t="shared" si="9"/>
        <v>49.814150707575216</v>
      </c>
      <c r="T41" s="9">
        <f t="shared" si="9"/>
        <v>47.91354504117902</v>
      </c>
      <c r="U41" s="9">
        <f t="shared" si="9"/>
        <v>46.945622642875108</v>
      </c>
      <c r="V41" s="9">
        <f t="shared" si="9"/>
        <v>46.31607966193576</v>
      </c>
      <c r="W41" s="9">
        <f t="shared" si="9"/>
        <v>43.867355469124604</v>
      </c>
      <c r="X41" s="9">
        <f t="shared" si="9"/>
        <v>39.066455659102125</v>
      </c>
      <c r="Y41" s="9">
        <f t="shared" si="9"/>
        <v>27.685924665181297</v>
      </c>
      <c r="Z41" s="9">
        <f t="shared" si="9"/>
        <v>26.692229661032339</v>
      </c>
      <c r="AA41" s="9">
        <f t="shared" si="9"/>
        <v>32.841564700939912</v>
      </c>
      <c r="AB41" s="9">
        <f t="shared" si="9"/>
        <v>46.055150115383022</v>
      </c>
      <c r="AC41" s="9">
        <f t="shared" si="9"/>
        <v>49.675281947283523</v>
      </c>
      <c r="AD41" s="9">
        <f t="shared" si="9"/>
        <v>46.878171365023185</v>
      </c>
      <c r="AE41" s="9">
        <f t="shared" si="9"/>
        <v>45.07268887115287</v>
      </c>
      <c r="AF41" s="9">
        <f t="shared" si="9"/>
        <v>40.302048809249399</v>
      </c>
      <c r="AG41" s="9">
        <f t="shared" si="9"/>
        <v>28.758460619501616</v>
      </c>
      <c r="AH41" s="9">
        <f t="shared" si="9"/>
        <v>29.129282521940485</v>
      </c>
      <c r="AI41" s="9">
        <f t="shared" si="9"/>
        <v>17.620683902320927</v>
      </c>
      <c r="AJ41" s="9">
        <f t="shared" si="9"/>
        <v>17.654630849529788</v>
      </c>
      <c r="AK41" s="9">
        <f t="shared" si="9"/>
        <v>21.614732959649682</v>
      </c>
      <c r="AL41" s="9">
        <f t="shared" si="9"/>
        <v>19.393303297393341</v>
      </c>
      <c r="AM41" s="9">
        <f t="shared" si="9"/>
        <v>17.61626069159291</v>
      </c>
      <c r="AN41" s="9">
        <f t="shared" si="9"/>
        <v>11.647137067728613</v>
      </c>
      <c r="AO41" s="9">
        <f t="shared" si="9"/>
        <v>9.193023177848497</v>
      </c>
      <c r="AP41" s="9">
        <f t="shared" si="9"/>
        <v>0</v>
      </c>
      <c r="AQ41" s="9">
        <f t="shared" si="9"/>
        <v>1.2914072856413117</v>
      </c>
      <c r="AR41" s="9">
        <f t="shared" si="9"/>
        <v>1.014350203145717</v>
      </c>
      <c r="AS41" s="9">
        <f t="shared" si="9"/>
        <v>2.8783394032272458</v>
      </c>
      <c r="AT41" s="9">
        <f t="shared" si="9"/>
        <v>14.388381262124941</v>
      </c>
      <c r="AU41" s="9">
        <f t="shared" si="9"/>
        <v>23.217878216779905</v>
      </c>
      <c r="AV41" s="9">
        <f t="shared" si="9"/>
        <v>23.430955551556963</v>
      </c>
      <c r="AW41" s="9">
        <f t="shared" si="9"/>
        <v>23.745323085767456</v>
      </c>
      <c r="AX41" s="9">
        <f t="shared" si="9"/>
        <v>24.912692623687864</v>
      </c>
      <c r="AY41" s="9">
        <f t="shared" si="4"/>
        <v>22.154718247075774</v>
      </c>
      <c r="AZ41" s="9">
        <f t="shared" si="4"/>
        <v>29.250714660748848</v>
      </c>
      <c r="BA41" s="9">
        <f t="shared" si="4"/>
        <v>34.697618163012137</v>
      </c>
      <c r="BB41" s="9">
        <f t="shared" si="4"/>
        <v>35.240212950596792</v>
      </c>
      <c r="BC41" s="9">
        <f t="shared" si="4"/>
        <v>38.743986990777181</v>
      </c>
      <c r="BD41" s="9">
        <f t="shared" si="4"/>
        <v>41.074908898973085</v>
      </c>
      <c r="BE41" s="9">
        <f t="shared" si="4"/>
        <v>42.842576211019598</v>
      </c>
    </row>
    <row r="42" spans="1:57" s="2" customFormat="1" x14ac:dyDescent="0.2">
      <c r="A42" s="3">
        <v>1861.1</v>
      </c>
      <c r="B42" s="5"/>
      <c r="C42" s="2" t="s">
        <v>68</v>
      </c>
      <c r="D42" s="6"/>
      <c r="E42" s="4">
        <v>37.761000000000003</v>
      </c>
      <c r="F42" s="4">
        <v>23.172000000000001</v>
      </c>
      <c r="G42" s="44">
        <v>39</v>
      </c>
      <c r="H42" s="9" t="str">
        <f t="shared" si="3"/>
        <v>x</v>
      </c>
      <c r="I42" s="9" t="str">
        <f t="shared" si="9"/>
        <v>x</v>
      </c>
      <c r="J42" s="9" t="str">
        <f t="shared" si="9"/>
        <v>x</v>
      </c>
      <c r="K42" s="9" t="str">
        <f t="shared" si="9"/>
        <v>x</v>
      </c>
      <c r="L42" s="9" t="str">
        <f t="shared" si="9"/>
        <v>x</v>
      </c>
      <c r="M42" s="9" t="str">
        <f t="shared" si="9"/>
        <v>x</v>
      </c>
      <c r="N42" s="9" t="str">
        <f t="shared" si="9"/>
        <v>x</v>
      </c>
      <c r="O42" s="9" t="str">
        <f t="shared" si="9"/>
        <v>x</v>
      </c>
      <c r="P42" s="9" t="str">
        <f t="shared" si="9"/>
        <v>x</v>
      </c>
      <c r="Q42" s="9" t="str">
        <f t="shared" si="9"/>
        <v>x</v>
      </c>
      <c r="R42" s="9" t="str">
        <f t="shared" si="9"/>
        <v>x</v>
      </c>
      <c r="S42" s="9">
        <f t="shared" si="9"/>
        <v>49.0210951326928</v>
      </c>
      <c r="T42" s="9">
        <f t="shared" si="9"/>
        <v>47.144852664766283</v>
      </c>
      <c r="U42" s="9">
        <f t="shared" si="9"/>
        <v>46.18536252733395</v>
      </c>
      <c r="V42" s="9">
        <f t="shared" si="9"/>
        <v>45.57687014291384</v>
      </c>
      <c r="W42" s="9">
        <f t="shared" si="9"/>
        <v>43.191365646564414</v>
      </c>
      <c r="X42" s="9">
        <f t="shared" si="9"/>
        <v>38.456640974715157</v>
      </c>
      <c r="Y42" s="9">
        <f t="shared" si="9"/>
        <v>26.977273365866555</v>
      </c>
      <c r="Z42" s="9">
        <f t="shared" si="9"/>
        <v>26.13652702589733</v>
      </c>
      <c r="AA42" s="9">
        <f t="shared" si="9"/>
        <v>32.514464952935846</v>
      </c>
      <c r="AB42" s="9">
        <f t="shared" si="9"/>
        <v>45.538178921668987</v>
      </c>
      <c r="AC42" s="9">
        <f t="shared" si="9"/>
        <v>49.240519279646691</v>
      </c>
      <c r="AD42" s="9">
        <f t="shared" si="9"/>
        <v>46.48069363480591</v>
      </c>
      <c r="AE42" s="9">
        <f t="shared" si="9"/>
        <v>44.693300424360487</v>
      </c>
      <c r="AF42" s="9">
        <f t="shared" si="9"/>
        <v>39.982485943741331</v>
      </c>
      <c r="AG42" s="9">
        <f t="shared" si="9"/>
        <v>28.588551460183691</v>
      </c>
      <c r="AH42" s="9">
        <f t="shared" si="9"/>
        <v>29.00919381102214</v>
      </c>
      <c r="AI42" s="9">
        <f t="shared" si="9"/>
        <v>18.33800572331084</v>
      </c>
      <c r="AJ42" s="9">
        <f t="shared" si="9"/>
        <v>18.688485866119592</v>
      </c>
      <c r="AK42" s="9">
        <f t="shared" si="9"/>
        <v>22.814923193801643</v>
      </c>
      <c r="AL42" s="9">
        <f t="shared" si="9"/>
        <v>20.6563431982763</v>
      </c>
      <c r="AM42" s="9">
        <f t="shared" si="9"/>
        <v>18.896982279595687</v>
      </c>
      <c r="AN42" s="9">
        <f t="shared" si="9"/>
        <v>12.898604097362798</v>
      </c>
      <c r="AO42" s="9">
        <f t="shared" si="9"/>
        <v>10.263035874620094</v>
      </c>
      <c r="AP42" s="9">
        <f t="shared" si="9"/>
        <v>1.2914072856413117</v>
      </c>
      <c r="AQ42" s="9">
        <f t="shared" si="9"/>
        <v>0</v>
      </c>
      <c r="AR42" s="9">
        <f t="shared" si="9"/>
        <v>1.5501797605079481</v>
      </c>
      <c r="AS42" s="9">
        <f t="shared" si="9"/>
        <v>3.9573776245478145</v>
      </c>
      <c r="AT42" s="9">
        <f t="shared" si="9"/>
        <v>13.792853755763669</v>
      </c>
      <c r="AU42" s="9">
        <f t="shared" si="9"/>
        <v>22.05691279921593</v>
      </c>
      <c r="AV42" s="9">
        <f t="shared" si="9"/>
        <v>22.260149897543386</v>
      </c>
      <c r="AW42" s="9">
        <f t="shared" si="9"/>
        <v>22.568215732650742</v>
      </c>
      <c r="AX42" s="9">
        <f t="shared" si="9"/>
        <v>23.715758324855845</v>
      </c>
      <c r="AY42" s="9">
        <f t="shared" si="4"/>
        <v>20.88541655022096</v>
      </c>
      <c r="AZ42" s="9">
        <f t="shared" si="4"/>
        <v>28.017100511662932</v>
      </c>
      <c r="BA42" s="9">
        <f t="shared" si="4"/>
        <v>33.521272937627892</v>
      </c>
      <c r="BB42" s="9">
        <f t="shared" si="4"/>
        <v>34.070690292927452</v>
      </c>
      <c r="BC42" s="9">
        <f t="shared" si="4"/>
        <v>37.486589191706237</v>
      </c>
      <c r="BD42" s="9">
        <f t="shared" si="4"/>
        <v>39.810616259700701</v>
      </c>
      <c r="BE42" s="9">
        <f t="shared" si="4"/>
        <v>41.624083323598953</v>
      </c>
    </row>
    <row r="43" spans="1:57" s="2" customFormat="1" x14ac:dyDescent="0.2">
      <c r="A43" s="3">
        <v>1862</v>
      </c>
      <c r="B43" s="5"/>
      <c r="C43" s="2" t="s">
        <v>69</v>
      </c>
      <c r="D43" s="6">
        <v>-2500</v>
      </c>
      <c r="E43" s="4">
        <v>37.758299999999998</v>
      </c>
      <c r="F43" s="4">
        <v>23.154699999999998</v>
      </c>
      <c r="G43" s="44">
        <v>37</v>
      </c>
      <c r="H43" s="9" t="str">
        <f t="shared" si="3"/>
        <v>x</v>
      </c>
      <c r="I43" s="9" t="str">
        <f t="shared" si="9"/>
        <v>x</v>
      </c>
      <c r="J43" s="9" t="str">
        <f t="shared" si="9"/>
        <v>x</v>
      </c>
      <c r="K43" s="9" t="str">
        <f t="shared" si="9"/>
        <v>x</v>
      </c>
      <c r="L43" s="9" t="str">
        <f t="shared" si="9"/>
        <v>x</v>
      </c>
      <c r="M43" s="9" t="str">
        <f t="shared" si="9"/>
        <v>x</v>
      </c>
      <c r="N43" s="9" t="str">
        <f t="shared" si="9"/>
        <v>x</v>
      </c>
      <c r="O43" s="9" t="str">
        <f t="shared" si="9"/>
        <v>x</v>
      </c>
      <c r="P43" s="9" t="str">
        <f t="shared" si="9"/>
        <v>x</v>
      </c>
      <c r="Q43" s="9" t="str">
        <f t="shared" si="9"/>
        <v>x</v>
      </c>
      <c r="R43" s="9" t="str">
        <f t="shared" si="9"/>
        <v>x</v>
      </c>
      <c r="S43" s="9" t="str">
        <f t="shared" si="9"/>
        <v>x</v>
      </c>
      <c r="T43" s="9">
        <f t="shared" si="9"/>
        <v>48.653300316377354</v>
      </c>
      <c r="U43" s="9">
        <f t="shared" si="9"/>
        <v>47.690835166127073</v>
      </c>
      <c r="V43" s="9">
        <f t="shared" si="9"/>
        <v>47.074667324766239</v>
      </c>
      <c r="W43" s="9">
        <f t="shared" si="9"/>
        <v>44.663275922037968</v>
      </c>
      <c r="X43" s="9">
        <f t="shared" si="9"/>
        <v>39.897106145671323</v>
      </c>
      <c r="Y43" s="9">
        <f t="shared" si="9"/>
        <v>28.461058612593138</v>
      </c>
      <c r="Z43" s="9">
        <f t="shared" si="9"/>
        <v>27.546799372143926</v>
      </c>
      <c r="AA43" s="9">
        <f t="shared" si="9"/>
        <v>33.782903358473447</v>
      </c>
      <c r="AB43" s="9">
        <f t="shared" si="9"/>
        <v>46.929575516121261</v>
      </c>
      <c r="AC43" s="9" t="str">
        <f t="shared" si="9"/>
        <v>x</v>
      </c>
      <c r="AD43" s="9">
        <f t="shared" si="9"/>
        <v>47.798580518607274</v>
      </c>
      <c r="AE43" s="9">
        <f t="shared" si="9"/>
        <v>45.999031792669072</v>
      </c>
      <c r="AF43" s="9">
        <f t="shared" si="9"/>
        <v>41.246525782272997</v>
      </c>
      <c r="AG43" s="9">
        <f t="shared" si="9"/>
        <v>29.738192588835439</v>
      </c>
      <c r="AH43" s="9">
        <f t="shared" si="9"/>
        <v>30.118361739902586</v>
      </c>
      <c r="AI43" s="9">
        <f t="shared" si="9"/>
        <v>18.540788312890431</v>
      </c>
      <c r="AJ43" s="9">
        <f t="shared" si="9"/>
        <v>18.379697017622732</v>
      </c>
      <c r="AK43" s="9">
        <f t="shared" si="9"/>
        <v>22.120069881008874</v>
      </c>
      <c r="AL43" s="9">
        <f t="shared" si="9"/>
        <v>19.744492082888602</v>
      </c>
      <c r="AM43" s="9">
        <f t="shared" si="9"/>
        <v>17.890013181694979</v>
      </c>
      <c r="AN43" s="9">
        <f t="shared" si="9"/>
        <v>12.055652994349172</v>
      </c>
      <c r="AO43" s="9">
        <f t="shared" si="9"/>
        <v>9.9086852309091711</v>
      </c>
      <c r="AP43" s="9">
        <f t="shared" ref="I43:AX49" si="10">IF(ACOS(SIN(RADIANS(AP$3))*SIN(RADIANS($E43))+COS(RADIANS(AP$3))*COS(RADIANS($E43))*COS(RADIANS(AP$4-$F43)))*6371&lt;$C$3,ACOS(SIN(RADIANS(AP$3))*SIN(RADIANS($E43))+COS(RADIANS(AP$3))*COS(RADIANS($E43))*COS(RADIANS(AP$4-$F43)))*6371,"x")</f>
        <v>1.014350203145717</v>
      </c>
      <c r="AQ43" s="9">
        <f t="shared" si="10"/>
        <v>1.5501797605079481</v>
      </c>
      <c r="AR43" s="9">
        <f t="shared" si="10"/>
        <v>9.4935297966003418E-5</v>
      </c>
      <c r="AS43" s="9">
        <f t="shared" si="10"/>
        <v>2.4695800683116564</v>
      </c>
      <c r="AT43" s="9">
        <f t="shared" si="10"/>
        <v>13.462984521545664</v>
      </c>
      <c r="AU43" s="9">
        <f t="shared" si="10"/>
        <v>23.564888937208757</v>
      </c>
      <c r="AV43" s="9">
        <f t="shared" si="10"/>
        <v>23.76150219990377</v>
      </c>
      <c r="AW43" s="9">
        <f t="shared" si="10"/>
        <v>24.064867759996567</v>
      </c>
      <c r="AX43" s="9">
        <f t="shared" si="10"/>
        <v>24.454143116048776</v>
      </c>
      <c r="AY43" s="9">
        <f t="shared" si="4"/>
        <v>21.884153650056117</v>
      </c>
      <c r="AZ43" s="9">
        <f t="shared" si="4"/>
        <v>28.865161319567193</v>
      </c>
      <c r="BA43" s="9">
        <f t="shared" si="4"/>
        <v>34.196136065717781</v>
      </c>
      <c r="BB43" s="9">
        <f t="shared" si="4"/>
        <v>34.727464154073083</v>
      </c>
      <c r="BC43" s="9">
        <f t="shared" si="4"/>
        <v>38.419092366256628</v>
      </c>
      <c r="BD43" s="9">
        <f t="shared" si="4"/>
        <v>40.772689602439762</v>
      </c>
      <c r="BE43" s="9">
        <f t="shared" si="4"/>
        <v>42.415909214815535</v>
      </c>
    </row>
    <row r="44" spans="1:57" s="2" customFormat="1" x14ac:dyDescent="0.2">
      <c r="A44" s="3">
        <v>1863</v>
      </c>
      <c r="B44" s="5" t="s">
        <v>70</v>
      </c>
      <c r="C44" s="2" t="s">
        <v>71</v>
      </c>
      <c r="D44" s="6" t="s">
        <v>16</v>
      </c>
      <c r="E44" s="4">
        <v>37.762</v>
      </c>
      <c r="F44" s="4">
        <v>23.126999999999999</v>
      </c>
      <c r="G44" s="44">
        <v>36</v>
      </c>
      <c r="H44" s="9" t="str">
        <f t="shared" si="3"/>
        <v>x</v>
      </c>
      <c r="I44" s="9" t="str">
        <f t="shared" si="10"/>
        <v>x</v>
      </c>
      <c r="J44" s="9" t="str">
        <f t="shared" si="10"/>
        <v>x</v>
      </c>
      <c r="K44" s="9" t="str">
        <f t="shared" si="10"/>
        <v>x</v>
      </c>
      <c r="L44" s="9" t="str">
        <f t="shared" si="10"/>
        <v>x</v>
      </c>
      <c r="M44" s="9" t="str">
        <f t="shared" si="10"/>
        <v>x</v>
      </c>
      <c r="N44" s="9" t="str">
        <f t="shared" si="10"/>
        <v>x</v>
      </c>
      <c r="O44" s="9" t="str">
        <f t="shared" si="10"/>
        <v>x</v>
      </c>
      <c r="P44" s="9" t="str">
        <f t="shared" si="10"/>
        <v>x</v>
      </c>
      <c r="Q44" s="9" t="str">
        <f t="shared" si="10"/>
        <v>x</v>
      </c>
      <c r="R44" s="9" t="str">
        <f t="shared" si="10"/>
        <v>x</v>
      </c>
      <c r="S44" s="9" t="str">
        <f t="shared" si="10"/>
        <v>x</v>
      </c>
      <c r="T44" s="9" t="str">
        <f t="shared" si="10"/>
        <v>x</v>
      </c>
      <c r="U44" s="9">
        <f t="shared" si="10"/>
        <v>49.749466835360501</v>
      </c>
      <c r="V44" s="9">
        <f t="shared" si="10"/>
        <v>49.107023070480807</v>
      </c>
      <c r="W44" s="9">
        <f t="shared" si="10"/>
        <v>46.61513195639904</v>
      </c>
      <c r="X44" s="9">
        <f t="shared" si="10"/>
        <v>41.763920589511692</v>
      </c>
      <c r="Y44" s="9">
        <f t="shared" si="10"/>
        <v>30.466157950942709</v>
      </c>
      <c r="Z44" s="9">
        <f t="shared" si="10"/>
        <v>29.35582917100102</v>
      </c>
      <c r="AA44" s="9">
        <f t="shared" si="10"/>
        <v>35.254171662451256</v>
      </c>
      <c r="AB44" s="9">
        <f t="shared" si="10"/>
        <v>48.662205691205472</v>
      </c>
      <c r="AC44" s="9" t="str">
        <f t="shared" si="10"/>
        <v>x</v>
      </c>
      <c r="AD44" s="9">
        <f t="shared" si="10"/>
        <v>49.35573424377494</v>
      </c>
      <c r="AE44" s="9">
        <f t="shared" si="10"/>
        <v>47.530798813048143</v>
      </c>
      <c r="AF44" s="9">
        <f t="shared" si="10"/>
        <v>42.693357158828647</v>
      </c>
      <c r="AG44" s="9">
        <f t="shared" si="10"/>
        <v>30.97846146303354</v>
      </c>
      <c r="AH44" s="9">
        <f t="shared" si="10"/>
        <v>31.278086391503589</v>
      </c>
      <c r="AI44" s="9">
        <f t="shared" si="10"/>
        <v>18.236947260064035</v>
      </c>
      <c r="AJ44" s="9">
        <f t="shared" si="10"/>
        <v>17.281672585270325</v>
      </c>
      <c r="AK44" s="9">
        <f t="shared" si="10"/>
        <v>20.428150906774761</v>
      </c>
      <c r="AL44" s="9">
        <f t="shared" si="10"/>
        <v>17.777963438298745</v>
      </c>
      <c r="AM44" s="9">
        <f t="shared" si="10"/>
        <v>15.813910428334232</v>
      </c>
      <c r="AN44" s="9">
        <f t="shared" si="10"/>
        <v>10.265393888692682</v>
      </c>
      <c r="AO44" s="9">
        <f t="shared" si="10"/>
        <v>8.9479391478652524</v>
      </c>
      <c r="AP44" s="9">
        <f t="shared" si="10"/>
        <v>2.8783394032272458</v>
      </c>
      <c r="AQ44" s="9">
        <f t="shared" si="10"/>
        <v>3.9573776245478145</v>
      </c>
      <c r="AR44" s="9">
        <f t="shared" si="10"/>
        <v>2.4695800683116564</v>
      </c>
      <c r="AS44" s="9">
        <f t="shared" si="10"/>
        <v>0</v>
      </c>
      <c r="AT44" s="9">
        <f t="shared" si="10"/>
        <v>14.171233367695329</v>
      </c>
      <c r="AU44" s="9">
        <f t="shared" si="10"/>
        <v>26.013701648649743</v>
      </c>
      <c r="AV44" s="9">
        <f t="shared" si="10"/>
        <v>26.21522416431381</v>
      </c>
      <c r="AW44" s="9">
        <f t="shared" si="10"/>
        <v>26.521517905318976</v>
      </c>
      <c r="AX44" s="9">
        <f t="shared" si="10"/>
        <v>26.414731429309871</v>
      </c>
      <c r="AY44" s="9">
        <f t="shared" si="4"/>
        <v>24.100826069975874</v>
      </c>
      <c r="AZ44" s="9">
        <f t="shared" si="4"/>
        <v>30.925988672948588</v>
      </c>
      <c r="BA44" s="9">
        <f t="shared" si="4"/>
        <v>36.062498172934419</v>
      </c>
      <c r="BB44" s="9">
        <f t="shared" si="4"/>
        <v>36.572450344615319</v>
      </c>
      <c r="BC44" s="9">
        <f t="shared" si="4"/>
        <v>40.549137245119773</v>
      </c>
      <c r="BD44" s="9">
        <f t="shared" si="4"/>
        <v>42.928996482373464</v>
      </c>
      <c r="BE44" s="9">
        <f t="shared" si="4"/>
        <v>44.397910120152027</v>
      </c>
    </row>
    <row r="45" spans="1:57" s="2" customFormat="1" x14ac:dyDescent="0.2">
      <c r="A45" s="3">
        <v>1864</v>
      </c>
      <c r="B45" s="5" t="s">
        <v>72</v>
      </c>
      <c r="C45" s="2" t="s">
        <v>73</v>
      </c>
      <c r="D45" s="6">
        <v>-1500</v>
      </c>
      <c r="E45" s="4">
        <v>37.637304999999998</v>
      </c>
      <c r="F45" s="4">
        <v>23.16028</v>
      </c>
      <c r="G45" s="44">
        <v>29</v>
      </c>
      <c r="H45" s="9" t="str">
        <f t="shared" si="3"/>
        <v>x</v>
      </c>
      <c r="I45" s="9" t="str">
        <f t="shared" si="10"/>
        <v>x</v>
      </c>
      <c r="J45" s="9" t="str">
        <f t="shared" si="10"/>
        <v>x</v>
      </c>
      <c r="K45" s="9" t="str">
        <f t="shared" si="10"/>
        <v>x</v>
      </c>
      <c r="L45" s="9" t="str">
        <f t="shared" si="10"/>
        <v>x</v>
      </c>
      <c r="M45" s="9" t="str">
        <f t="shared" si="10"/>
        <v>x</v>
      </c>
      <c r="N45" s="9" t="str">
        <f t="shared" si="10"/>
        <v>x</v>
      </c>
      <c r="O45" s="9" t="str">
        <f t="shared" si="10"/>
        <v>x</v>
      </c>
      <c r="P45" s="9" t="str">
        <f t="shared" si="10"/>
        <v>x</v>
      </c>
      <c r="Q45" s="9" t="str">
        <f t="shared" si="10"/>
        <v>x</v>
      </c>
      <c r="R45" s="9" t="str">
        <f t="shared" si="10"/>
        <v>x</v>
      </c>
      <c r="S45" s="9" t="str">
        <f t="shared" si="10"/>
        <v>x</v>
      </c>
      <c r="T45" s="9" t="str">
        <f t="shared" si="10"/>
        <v>x</v>
      </c>
      <c r="U45" s="9" t="str">
        <f t="shared" si="10"/>
        <v>x</v>
      </c>
      <c r="V45" s="9" t="str">
        <f t="shared" si="10"/>
        <v>x</v>
      </c>
      <c r="W45" s="9" t="str">
        <f t="shared" si="10"/>
        <v>x</v>
      </c>
      <c r="X45" s="9">
        <f t="shared" si="10"/>
        <v>48.12340267790848</v>
      </c>
      <c r="Y45" s="9">
        <f t="shared" si="10"/>
        <v>36.34048641406234</v>
      </c>
      <c r="Z45" s="9">
        <f t="shared" si="10"/>
        <v>36.651251130534348</v>
      </c>
      <c r="AA45" s="9">
        <f t="shared" si="10"/>
        <v>44.13191104032564</v>
      </c>
      <c r="AB45" s="9" t="str">
        <f t="shared" si="10"/>
        <v>x</v>
      </c>
      <c r="AC45" s="9" t="str">
        <f t="shared" si="10"/>
        <v>x</v>
      </c>
      <c r="AD45" s="9" t="str">
        <f t="shared" si="10"/>
        <v>x</v>
      </c>
      <c r="AE45" s="9" t="str">
        <f t="shared" si="10"/>
        <v>x</v>
      </c>
      <c r="AF45" s="9" t="str">
        <f t="shared" si="10"/>
        <v>x</v>
      </c>
      <c r="AG45" s="9">
        <f t="shared" si="10"/>
        <v>40.997526926923967</v>
      </c>
      <c r="AH45" s="9">
        <f t="shared" si="10"/>
        <v>41.599381202862531</v>
      </c>
      <c r="AI45" s="9">
        <f t="shared" si="10"/>
        <v>32.002978993775322</v>
      </c>
      <c r="AJ45" s="9">
        <f t="shared" si="10"/>
        <v>31.450991559532277</v>
      </c>
      <c r="AK45" s="9">
        <f t="shared" si="10"/>
        <v>34.1281409219241</v>
      </c>
      <c r="AL45" s="9">
        <f t="shared" si="10"/>
        <v>30.950367094830373</v>
      </c>
      <c r="AM45" s="9">
        <f t="shared" si="10"/>
        <v>28.728323399019011</v>
      </c>
      <c r="AN45" s="9">
        <f t="shared" si="10"/>
        <v>24.060891020383028</v>
      </c>
      <c r="AO45" s="9">
        <f t="shared" si="10"/>
        <v>23.091683037549156</v>
      </c>
      <c r="AP45" s="9">
        <f t="shared" si="10"/>
        <v>14.388381262124941</v>
      </c>
      <c r="AQ45" s="9">
        <f t="shared" si="10"/>
        <v>13.792853755763669</v>
      </c>
      <c r="AR45" s="9">
        <f t="shared" si="10"/>
        <v>13.462984521545664</v>
      </c>
      <c r="AS45" s="9">
        <f t="shared" si="10"/>
        <v>14.171233367695329</v>
      </c>
      <c r="AT45" s="9">
        <f t="shared" si="10"/>
        <v>0</v>
      </c>
      <c r="AU45" s="9">
        <f t="shared" si="10"/>
        <v>26.337646070206141</v>
      </c>
      <c r="AV45" s="9">
        <f t="shared" si="10"/>
        <v>26.298330796317593</v>
      </c>
      <c r="AW45" s="9">
        <f t="shared" si="10"/>
        <v>26.41803834290436</v>
      </c>
      <c r="AX45" s="9">
        <f t="shared" si="10"/>
        <v>16.38676256069974</v>
      </c>
      <c r="AY45" s="9">
        <f t="shared" si="4"/>
        <v>16.954145575277153</v>
      </c>
      <c r="AZ45" s="9">
        <f t="shared" si="4"/>
        <v>21.238905413647764</v>
      </c>
      <c r="BA45" s="9">
        <f t="shared" si="4"/>
        <v>24.623380219232928</v>
      </c>
      <c r="BB45" s="9">
        <f t="shared" si="4"/>
        <v>24.98424936360739</v>
      </c>
      <c r="BC45" s="9">
        <f t="shared" si="4"/>
        <v>30.848766806452833</v>
      </c>
      <c r="BD45" s="9">
        <f t="shared" si="4"/>
        <v>33.367135360799033</v>
      </c>
      <c r="BE45" s="9">
        <f t="shared" si="4"/>
        <v>33.384594533203767</v>
      </c>
    </row>
    <row r="46" spans="1:57" s="2" customFormat="1" x14ac:dyDescent="0.2">
      <c r="A46" s="3">
        <v>1865</v>
      </c>
      <c r="B46" s="5" t="s">
        <v>74</v>
      </c>
      <c r="C46" s="2" t="s">
        <v>75</v>
      </c>
      <c r="D46" s="6">
        <v>-2500</v>
      </c>
      <c r="E46" s="4">
        <v>37.751399999999997</v>
      </c>
      <c r="F46" s="4">
        <v>23.422599999999999</v>
      </c>
      <c r="G46" s="44">
        <v>49</v>
      </c>
      <c r="H46" s="9" t="str">
        <f t="shared" si="3"/>
        <v>x</v>
      </c>
      <c r="I46" s="9">
        <f t="shared" si="10"/>
        <v>47.695248859258484</v>
      </c>
      <c r="J46" s="9">
        <f t="shared" si="10"/>
        <v>49.03950193988473</v>
      </c>
      <c r="K46" s="9">
        <f t="shared" si="10"/>
        <v>45.095285578976309</v>
      </c>
      <c r="L46" s="9">
        <f t="shared" si="10"/>
        <v>45.44135668265568</v>
      </c>
      <c r="M46" s="9">
        <f t="shared" si="10"/>
        <v>40.933892021558478</v>
      </c>
      <c r="N46" s="9">
        <f t="shared" si="10"/>
        <v>34.75088771625984</v>
      </c>
      <c r="O46" s="9">
        <f t="shared" si="10"/>
        <v>29.966667690300927</v>
      </c>
      <c r="P46" s="9">
        <f t="shared" si="10"/>
        <v>31.939416162049454</v>
      </c>
      <c r="Q46" s="9">
        <f t="shared" si="10"/>
        <v>30.877615224583376</v>
      </c>
      <c r="R46" s="9">
        <f t="shared" si="10"/>
        <v>30.26213651687727</v>
      </c>
      <c r="S46" s="9">
        <f t="shared" si="10"/>
        <v>30.757841181323684</v>
      </c>
      <c r="T46" s="9">
        <f t="shared" si="10"/>
        <v>29.3718573530297</v>
      </c>
      <c r="U46" s="9">
        <f t="shared" si="10"/>
        <v>28.612420620320034</v>
      </c>
      <c r="V46" s="9">
        <f t="shared" si="10"/>
        <v>28.390960902833616</v>
      </c>
      <c r="W46" s="9">
        <f t="shared" si="10"/>
        <v>27.28380636761089</v>
      </c>
      <c r="X46" s="9">
        <f t="shared" si="10"/>
        <v>24.338915977887179</v>
      </c>
      <c r="Y46" s="9">
        <f t="shared" si="10"/>
        <v>13.996249738120149</v>
      </c>
      <c r="Z46" s="9">
        <f t="shared" si="10"/>
        <v>16.572973451901923</v>
      </c>
      <c r="AA46" s="9">
        <f t="shared" si="10"/>
        <v>24.829163750579827</v>
      </c>
      <c r="AB46" s="9">
        <f t="shared" si="10"/>
        <v>32.115896904516681</v>
      </c>
      <c r="AC46" s="9">
        <f t="shared" si="10"/>
        <v>36.842828073638294</v>
      </c>
      <c r="AD46" s="9">
        <f t="shared" si="10"/>
        <v>35.01380550903373</v>
      </c>
      <c r="AE46" s="9">
        <f t="shared" si="10"/>
        <v>33.756813359571836</v>
      </c>
      <c r="AF46" s="9">
        <f t="shared" si="10"/>
        <v>30.794034088079616</v>
      </c>
      <c r="AG46" s="9">
        <f t="shared" si="10"/>
        <v>24.846246267431674</v>
      </c>
      <c r="AH46" s="9">
        <f t="shared" si="10"/>
        <v>25.950326479581079</v>
      </c>
      <c r="AI46" s="9">
        <f t="shared" si="10"/>
        <v>30.751856881560968</v>
      </c>
      <c r="AJ46" s="9">
        <f t="shared" si="10"/>
        <v>34.91187383014536</v>
      </c>
      <c r="AK46" s="9">
        <f t="shared" si="10"/>
        <v>41.032315511275677</v>
      </c>
      <c r="AL46" s="9">
        <f t="shared" si="10"/>
        <v>40.34596295477958</v>
      </c>
      <c r="AM46" s="9">
        <f t="shared" si="10"/>
        <v>39.194012149672012</v>
      </c>
      <c r="AN46" s="9">
        <f t="shared" si="10"/>
        <v>32.971197725822975</v>
      </c>
      <c r="AO46" s="9">
        <f t="shared" si="10"/>
        <v>28.761501084726145</v>
      </c>
      <c r="AP46" s="9">
        <f t="shared" si="10"/>
        <v>23.217878216779905</v>
      </c>
      <c r="AQ46" s="9">
        <f t="shared" si="10"/>
        <v>22.05691279921593</v>
      </c>
      <c r="AR46" s="9">
        <f t="shared" si="10"/>
        <v>23.564888937208757</v>
      </c>
      <c r="AS46" s="9">
        <f t="shared" si="10"/>
        <v>26.013701648649743</v>
      </c>
      <c r="AT46" s="9">
        <f t="shared" si="10"/>
        <v>26.337646070206141</v>
      </c>
      <c r="AU46" s="9">
        <f t="shared" si="10"/>
        <v>0</v>
      </c>
      <c r="AV46" s="9">
        <f t="shared" si="10"/>
        <v>0.45347412983962543</v>
      </c>
      <c r="AW46" s="9">
        <f t="shared" si="10"/>
        <v>0.85064076707191627</v>
      </c>
      <c r="AX46" s="9">
        <f t="shared" si="10"/>
        <v>19.160669608939358</v>
      </c>
      <c r="AY46" s="9">
        <f t="shared" si="4"/>
        <v>13.896329796392575</v>
      </c>
      <c r="AZ46" s="9">
        <f t="shared" si="4"/>
        <v>19.666775088657467</v>
      </c>
      <c r="BA46" s="9">
        <f t="shared" si="4"/>
        <v>26.268781883640429</v>
      </c>
      <c r="BB46" s="9">
        <f t="shared" si="4"/>
        <v>26.965583648648881</v>
      </c>
      <c r="BC46" s="9">
        <f t="shared" si="4"/>
        <v>25.036612782255496</v>
      </c>
      <c r="BD46" s="9">
        <f t="shared" si="4"/>
        <v>26.454127699055345</v>
      </c>
      <c r="BE46" s="9">
        <f t="shared" si="4"/>
        <v>30.843601645008732</v>
      </c>
    </row>
    <row r="47" spans="1:57" s="2" customFormat="1" x14ac:dyDescent="0.2">
      <c r="A47" s="3">
        <v>1866</v>
      </c>
      <c r="B47" s="5" t="s">
        <v>76</v>
      </c>
      <c r="C47" s="2" t="s">
        <v>77</v>
      </c>
      <c r="D47" s="6">
        <v>-2500</v>
      </c>
      <c r="E47" s="4">
        <v>37.747653</v>
      </c>
      <c r="F47" s="4">
        <v>23.424636</v>
      </c>
      <c r="G47" s="44">
        <v>49</v>
      </c>
      <c r="H47" s="9" t="str">
        <f t="shared" si="3"/>
        <v>x</v>
      </c>
      <c r="I47" s="9">
        <f t="shared" si="10"/>
        <v>47.427180514306592</v>
      </c>
      <c r="J47" s="9">
        <f t="shared" si="10"/>
        <v>48.783187706792198</v>
      </c>
      <c r="K47" s="9">
        <f t="shared" si="10"/>
        <v>44.881643513394877</v>
      </c>
      <c r="L47" s="9">
        <f t="shared" si="10"/>
        <v>45.231976348447795</v>
      </c>
      <c r="M47" s="9">
        <f t="shared" si="10"/>
        <v>40.793717488203804</v>
      </c>
      <c r="N47" s="9">
        <f t="shared" si="10"/>
        <v>34.658365690374296</v>
      </c>
      <c r="O47" s="9">
        <f t="shared" si="10"/>
        <v>29.821327385270472</v>
      </c>
      <c r="P47" s="9">
        <f t="shared" si="10"/>
        <v>31.852832068552665</v>
      </c>
      <c r="Q47" s="9">
        <f t="shared" si="10"/>
        <v>30.874788617221622</v>
      </c>
      <c r="R47" s="9">
        <f t="shared" si="10"/>
        <v>30.33238062956654</v>
      </c>
      <c r="S47" s="9">
        <f t="shared" si="10"/>
        <v>30.902724941283932</v>
      </c>
      <c r="T47" s="9">
        <f t="shared" si="10"/>
        <v>29.541177100857869</v>
      </c>
      <c r="U47" s="9">
        <f t="shared" si="10"/>
        <v>28.791971060396214</v>
      </c>
      <c r="V47" s="9">
        <f t="shared" si="10"/>
        <v>28.586296979181512</v>
      </c>
      <c r="W47" s="9">
        <f t="shared" si="10"/>
        <v>27.527324762269988</v>
      </c>
      <c r="X47" s="9">
        <f t="shared" si="10"/>
        <v>24.644793483109655</v>
      </c>
      <c r="Y47" s="9">
        <f t="shared" si="10"/>
        <v>14.389535231358336</v>
      </c>
      <c r="Z47" s="9">
        <f t="shared" si="10"/>
        <v>16.999878549203096</v>
      </c>
      <c r="AA47" s="9">
        <f t="shared" si="10"/>
        <v>25.245035643348171</v>
      </c>
      <c r="AB47" s="9">
        <f t="shared" si="10"/>
        <v>32.414029172900065</v>
      </c>
      <c r="AC47" s="9">
        <f t="shared" si="10"/>
        <v>37.153365830673124</v>
      </c>
      <c r="AD47" s="9">
        <f t="shared" si="10"/>
        <v>35.347013955023556</v>
      </c>
      <c r="AE47" s="9">
        <f t="shared" si="10"/>
        <v>34.102672970774449</v>
      </c>
      <c r="AF47" s="9">
        <f t="shared" si="10"/>
        <v>31.17520838005651</v>
      </c>
      <c r="AG47" s="9">
        <f t="shared" si="10"/>
        <v>25.291615201976455</v>
      </c>
      <c r="AH47" s="9">
        <f t="shared" si="10"/>
        <v>26.397092015382757</v>
      </c>
      <c r="AI47" s="9">
        <f t="shared" si="10"/>
        <v>31.153768245668811</v>
      </c>
      <c r="AJ47" s="9">
        <f t="shared" si="10"/>
        <v>35.281564956612137</v>
      </c>
      <c r="AK47" s="9">
        <f t="shared" si="10"/>
        <v>41.382774225220764</v>
      </c>
      <c r="AL47" s="9">
        <f t="shared" si="10"/>
        <v>40.665787142216111</v>
      </c>
      <c r="AM47" s="9">
        <f t="shared" si="10"/>
        <v>39.496937651244288</v>
      </c>
      <c r="AN47" s="9">
        <f t="shared" si="10"/>
        <v>33.268958354107497</v>
      </c>
      <c r="AO47" s="9">
        <f t="shared" si="10"/>
        <v>29.077486083512916</v>
      </c>
      <c r="AP47" s="9">
        <f t="shared" si="10"/>
        <v>23.430955551556963</v>
      </c>
      <c r="AQ47" s="9">
        <f t="shared" si="10"/>
        <v>22.260149897543386</v>
      </c>
      <c r="AR47" s="9">
        <f t="shared" si="10"/>
        <v>23.76150219990377</v>
      </c>
      <c r="AS47" s="9">
        <f t="shared" si="10"/>
        <v>26.21522416431381</v>
      </c>
      <c r="AT47" s="9">
        <f t="shared" si="10"/>
        <v>26.298330796317593</v>
      </c>
      <c r="AU47" s="9">
        <f t="shared" si="10"/>
        <v>0.45347412983962543</v>
      </c>
      <c r="AV47" s="9">
        <f t="shared" si="10"/>
        <v>0</v>
      </c>
      <c r="AW47" s="9">
        <f t="shared" si="10"/>
        <v>0.41156627355322906</v>
      </c>
      <c r="AX47" s="9">
        <f t="shared" si="10"/>
        <v>18.849953912133138</v>
      </c>
      <c r="AY47" s="9">
        <f t="shared" si="4"/>
        <v>13.606172944300255</v>
      </c>
      <c r="AZ47" s="9">
        <f t="shared" si="4"/>
        <v>19.28346978430206</v>
      </c>
      <c r="BA47" s="9">
        <f t="shared" si="4"/>
        <v>25.872000524229481</v>
      </c>
      <c r="BB47" s="9">
        <f t="shared" si="4"/>
        <v>26.568509590273344</v>
      </c>
      <c r="BC47" s="9">
        <f t="shared" si="4"/>
        <v>24.59128192886967</v>
      </c>
      <c r="BD47" s="9">
        <f t="shared" si="4"/>
        <v>26.003292934819946</v>
      </c>
      <c r="BE47" s="9">
        <f t="shared" si="4"/>
        <v>30.403012928037985</v>
      </c>
    </row>
    <row r="48" spans="1:57" s="2" customFormat="1" x14ac:dyDescent="0.2">
      <c r="A48" s="3">
        <v>1867</v>
      </c>
      <c r="B48" s="5" t="s">
        <v>78</v>
      </c>
      <c r="C48" s="2" t="s">
        <v>79</v>
      </c>
      <c r="D48" s="6">
        <v>-750</v>
      </c>
      <c r="E48" s="4">
        <v>37.744999999999997</v>
      </c>
      <c r="F48" s="4">
        <v>23.427900000000001</v>
      </c>
      <c r="G48" s="44">
        <v>49</v>
      </c>
      <c r="H48" s="9" t="str">
        <f t="shared" si="3"/>
        <v>x</v>
      </c>
      <c r="I48" s="9">
        <f t="shared" si="10"/>
        <v>47.082623608409115</v>
      </c>
      <c r="J48" s="9">
        <f t="shared" si="10"/>
        <v>48.445960717542661</v>
      </c>
      <c r="K48" s="9">
        <f t="shared" si="10"/>
        <v>44.572728720594021</v>
      </c>
      <c r="L48" s="9">
        <f t="shared" si="10"/>
        <v>44.925969151882917</v>
      </c>
      <c r="M48" s="9">
        <f t="shared" si="10"/>
        <v>40.537854349355946</v>
      </c>
      <c r="N48" s="9">
        <f t="shared" si="10"/>
        <v>34.439782317056157</v>
      </c>
      <c r="O48" s="9">
        <f t="shared" si="10"/>
        <v>29.562679624497559</v>
      </c>
      <c r="P48" s="9">
        <f t="shared" si="10"/>
        <v>31.639304516395121</v>
      </c>
      <c r="Q48" s="9">
        <f t="shared" si="10"/>
        <v>30.730379351670681</v>
      </c>
      <c r="R48" s="9">
        <f t="shared" si="10"/>
        <v>30.252111787729426</v>
      </c>
      <c r="S48" s="9">
        <f t="shared" si="10"/>
        <v>30.891593536678929</v>
      </c>
      <c r="T48" s="9">
        <f t="shared" si="10"/>
        <v>29.55388397114492</v>
      </c>
      <c r="U48" s="9">
        <f t="shared" si="10"/>
        <v>28.814845123056127</v>
      </c>
      <c r="V48" s="9">
        <f t="shared" si="10"/>
        <v>28.624844139516924</v>
      </c>
      <c r="W48" s="9">
        <f t="shared" si="10"/>
        <v>27.615243359773046</v>
      </c>
      <c r="X48" s="9">
        <f t="shared" si="10"/>
        <v>24.800876140362007</v>
      </c>
      <c r="Y48" s="9">
        <f t="shared" si="10"/>
        <v>14.655488828008476</v>
      </c>
      <c r="Z48" s="9">
        <f t="shared" si="10"/>
        <v>17.315294947125203</v>
      </c>
      <c r="AA48" s="9">
        <f t="shared" si="10"/>
        <v>25.541437261645612</v>
      </c>
      <c r="AB48" s="9">
        <f t="shared" si="10"/>
        <v>32.560076694321239</v>
      </c>
      <c r="AC48" s="9">
        <f t="shared" si="10"/>
        <v>37.3128846668261</v>
      </c>
      <c r="AD48" s="9">
        <f t="shared" si="10"/>
        <v>35.533053780456378</v>
      </c>
      <c r="AE48" s="9">
        <f t="shared" si="10"/>
        <v>34.304006708281875</v>
      </c>
      <c r="AF48" s="9">
        <f t="shared" si="10"/>
        <v>31.421550565999215</v>
      </c>
      <c r="AG48" s="9">
        <f t="shared" si="10"/>
        <v>25.642638138119597</v>
      </c>
      <c r="AH48" s="9">
        <f t="shared" si="10"/>
        <v>26.751638427853141</v>
      </c>
      <c r="AI48" s="9">
        <f t="shared" si="10"/>
        <v>31.562777227292241</v>
      </c>
      <c r="AJ48" s="9">
        <f t="shared" si="10"/>
        <v>35.680677371589461</v>
      </c>
      <c r="AK48" s="9">
        <f t="shared" si="10"/>
        <v>41.773884009310244</v>
      </c>
      <c r="AL48" s="9">
        <f t="shared" si="10"/>
        <v>41.042232603622992</v>
      </c>
      <c r="AM48" s="9">
        <f t="shared" si="10"/>
        <v>39.86447568171122</v>
      </c>
      <c r="AN48" s="9">
        <f t="shared" si="10"/>
        <v>33.633902150420148</v>
      </c>
      <c r="AO48" s="9">
        <f t="shared" si="10"/>
        <v>29.452359032917112</v>
      </c>
      <c r="AP48" s="9">
        <f t="shared" si="10"/>
        <v>23.745323085767456</v>
      </c>
      <c r="AQ48" s="9">
        <f t="shared" si="10"/>
        <v>22.568215732650742</v>
      </c>
      <c r="AR48" s="9">
        <f t="shared" si="10"/>
        <v>24.064867759996567</v>
      </c>
      <c r="AS48" s="9">
        <f t="shared" si="10"/>
        <v>26.521517905318976</v>
      </c>
      <c r="AT48" s="9">
        <f t="shared" si="10"/>
        <v>26.41803834290436</v>
      </c>
      <c r="AU48" s="9">
        <f t="shared" si="10"/>
        <v>0.85064076707191627</v>
      </c>
      <c r="AV48" s="9">
        <f t="shared" si="10"/>
        <v>0.41156627355322906</v>
      </c>
      <c r="AW48" s="9">
        <f t="shared" si="10"/>
        <v>0</v>
      </c>
      <c r="AX48" s="9">
        <f t="shared" si="10"/>
        <v>18.701096959873766</v>
      </c>
      <c r="AY48" s="9">
        <f t="shared" si="4"/>
        <v>13.484065221881286</v>
      </c>
      <c r="AZ48" s="9">
        <f t="shared" si="4"/>
        <v>19.042240919505772</v>
      </c>
      <c r="BA48" s="9">
        <f t="shared" si="4"/>
        <v>25.610293423732735</v>
      </c>
      <c r="BB48" s="9">
        <f t="shared" si="4"/>
        <v>26.306286711232946</v>
      </c>
      <c r="BC48" s="9">
        <f t="shared" si="4"/>
        <v>24.242989690673447</v>
      </c>
      <c r="BD48" s="9">
        <f t="shared" si="4"/>
        <v>25.637932515632141</v>
      </c>
      <c r="BE48" s="9">
        <f t="shared" si="4"/>
        <v>30.065785315196852</v>
      </c>
    </row>
    <row r="49" spans="1:57" s="2" customFormat="1" x14ac:dyDescent="0.2">
      <c r="A49" s="3">
        <v>1868</v>
      </c>
      <c r="B49" s="5" t="s">
        <v>80</v>
      </c>
      <c r="C49" s="2" t="s">
        <v>81</v>
      </c>
      <c r="D49" s="6">
        <v>-750</v>
      </c>
      <c r="E49" s="4">
        <v>37.592754999999997</v>
      </c>
      <c r="F49" s="4">
        <v>23.337617999999999</v>
      </c>
      <c r="G49" s="44">
        <v>40</v>
      </c>
      <c r="H49" s="9" t="str">
        <f t="shared" si="3"/>
        <v>x</v>
      </c>
      <c r="I49" s="9" t="str">
        <f t="shared" si="10"/>
        <v>x</v>
      </c>
      <c r="J49" s="9" t="str">
        <f t="shared" si="10"/>
        <v>x</v>
      </c>
      <c r="K49" s="9" t="str">
        <f t="shared" si="10"/>
        <v>x</v>
      </c>
      <c r="L49" s="9" t="str">
        <f t="shared" si="10"/>
        <v>x</v>
      </c>
      <c r="M49" s="9" t="str">
        <f t="shared" si="10"/>
        <v>x</v>
      </c>
      <c r="N49" s="9">
        <f t="shared" si="10"/>
        <v>48.183396982016674</v>
      </c>
      <c r="O49" s="9">
        <f t="shared" si="10"/>
        <v>42.298184968511613</v>
      </c>
      <c r="P49" s="9">
        <f t="shared" si="10"/>
        <v>45.679387994622232</v>
      </c>
      <c r="Q49" s="9">
        <f t="shared" si="10"/>
        <v>46.520694185450772</v>
      </c>
      <c r="R49" s="9">
        <f t="shared" si="10"/>
        <v>47.221481257716071</v>
      </c>
      <c r="S49" s="9">
        <f t="shared" si="10"/>
        <v>48.753622960369391</v>
      </c>
      <c r="T49" s="9">
        <f t="shared" si="10"/>
        <v>47.662699597417785</v>
      </c>
      <c r="U49" s="9">
        <f t="shared" si="10"/>
        <v>47.016480670235367</v>
      </c>
      <c r="V49" s="9">
        <f t="shared" si="10"/>
        <v>46.947510621927542</v>
      </c>
      <c r="W49" s="9">
        <f t="shared" si="10"/>
        <v>46.21133282553189</v>
      </c>
      <c r="X49" s="9">
        <f t="shared" si="10"/>
        <v>43.494742164280154</v>
      </c>
      <c r="Y49" s="9">
        <f t="shared" si="10"/>
        <v>32.84453739077162</v>
      </c>
      <c r="Z49" s="9">
        <f t="shared" si="10"/>
        <v>34.802969981883699</v>
      </c>
      <c r="AA49" s="9">
        <f t="shared" si="10"/>
        <v>43.155158743764616</v>
      </c>
      <c r="AB49" s="9" t="str">
        <f t="shared" si="10"/>
        <v>x</v>
      </c>
      <c r="AC49" s="9" t="str">
        <f t="shared" si="10"/>
        <v>x</v>
      </c>
      <c r="AD49" s="9" t="str">
        <f t="shared" si="10"/>
        <v>x</v>
      </c>
      <c r="AE49" s="9" t="str">
        <f t="shared" si="10"/>
        <v>x</v>
      </c>
      <c r="AF49" s="9">
        <f t="shared" si="10"/>
        <v>49.640438127725204</v>
      </c>
      <c r="AG49" s="9">
        <f t="shared" si="10"/>
        <v>41.970008681373919</v>
      </c>
      <c r="AH49" s="9">
        <f t="shared" si="10"/>
        <v>42.918535456610016</v>
      </c>
      <c r="AI49" s="9">
        <f t="shared" si="10"/>
        <v>40.458498130422832</v>
      </c>
      <c r="AJ49" s="9">
        <f t="shared" si="10"/>
        <v>42.136230916249879</v>
      </c>
      <c r="AK49" s="9">
        <f t="shared" si="10"/>
        <v>46.526298163525809</v>
      </c>
      <c r="AL49" s="9">
        <f t="shared" si="10"/>
        <v>44.169599986865464</v>
      </c>
      <c r="AM49" s="9">
        <f t="shared" si="10"/>
        <v>42.228003346389876</v>
      </c>
      <c r="AN49" s="9">
        <f t="shared" si="10"/>
        <v>36.509766854407324</v>
      </c>
      <c r="AO49" s="9">
        <f t="shared" si="10"/>
        <v>33.883615363143846</v>
      </c>
      <c r="AP49" s="9">
        <f t="shared" si="10"/>
        <v>24.912692623687864</v>
      </c>
      <c r="AQ49" s="9">
        <f t="shared" si="10"/>
        <v>23.715758324855845</v>
      </c>
      <c r="AR49" s="9">
        <f t="shared" si="10"/>
        <v>24.454143116048776</v>
      </c>
      <c r="AS49" s="9">
        <f t="shared" ref="I49:AX55" si="11">IF(ACOS(SIN(RADIANS(AS$3))*SIN(RADIANS($E49))+COS(RADIANS(AS$3))*COS(RADIANS($E49))*COS(RADIANS(AS$4-$F49)))*6371&lt;$C$3,ACOS(SIN(RADIANS(AS$3))*SIN(RADIANS($E49))+COS(RADIANS(AS$3))*COS(RADIANS($E49))*COS(RADIANS(AS$4-$F49)))*6371,"x")</f>
        <v>26.414731429309871</v>
      </c>
      <c r="AT49" s="9">
        <f t="shared" si="11"/>
        <v>16.38676256069974</v>
      </c>
      <c r="AU49" s="9">
        <f t="shared" si="11"/>
        <v>19.160669608939358</v>
      </c>
      <c r="AV49" s="9">
        <f t="shared" si="11"/>
        <v>18.849953912133138</v>
      </c>
      <c r="AW49" s="9">
        <f t="shared" si="11"/>
        <v>18.701096959873766</v>
      </c>
      <c r="AX49" s="9" t="e">
        <f t="shared" si="11"/>
        <v>#NUM!</v>
      </c>
      <c r="AY49" s="9">
        <f t="shared" si="4"/>
        <v>5.3447356623971309</v>
      </c>
      <c r="AZ49" s="9">
        <f t="shared" si="4"/>
        <v>4.8616254943459687</v>
      </c>
      <c r="BA49" s="9">
        <f t="shared" si="4"/>
        <v>9.8646037700743072</v>
      </c>
      <c r="BB49" s="9">
        <f t="shared" si="4"/>
        <v>10.455727119695764</v>
      </c>
      <c r="BC49" s="9">
        <f t="shared" si="4"/>
        <v>14.582539984256796</v>
      </c>
      <c r="BD49" s="9">
        <f t="shared" si="4"/>
        <v>17.080908773234341</v>
      </c>
      <c r="BE49" s="9">
        <f t="shared" si="4"/>
        <v>17.983336581650928</v>
      </c>
    </row>
    <row r="50" spans="1:57" s="2" customFormat="1" x14ac:dyDescent="0.2">
      <c r="A50" s="3">
        <v>1869</v>
      </c>
      <c r="B50" s="5" t="s">
        <v>82</v>
      </c>
      <c r="C50" s="2" t="s">
        <v>83</v>
      </c>
      <c r="D50" s="6" t="s">
        <v>16</v>
      </c>
      <c r="E50" s="4">
        <v>37.639291</v>
      </c>
      <c r="F50" s="4">
        <v>23.352808</v>
      </c>
      <c r="G50" s="44">
        <v>44</v>
      </c>
      <c r="H50" s="9" t="str">
        <f t="shared" si="3"/>
        <v>x</v>
      </c>
      <c r="I50" s="9" t="str">
        <f t="shared" si="11"/>
        <v>x</v>
      </c>
      <c r="J50" s="9" t="str">
        <f t="shared" si="11"/>
        <v>x</v>
      </c>
      <c r="K50" s="9" t="str">
        <f t="shared" si="11"/>
        <v>x</v>
      </c>
      <c r="L50" s="9" t="str">
        <f t="shared" si="11"/>
        <v>x</v>
      </c>
      <c r="M50" s="9">
        <f t="shared" si="11"/>
        <v>49.576638310773717</v>
      </c>
      <c r="N50" s="9">
        <f t="shared" si="11"/>
        <v>44.57335210148166</v>
      </c>
      <c r="O50" s="9">
        <f t="shared" si="11"/>
        <v>38.89040774450271</v>
      </c>
      <c r="P50" s="9">
        <f t="shared" si="11"/>
        <v>41.962394870510714</v>
      </c>
      <c r="Q50" s="9">
        <f t="shared" si="11"/>
        <v>42.325353179794597</v>
      </c>
      <c r="R50" s="9">
        <f t="shared" si="11"/>
        <v>42.685418332222334</v>
      </c>
      <c r="S50" s="9">
        <f t="shared" si="11"/>
        <v>43.934367611802635</v>
      </c>
      <c r="T50" s="9">
        <f t="shared" si="11"/>
        <v>42.751787059923707</v>
      </c>
      <c r="U50" s="9">
        <f t="shared" si="11"/>
        <v>42.068910653806732</v>
      </c>
      <c r="V50" s="9">
        <f t="shared" si="11"/>
        <v>41.950975564954121</v>
      </c>
      <c r="W50" s="9">
        <f t="shared" si="11"/>
        <v>41.08068632615678</v>
      </c>
      <c r="X50" s="9">
        <f t="shared" si="11"/>
        <v>38.232129035772473</v>
      </c>
      <c r="Y50" s="9">
        <f t="shared" si="11"/>
        <v>27.502740786463129</v>
      </c>
      <c r="Z50" s="9">
        <f t="shared" si="11"/>
        <v>29.471487051693423</v>
      </c>
      <c r="AA50" s="9">
        <f t="shared" si="11"/>
        <v>37.827489206838557</v>
      </c>
      <c r="AB50" s="9">
        <f t="shared" si="11"/>
        <v>46.012095722629276</v>
      </c>
      <c r="AC50" s="9" t="str">
        <f t="shared" si="11"/>
        <v>x</v>
      </c>
      <c r="AD50" s="9">
        <f t="shared" si="11"/>
        <v>48.845448112175497</v>
      </c>
      <c r="AE50" s="9">
        <f t="shared" si="11"/>
        <v>47.533124747295453</v>
      </c>
      <c r="AF50" s="9">
        <f t="shared" si="11"/>
        <v>44.295784209261214</v>
      </c>
      <c r="AG50" s="9">
        <f t="shared" si="11"/>
        <v>36.74906924998831</v>
      </c>
      <c r="AH50" s="9">
        <f t="shared" si="11"/>
        <v>37.718612761132057</v>
      </c>
      <c r="AI50" s="9">
        <f t="shared" si="11"/>
        <v>36.427476950494679</v>
      </c>
      <c r="AJ50" s="9">
        <f t="shared" si="11"/>
        <v>38.662846694190641</v>
      </c>
      <c r="AK50" s="9">
        <f t="shared" si="11"/>
        <v>43.530396819967891</v>
      </c>
      <c r="AL50" s="9">
        <f t="shared" si="11"/>
        <v>41.540953048037835</v>
      </c>
      <c r="AM50" s="9">
        <f t="shared" si="11"/>
        <v>39.760375264358736</v>
      </c>
      <c r="AN50" s="9">
        <f t="shared" si="11"/>
        <v>33.775664978552037</v>
      </c>
      <c r="AO50" s="9">
        <f t="shared" si="11"/>
        <v>30.686396096109643</v>
      </c>
      <c r="AP50" s="9">
        <f t="shared" si="11"/>
        <v>22.154718247075774</v>
      </c>
      <c r="AQ50" s="9">
        <f t="shared" si="11"/>
        <v>20.88541655022096</v>
      </c>
      <c r="AR50" s="9">
        <f t="shared" si="11"/>
        <v>21.884153650056117</v>
      </c>
      <c r="AS50" s="9">
        <f t="shared" si="11"/>
        <v>24.100826069975874</v>
      </c>
      <c r="AT50" s="9">
        <f t="shared" si="11"/>
        <v>16.954145575277153</v>
      </c>
      <c r="AU50" s="9">
        <f t="shared" si="11"/>
        <v>13.896329796392575</v>
      </c>
      <c r="AV50" s="9">
        <f t="shared" si="11"/>
        <v>13.606172944300255</v>
      </c>
      <c r="AW50" s="9">
        <f t="shared" si="11"/>
        <v>13.484065221881286</v>
      </c>
      <c r="AX50" s="9">
        <f t="shared" si="11"/>
        <v>5.3447356623971309</v>
      </c>
      <c r="AY50" s="9">
        <f t="shared" si="4"/>
        <v>0</v>
      </c>
      <c r="AZ50" s="9">
        <f t="shared" si="4"/>
        <v>7.6645143892227034</v>
      </c>
      <c r="BA50" s="9">
        <f t="shared" si="4"/>
        <v>14.162251379835954</v>
      </c>
      <c r="BB50" s="9">
        <f t="shared" si="4"/>
        <v>14.828378731028799</v>
      </c>
      <c r="BC50" s="9">
        <f t="shared" si="4"/>
        <v>16.644704857940308</v>
      </c>
      <c r="BD50" s="9">
        <f t="shared" si="4"/>
        <v>18.932047314653794</v>
      </c>
      <c r="BE50" s="9">
        <f t="shared" si="4"/>
        <v>21.215472795060276</v>
      </c>
    </row>
    <row r="51" spans="1:57" s="2" customFormat="1" x14ac:dyDescent="0.2">
      <c r="A51" s="3">
        <v>1870</v>
      </c>
      <c r="B51" s="5"/>
      <c r="C51" s="2" t="s">
        <v>84</v>
      </c>
      <c r="D51" s="6" t="s">
        <v>16</v>
      </c>
      <c r="E51" s="4">
        <v>37.576560000000001</v>
      </c>
      <c r="F51" s="4">
        <v>23.388866</v>
      </c>
      <c r="G51" s="44">
        <v>39</v>
      </c>
      <c r="H51" s="9" t="str">
        <f t="shared" si="3"/>
        <v>x</v>
      </c>
      <c r="I51" s="9" t="str">
        <f t="shared" si="11"/>
        <v>x</v>
      </c>
      <c r="J51" s="9" t="str">
        <f t="shared" si="11"/>
        <v>x</v>
      </c>
      <c r="K51" s="9" t="str">
        <f t="shared" si="11"/>
        <v>x</v>
      </c>
      <c r="L51" s="9" t="str">
        <f t="shared" si="11"/>
        <v>x</v>
      </c>
      <c r="M51" s="9">
        <f t="shared" si="11"/>
        <v>49.416332938655259</v>
      </c>
      <c r="N51" s="9">
        <f t="shared" si="11"/>
        <v>45.360269872463263</v>
      </c>
      <c r="O51" s="9">
        <f t="shared" si="11"/>
        <v>39.328505223353105</v>
      </c>
      <c r="P51" s="9">
        <f t="shared" si="11"/>
        <v>42.984321639111002</v>
      </c>
      <c r="Q51" s="9">
        <f t="shared" si="11"/>
        <v>44.370818530205689</v>
      </c>
      <c r="R51" s="9">
        <f t="shared" si="11"/>
        <v>45.547305035244158</v>
      </c>
      <c r="S51" s="9">
        <f t="shared" si="11"/>
        <v>47.560561418916194</v>
      </c>
      <c r="T51" s="9">
        <f t="shared" si="11"/>
        <v>46.665832569332167</v>
      </c>
      <c r="U51" s="9">
        <f t="shared" si="11"/>
        <v>46.105279902040465</v>
      </c>
      <c r="V51" s="9">
        <f t="shared" si="11"/>
        <v>46.150819327032949</v>
      </c>
      <c r="W51" s="9">
        <f t="shared" si="11"/>
        <v>45.781497413897519</v>
      </c>
      <c r="X51" s="9">
        <f t="shared" si="11"/>
        <v>43.580649001848023</v>
      </c>
      <c r="Y51" s="9">
        <f t="shared" si="11"/>
        <v>33.659718485103355</v>
      </c>
      <c r="Z51" s="9">
        <f t="shared" si="11"/>
        <v>36.043588155714758</v>
      </c>
      <c r="AA51" s="9">
        <f t="shared" si="11"/>
        <v>44.382496256118451</v>
      </c>
      <c r="AB51" s="9" t="str">
        <f t="shared" si="11"/>
        <v>x</v>
      </c>
      <c r="AC51" s="9" t="str">
        <f t="shared" si="11"/>
        <v>x</v>
      </c>
      <c r="AD51" s="9" t="str">
        <f t="shared" si="11"/>
        <v>x</v>
      </c>
      <c r="AE51" s="9" t="str">
        <f t="shared" si="11"/>
        <v>x</v>
      </c>
      <c r="AF51" s="9" t="str">
        <f t="shared" si="11"/>
        <v>x</v>
      </c>
      <c r="AG51" s="9">
        <f t="shared" si="11"/>
        <v>43.777957228626619</v>
      </c>
      <c r="AH51" s="9">
        <f t="shared" si="11"/>
        <v>44.79562783419496</v>
      </c>
      <c r="AI51" s="9">
        <f t="shared" si="11"/>
        <v>44.070352453470463</v>
      </c>
      <c r="AJ51" s="9">
        <f t="shared" si="11"/>
        <v>46.15238805821123</v>
      </c>
      <c r="AK51" s="9" t="str">
        <f t="shared" si="11"/>
        <v>x</v>
      </c>
      <c r="AL51" s="9">
        <f t="shared" si="11"/>
        <v>48.609557561185881</v>
      </c>
      <c r="AM51" s="9">
        <f t="shared" si="11"/>
        <v>46.725725022061717</v>
      </c>
      <c r="AN51" s="9">
        <f t="shared" si="11"/>
        <v>40.893845585973608</v>
      </c>
      <c r="AO51" s="9">
        <f t="shared" si="11"/>
        <v>38.044008672831012</v>
      </c>
      <c r="AP51" s="9">
        <f t="shared" si="11"/>
        <v>29.250714660748848</v>
      </c>
      <c r="AQ51" s="9">
        <f t="shared" si="11"/>
        <v>28.017100511662932</v>
      </c>
      <c r="AR51" s="9">
        <f t="shared" si="11"/>
        <v>28.865161319567193</v>
      </c>
      <c r="AS51" s="9">
        <f t="shared" si="11"/>
        <v>30.925988672948588</v>
      </c>
      <c r="AT51" s="9">
        <f t="shared" si="11"/>
        <v>21.238905413647764</v>
      </c>
      <c r="AU51" s="9">
        <f t="shared" si="11"/>
        <v>19.666775088657467</v>
      </c>
      <c r="AV51" s="9">
        <f t="shared" si="11"/>
        <v>19.28346978430206</v>
      </c>
      <c r="AW51" s="9">
        <f t="shared" si="11"/>
        <v>19.042240919505772</v>
      </c>
      <c r="AX51" s="9">
        <f t="shared" si="11"/>
        <v>4.8616254943459687</v>
      </c>
      <c r="AY51" s="9">
        <f t="shared" si="4"/>
        <v>7.6645143892227034</v>
      </c>
      <c r="AZ51" s="9">
        <f t="shared" si="4"/>
        <v>0</v>
      </c>
      <c r="BA51" s="9">
        <f t="shared" si="4"/>
        <v>6.7250314056112801</v>
      </c>
      <c r="BB51" s="9">
        <f t="shared" si="4"/>
        <v>7.4181580991953595</v>
      </c>
      <c r="BC51" s="9">
        <f t="shared" si="4"/>
        <v>9.7615210057314048</v>
      </c>
      <c r="BD51" s="9">
        <f t="shared" si="4"/>
        <v>12.243201558260377</v>
      </c>
      <c r="BE51" s="9">
        <f t="shared" si="4"/>
        <v>13.661479410093074</v>
      </c>
    </row>
    <row r="52" spans="1:57" s="2" customFormat="1" x14ac:dyDescent="0.2">
      <c r="A52" s="3">
        <v>1871</v>
      </c>
      <c r="B52" s="5" t="s">
        <v>85</v>
      </c>
      <c r="C52" s="2" t="s">
        <v>86</v>
      </c>
      <c r="D52" s="6" t="s">
        <v>16</v>
      </c>
      <c r="E52" s="4">
        <v>37.51623</v>
      </c>
      <c r="F52" s="4">
        <v>23.394228999999999</v>
      </c>
      <c r="G52" s="44">
        <v>25</v>
      </c>
      <c r="H52" s="9" t="str">
        <f t="shared" si="3"/>
        <v>x</v>
      </c>
      <c r="I52" s="9" t="str">
        <f t="shared" si="11"/>
        <v>x</v>
      </c>
      <c r="J52" s="9" t="str">
        <f t="shared" si="11"/>
        <v>x</v>
      </c>
      <c r="K52" s="9" t="str">
        <f t="shared" si="11"/>
        <v>x</v>
      </c>
      <c r="L52" s="9" t="str">
        <f t="shared" si="11"/>
        <v>x</v>
      </c>
      <c r="M52" s="9" t="str">
        <f t="shared" si="11"/>
        <v>x</v>
      </c>
      <c r="N52" s="9">
        <f t="shared" si="11"/>
        <v>49.179099655153443</v>
      </c>
      <c r="O52" s="9">
        <f t="shared" si="11"/>
        <v>43.022505311137223</v>
      </c>
      <c r="P52" s="9">
        <f t="shared" si="11"/>
        <v>47.004792551351436</v>
      </c>
      <c r="Q52" s="9">
        <f t="shared" si="11"/>
        <v>49.025912410402086</v>
      </c>
      <c r="R52" s="9" t="str">
        <f t="shared" si="11"/>
        <v>x</v>
      </c>
      <c r="S52" s="9" t="str">
        <f t="shared" si="11"/>
        <v>x</v>
      </c>
      <c r="T52" s="9" t="str">
        <f t="shared" si="11"/>
        <v>x</v>
      </c>
      <c r="U52" s="9" t="str">
        <f t="shared" si="11"/>
        <v>x</v>
      </c>
      <c r="V52" s="9" t="str">
        <f t="shared" si="11"/>
        <v>x</v>
      </c>
      <c r="W52" s="9" t="str">
        <f t="shared" si="11"/>
        <v>x</v>
      </c>
      <c r="X52" s="9">
        <f t="shared" si="11"/>
        <v>49.895677032147333</v>
      </c>
      <c r="Y52" s="9">
        <f t="shared" si="11"/>
        <v>40.261476670554615</v>
      </c>
      <c r="Z52" s="9">
        <f t="shared" si="11"/>
        <v>42.723486854689398</v>
      </c>
      <c r="AA52" s="9" t="str">
        <f t="shared" si="11"/>
        <v>x</v>
      </c>
      <c r="AB52" s="9" t="str">
        <f t="shared" si="11"/>
        <v>x</v>
      </c>
      <c r="AC52" s="9" t="str">
        <f t="shared" si="11"/>
        <v>x</v>
      </c>
      <c r="AD52" s="9" t="str">
        <f t="shared" si="11"/>
        <v>x</v>
      </c>
      <c r="AE52" s="9" t="str">
        <f t="shared" si="11"/>
        <v>x</v>
      </c>
      <c r="AF52" s="9" t="str">
        <f t="shared" si="11"/>
        <v>x</v>
      </c>
      <c r="AG52" s="9" t="str">
        <f t="shared" si="11"/>
        <v>x</v>
      </c>
      <c r="AH52" s="9" t="str">
        <f t="shared" si="11"/>
        <v>x</v>
      </c>
      <c r="AI52" s="9" t="str">
        <f t="shared" si="11"/>
        <v>x</v>
      </c>
      <c r="AJ52" s="9" t="str">
        <f t="shared" si="11"/>
        <v>x</v>
      </c>
      <c r="AK52" s="9" t="str">
        <f t="shared" si="11"/>
        <v>x</v>
      </c>
      <c r="AL52" s="9" t="str">
        <f t="shared" si="11"/>
        <v>x</v>
      </c>
      <c r="AM52" s="9" t="str">
        <f t="shared" si="11"/>
        <v>x</v>
      </c>
      <c r="AN52" s="9">
        <f t="shared" si="11"/>
        <v>46.240229412623677</v>
      </c>
      <c r="AO52" s="9">
        <f t="shared" si="11"/>
        <v>43.723112448463681</v>
      </c>
      <c r="AP52" s="9">
        <f t="shared" si="11"/>
        <v>34.697618163012137</v>
      </c>
      <c r="AQ52" s="9">
        <f t="shared" si="11"/>
        <v>33.521272937627892</v>
      </c>
      <c r="AR52" s="9">
        <f t="shared" si="11"/>
        <v>34.196136065717781</v>
      </c>
      <c r="AS52" s="9">
        <f t="shared" si="11"/>
        <v>36.062498172934419</v>
      </c>
      <c r="AT52" s="9">
        <f t="shared" si="11"/>
        <v>24.623380219232928</v>
      </c>
      <c r="AU52" s="9">
        <f t="shared" si="11"/>
        <v>26.268781883640429</v>
      </c>
      <c r="AV52" s="9">
        <f t="shared" si="11"/>
        <v>25.872000524229481</v>
      </c>
      <c r="AW52" s="9">
        <f t="shared" si="11"/>
        <v>25.610293423732735</v>
      </c>
      <c r="AX52" s="9">
        <f t="shared" si="11"/>
        <v>9.8646037700743072</v>
      </c>
      <c r="AY52" s="9">
        <f t="shared" si="4"/>
        <v>14.162251379835954</v>
      </c>
      <c r="AZ52" s="9">
        <f t="shared" si="4"/>
        <v>6.7250314056112801</v>
      </c>
      <c r="BA52" s="9">
        <f t="shared" si="4"/>
        <v>0</v>
      </c>
      <c r="BB52" s="9">
        <f t="shared" si="4"/>
        <v>0.69755308979821318</v>
      </c>
      <c r="BC52" s="9">
        <f t="shared" si="4"/>
        <v>8.0917166852473716</v>
      </c>
      <c r="BD52" s="9">
        <f t="shared" si="4"/>
        <v>10.325785455640441</v>
      </c>
      <c r="BE52" s="9">
        <f t="shared" si="4"/>
        <v>8.7788165116381105</v>
      </c>
    </row>
    <row r="53" spans="1:57" s="2" customFormat="1" x14ac:dyDescent="0.2">
      <c r="A53" s="3">
        <v>1872</v>
      </c>
      <c r="B53" s="5" t="s">
        <v>87</v>
      </c>
      <c r="C53" s="2" t="s">
        <v>88</v>
      </c>
      <c r="D53" s="6">
        <v>-750</v>
      </c>
      <c r="E53" s="4">
        <v>37.509963999999997</v>
      </c>
      <c r="F53" s="4">
        <v>23.393848999999999</v>
      </c>
      <c r="G53" s="44">
        <v>24</v>
      </c>
      <c r="H53" s="9" t="str">
        <f t="shared" si="3"/>
        <v>x</v>
      </c>
      <c r="I53" s="9" t="str">
        <f t="shared" si="11"/>
        <v>x</v>
      </c>
      <c r="J53" s="9" t="str">
        <f t="shared" si="11"/>
        <v>x</v>
      </c>
      <c r="K53" s="9" t="str">
        <f t="shared" si="11"/>
        <v>x</v>
      </c>
      <c r="L53" s="9" t="str">
        <f t="shared" si="11"/>
        <v>x</v>
      </c>
      <c r="M53" s="9" t="str">
        <f t="shared" si="11"/>
        <v>x</v>
      </c>
      <c r="N53" s="9">
        <f t="shared" si="11"/>
        <v>49.672026476964852</v>
      </c>
      <c r="O53" s="9">
        <f t="shared" si="11"/>
        <v>43.50936537844683</v>
      </c>
      <c r="P53" s="9">
        <f t="shared" si="11"/>
        <v>47.516182201438362</v>
      </c>
      <c r="Q53" s="9">
        <f t="shared" si="11"/>
        <v>49.588359638551658</v>
      </c>
      <c r="R53" s="9" t="str">
        <f t="shared" si="11"/>
        <v>x</v>
      </c>
      <c r="S53" s="9" t="str">
        <f t="shared" si="11"/>
        <v>x</v>
      </c>
      <c r="T53" s="9" t="str">
        <f t="shared" si="11"/>
        <v>x</v>
      </c>
      <c r="U53" s="9" t="str">
        <f t="shared" si="11"/>
        <v>x</v>
      </c>
      <c r="V53" s="9" t="str">
        <f t="shared" si="11"/>
        <v>x</v>
      </c>
      <c r="W53" s="9" t="str">
        <f t="shared" si="11"/>
        <v>x</v>
      </c>
      <c r="X53" s="9" t="str">
        <f t="shared" si="11"/>
        <v>x</v>
      </c>
      <c r="Y53" s="9">
        <f t="shared" si="11"/>
        <v>40.957926741132177</v>
      </c>
      <c r="Z53" s="9">
        <f t="shared" si="11"/>
        <v>43.420990730159431</v>
      </c>
      <c r="AA53" s="9" t="str">
        <f t="shared" si="11"/>
        <v>x</v>
      </c>
      <c r="AB53" s="9" t="str">
        <f t="shared" si="11"/>
        <v>x</v>
      </c>
      <c r="AC53" s="9" t="str">
        <f t="shared" si="11"/>
        <v>x</v>
      </c>
      <c r="AD53" s="9" t="str">
        <f t="shared" si="11"/>
        <v>x</v>
      </c>
      <c r="AE53" s="9" t="str">
        <f t="shared" si="11"/>
        <v>x</v>
      </c>
      <c r="AF53" s="9" t="str">
        <f t="shared" si="11"/>
        <v>x</v>
      </c>
      <c r="AG53" s="9" t="str">
        <f t="shared" si="11"/>
        <v>x</v>
      </c>
      <c r="AH53" s="9" t="str">
        <f t="shared" si="11"/>
        <v>x</v>
      </c>
      <c r="AI53" s="9" t="str">
        <f t="shared" si="11"/>
        <v>x</v>
      </c>
      <c r="AJ53" s="9" t="str">
        <f t="shared" si="11"/>
        <v>x</v>
      </c>
      <c r="AK53" s="9" t="str">
        <f t="shared" si="11"/>
        <v>x</v>
      </c>
      <c r="AL53" s="9" t="str">
        <f t="shared" si="11"/>
        <v>x</v>
      </c>
      <c r="AM53" s="9" t="str">
        <f t="shared" si="11"/>
        <v>x</v>
      </c>
      <c r="AN53" s="9">
        <f t="shared" si="11"/>
        <v>46.764765281242717</v>
      </c>
      <c r="AO53" s="9">
        <f t="shared" si="11"/>
        <v>44.284170011090708</v>
      </c>
      <c r="AP53" s="9">
        <f t="shared" si="11"/>
        <v>35.240212950596792</v>
      </c>
      <c r="AQ53" s="9">
        <f t="shared" si="11"/>
        <v>34.070690292927452</v>
      </c>
      <c r="AR53" s="9">
        <f t="shared" si="11"/>
        <v>34.727464154073083</v>
      </c>
      <c r="AS53" s="9">
        <f t="shared" si="11"/>
        <v>36.572450344615319</v>
      </c>
      <c r="AT53" s="9">
        <f t="shared" si="11"/>
        <v>24.98424936360739</v>
      </c>
      <c r="AU53" s="9">
        <f t="shared" si="11"/>
        <v>26.965583648648881</v>
      </c>
      <c r="AV53" s="9">
        <f t="shared" si="11"/>
        <v>26.568509590273344</v>
      </c>
      <c r="AW53" s="9">
        <f t="shared" si="11"/>
        <v>26.306286711232946</v>
      </c>
      <c r="AX53" s="9">
        <f t="shared" si="11"/>
        <v>10.455727119695764</v>
      </c>
      <c r="AY53" s="9">
        <f t="shared" si="4"/>
        <v>14.828378731028799</v>
      </c>
      <c r="AZ53" s="9">
        <f t="shared" si="4"/>
        <v>7.4181580991953595</v>
      </c>
      <c r="BA53" s="9">
        <f t="shared" si="4"/>
        <v>0.69755308979821318</v>
      </c>
      <c r="BB53" s="9">
        <f t="shared" si="4"/>
        <v>0</v>
      </c>
      <c r="BC53" s="9">
        <f t="shared" si="4"/>
        <v>8.2988090415540849</v>
      </c>
      <c r="BD53" s="9">
        <f t="shared" si="4"/>
        <v>10.440833691552077</v>
      </c>
      <c r="BE53" s="9">
        <f t="shared" si="4"/>
        <v>8.4935337523371164</v>
      </c>
    </row>
    <row r="54" spans="1:57" s="2" customFormat="1" x14ac:dyDescent="0.2">
      <c r="A54" s="3">
        <v>1873</v>
      </c>
      <c r="B54" s="5" t="s">
        <v>89</v>
      </c>
      <c r="C54" s="2" t="s">
        <v>90</v>
      </c>
      <c r="D54" s="6">
        <v>-750</v>
      </c>
      <c r="E54" s="4">
        <v>37.53154</v>
      </c>
      <c r="F54" s="4">
        <v>23.483930000000001</v>
      </c>
      <c r="G54" s="44">
        <v>37</v>
      </c>
      <c r="H54" s="9">
        <f t="shared" si="3"/>
        <v>49.335580876888187</v>
      </c>
      <c r="I54" s="9">
        <f t="shared" si="11"/>
        <v>43.204732440381214</v>
      </c>
      <c r="J54" s="9">
        <f t="shared" si="11"/>
        <v>45.148591677372885</v>
      </c>
      <c r="K54" s="9">
        <f t="shared" si="11"/>
        <v>44.476801023668393</v>
      </c>
      <c r="L54" s="9">
        <f t="shared" si="11"/>
        <v>45.026501701422852</v>
      </c>
      <c r="M54" s="9">
        <f t="shared" si="11"/>
        <v>45.097100743336618</v>
      </c>
      <c r="N54" s="9">
        <f t="shared" si="11"/>
        <v>42.344658198686204</v>
      </c>
      <c r="O54" s="9">
        <f t="shared" si="11"/>
        <v>36.159157666609424</v>
      </c>
      <c r="P54" s="9">
        <f t="shared" si="11"/>
        <v>40.365213949048048</v>
      </c>
      <c r="Q54" s="9">
        <f t="shared" si="11"/>
        <v>42.99646685117122</v>
      </c>
      <c r="R54" s="9">
        <f t="shared" si="11"/>
        <v>45.194578950442676</v>
      </c>
      <c r="S54" s="9">
        <f t="shared" si="11"/>
        <v>48.163907461183527</v>
      </c>
      <c r="T54" s="9">
        <f t="shared" si="11"/>
        <v>47.699415975826405</v>
      </c>
      <c r="U54" s="9">
        <f t="shared" si="11"/>
        <v>47.329896296083298</v>
      </c>
      <c r="V54" s="9">
        <f t="shared" si="11"/>
        <v>47.603214959724482</v>
      </c>
      <c r="W54" s="9">
        <f t="shared" si="11"/>
        <v>47.963028360459347</v>
      </c>
      <c r="X54" s="9">
        <f t="shared" si="11"/>
        <v>46.797131178875304</v>
      </c>
      <c r="Y54" s="9">
        <f t="shared" si="11"/>
        <v>38.512388072093181</v>
      </c>
      <c r="Z54" s="9">
        <f t="shared" si="11"/>
        <v>41.481201904605008</v>
      </c>
      <c r="AA54" s="9">
        <f t="shared" si="11"/>
        <v>49.548740167701943</v>
      </c>
      <c r="AB54" s="9" t="str">
        <f t="shared" si="11"/>
        <v>x</v>
      </c>
      <c r="AC54" s="9" t="str">
        <f t="shared" si="11"/>
        <v>x</v>
      </c>
      <c r="AD54" s="9" t="str">
        <f t="shared" si="11"/>
        <v>x</v>
      </c>
      <c r="AE54" s="9" t="str">
        <f t="shared" si="11"/>
        <v>x</v>
      </c>
      <c r="AF54" s="9" t="str">
        <f t="shared" si="11"/>
        <v>x</v>
      </c>
      <c r="AG54" s="9">
        <f t="shared" si="11"/>
        <v>49.882803656434881</v>
      </c>
      <c r="AH54" s="9" t="str">
        <f t="shared" si="11"/>
        <v>x</v>
      </c>
      <c r="AI54" s="9" t="str">
        <f t="shared" si="11"/>
        <v>x</v>
      </c>
      <c r="AJ54" s="9" t="str">
        <f t="shared" si="11"/>
        <v>x</v>
      </c>
      <c r="AK54" s="9" t="str">
        <f t="shared" si="11"/>
        <v>x</v>
      </c>
      <c r="AL54" s="9" t="str">
        <f t="shared" si="11"/>
        <v>x</v>
      </c>
      <c r="AM54" s="9" t="str">
        <f t="shared" si="11"/>
        <v>x</v>
      </c>
      <c r="AN54" s="9" t="str">
        <f t="shared" si="11"/>
        <v>x</v>
      </c>
      <c r="AO54" s="9">
        <f t="shared" si="11"/>
        <v>47.328150617698903</v>
      </c>
      <c r="AP54" s="9">
        <f t="shared" si="11"/>
        <v>38.743986990777181</v>
      </c>
      <c r="AQ54" s="9">
        <f t="shared" si="11"/>
        <v>37.486589191706237</v>
      </c>
      <c r="AR54" s="9">
        <f t="shared" si="11"/>
        <v>38.419092366256628</v>
      </c>
      <c r="AS54" s="9">
        <f t="shared" si="11"/>
        <v>40.549137245119773</v>
      </c>
      <c r="AT54" s="9">
        <f t="shared" si="11"/>
        <v>30.848766806452833</v>
      </c>
      <c r="AU54" s="9">
        <f t="shared" si="11"/>
        <v>25.036612782255496</v>
      </c>
      <c r="AV54" s="9">
        <f t="shared" si="11"/>
        <v>24.59128192886967</v>
      </c>
      <c r="AW54" s="9">
        <f t="shared" si="11"/>
        <v>24.242989690673447</v>
      </c>
      <c r="AX54" s="9">
        <f t="shared" si="11"/>
        <v>14.582539984256796</v>
      </c>
      <c r="AY54" s="9">
        <f t="shared" si="4"/>
        <v>16.644704857940308</v>
      </c>
      <c r="AZ54" s="9">
        <f t="shared" si="4"/>
        <v>9.7615210057314048</v>
      </c>
      <c r="BA54" s="9">
        <f t="shared" si="4"/>
        <v>8.0917166852473716</v>
      </c>
      <c r="BB54" s="9">
        <f t="shared" si="4"/>
        <v>8.2988090415540849</v>
      </c>
      <c r="BC54" s="9">
        <f t="shared" si="4"/>
        <v>0</v>
      </c>
      <c r="BD54" s="9">
        <f t="shared" si="4"/>
        <v>2.5217761164753911</v>
      </c>
      <c r="BE54" s="9">
        <f t="shared" si="4"/>
        <v>5.9652938027751876</v>
      </c>
    </row>
    <row r="55" spans="1:57" s="2" customFormat="1" x14ac:dyDescent="0.2">
      <c r="A55" s="3">
        <v>1873.1</v>
      </c>
      <c r="B55" s="5"/>
      <c r="C55" s="2" t="s">
        <v>91</v>
      </c>
      <c r="D55" s="6">
        <v>-3000</v>
      </c>
      <c r="E55" s="4">
        <v>37.524000000000001</v>
      </c>
      <c r="F55" s="4">
        <v>23.510899999999999</v>
      </c>
      <c r="G55" s="44">
        <v>35</v>
      </c>
      <c r="H55" s="9">
        <f t="shared" si="3"/>
        <v>47.302087748590274</v>
      </c>
      <c r="I55" s="9">
        <f t="shared" si="11"/>
        <v>41.236816722225988</v>
      </c>
      <c r="J55" s="9">
        <f t="shared" si="11"/>
        <v>43.202423916856375</v>
      </c>
      <c r="K55" s="9">
        <f t="shared" si="11"/>
        <v>42.787186568804529</v>
      </c>
      <c r="L55" s="9">
        <f t="shared" si="11"/>
        <v>43.345872251691731</v>
      </c>
      <c r="M55" s="9">
        <f t="shared" si="11"/>
        <v>43.801810737796679</v>
      </c>
      <c r="N55" s="9">
        <f t="shared" si="11"/>
        <v>41.412782001243606</v>
      </c>
      <c r="O55" s="9">
        <f t="shared" si="11"/>
        <v>35.240460406334584</v>
      </c>
      <c r="P55" s="9">
        <f t="shared" si="11"/>
        <v>39.554697099049207</v>
      </c>
      <c r="Q55" s="9">
        <f t="shared" si="11"/>
        <v>42.493201028248237</v>
      </c>
      <c r="R55" s="9">
        <f t="shared" si="11"/>
        <v>44.941245366155243</v>
      </c>
      <c r="S55" s="9">
        <f t="shared" si="11"/>
        <v>48.137328421207428</v>
      </c>
      <c r="T55" s="9">
        <f t="shared" si="11"/>
        <v>47.787075291954551</v>
      </c>
      <c r="U55" s="9">
        <f t="shared" si="11"/>
        <v>47.469333019710966</v>
      </c>
      <c r="V55" s="9">
        <f t="shared" si="11"/>
        <v>47.799389620459699</v>
      </c>
      <c r="W55" s="9">
        <f t="shared" si="11"/>
        <v>48.343938830986431</v>
      </c>
      <c r="X55" s="9">
        <f t="shared" si="11"/>
        <v>47.450075703907906</v>
      </c>
      <c r="Y55" s="9">
        <f t="shared" si="11"/>
        <v>39.638876166249958</v>
      </c>
      <c r="Z55" s="9">
        <f t="shared" si="11"/>
        <v>42.730191831387948</v>
      </c>
      <c r="AA55" s="9" t="str">
        <f t="shared" si="11"/>
        <v>x</v>
      </c>
      <c r="AB55" s="9" t="str">
        <f t="shared" si="11"/>
        <v>x</v>
      </c>
      <c r="AC55" s="9" t="str">
        <f t="shared" si="11"/>
        <v>x</v>
      </c>
      <c r="AD55" s="9" t="str">
        <f t="shared" si="11"/>
        <v>x</v>
      </c>
      <c r="AE55" s="9" t="str">
        <f t="shared" si="11"/>
        <v>x</v>
      </c>
      <c r="AF55" s="9" t="str">
        <f t="shared" si="11"/>
        <v>x</v>
      </c>
      <c r="AG55" s="9" t="str">
        <f t="shared" si="11"/>
        <v>x</v>
      </c>
      <c r="AH55" s="9" t="str">
        <f t="shared" si="11"/>
        <v>x</v>
      </c>
      <c r="AI55" s="9" t="str">
        <f t="shared" si="11"/>
        <v>x</v>
      </c>
      <c r="AJ55" s="9" t="str">
        <f t="shared" si="11"/>
        <v>x</v>
      </c>
      <c r="AK55" s="9" t="str">
        <f t="shared" si="11"/>
        <v>x</v>
      </c>
      <c r="AL55" s="9" t="str">
        <f t="shared" si="11"/>
        <v>x</v>
      </c>
      <c r="AM55" s="9" t="str">
        <f t="shared" si="11"/>
        <v>x</v>
      </c>
      <c r="AN55" s="9" t="str">
        <f t="shared" si="11"/>
        <v>x</v>
      </c>
      <c r="AO55" s="9">
        <f t="shared" si="11"/>
        <v>49.577918571009761</v>
      </c>
      <c r="AP55" s="9">
        <f t="shared" si="11"/>
        <v>41.074908898973085</v>
      </c>
      <c r="AQ55" s="9">
        <f t="shared" si="11"/>
        <v>39.810616259700701</v>
      </c>
      <c r="AR55" s="9">
        <f t="shared" si="11"/>
        <v>40.772689602439762</v>
      </c>
      <c r="AS55" s="9">
        <f t="shared" si="11"/>
        <v>42.928996482373464</v>
      </c>
      <c r="AT55" s="9">
        <f t="shared" si="11"/>
        <v>33.367135360799033</v>
      </c>
      <c r="AU55" s="9">
        <f t="shared" si="11"/>
        <v>26.454127699055345</v>
      </c>
      <c r="AV55" s="9">
        <f t="shared" ref="I55:AZ56" si="12">IF(ACOS(SIN(RADIANS(AV$3))*SIN(RADIANS($E55))+COS(RADIANS(AV$3))*COS(RADIANS($E55))*COS(RADIANS(AV$4-$F55)))*6371&lt;$C$3,ACOS(SIN(RADIANS(AV$3))*SIN(RADIANS($E55))+COS(RADIANS(AV$3))*COS(RADIANS($E55))*COS(RADIANS(AV$4-$F55)))*6371,"x")</f>
        <v>26.003292934819946</v>
      </c>
      <c r="AW55" s="9">
        <f t="shared" si="12"/>
        <v>25.637932515632141</v>
      </c>
      <c r="AX55" s="9">
        <f t="shared" si="12"/>
        <v>17.080908773234341</v>
      </c>
      <c r="AY55" s="9">
        <f t="shared" si="4"/>
        <v>18.932047314653794</v>
      </c>
      <c r="AZ55" s="9">
        <f t="shared" si="4"/>
        <v>12.243201558260377</v>
      </c>
      <c r="BA55" s="9">
        <f t="shared" si="4"/>
        <v>10.325785455640441</v>
      </c>
      <c r="BB55" s="9">
        <f t="shared" si="4"/>
        <v>10.440833691552077</v>
      </c>
      <c r="BC55" s="9">
        <f t="shared" si="4"/>
        <v>2.5217761164753911</v>
      </c>
      <c r="BD55" s="9">
        <f t="shared" si="4"/>
        <v>1.3425878504835786E-4</v>
      </c>
      <c r="BE55" s="9">
        <f t="shared" si="4"/>
        <v>5.7514066358911995</v>
      </c>
    </row>
    <row r="56" spans="1:57" s="2" customFormat="1" x14ac:dyDescent="0.2">
      <c r="A56" s="3">
        <v>1874</v>
      </c>
      <c r="B56" s="5" t="s">
        <v>92</v>
      </c>
      <c r="C56" s="2" t="s">
        <v>93</v>
      </c>
      <c r="D56" s="6" t="s">
        <v>16</v>
      </c>
      <c r="E56" s="4">
        <v>37.477935000000002</v>
      </c>
      <c r="F56" s="4">
        <v>23.481248999999998</v>
      </c>
      <c r="G56" s="44">
        <v>27</v>
      </c>
      <c r="H56" s="9" t="str">
        <f t="shared" si="3"/>
        <v>x</v>
      </c>
      <c r="I56" s="9">
        <f t="shared" si="12"/>
        <v>45.638107718974119</v>
      </c>
      <c r="J56" s="9">
        <f t="shared" si="12"/>
        <v>47.642884502097317</v>
      </c>
      <c r="K56" s="9">
        <f t="shared" si="12"/>
        <v>47.704175721032811</v>
      </c>
      <c r="L56" s="9">
        <f t="shared" si="12"/>
        <v>48.274634732988027</v>
      </c>
      <c r="M56" s="9">
        <f t="shared" si="12"/>
        <v>49.186038159539471</v>
      </c>
      <c r="N56" s="9">
        <f t="shared" si="12"/>
        <v>47.045456376494649</v>
      </c>
      <c r="O56" s="9">
        <f t="shared" si="12"/>
        <v>40.886640830361287</v>
      </c>
      <c r="P56" s="9">
        <f t="shared" si="12"/>
        <v>45.238722207181659</v>
      </c>
      <c r="Q56" s="9">
        <f t="shared" si="12"/>
        <v>48.24081619953197</v>
      </c>
      <c r="R56" s="9" t="str">
        <f t="shared" si="12"/>
        <v>x</v>
      </c>
      <c r="S56" s="9" t="str">
        <f t="shared" si="12"/>
        <v>x</v>
      </c>
      <c r="T56" s="9" t="str">
        <f t="shared" si="12"/>
        <v>x</v>
      </c>
      <c r="U56" s="9" t="str">
        <f t="shared" si="12"/>
        <v>x</v>
      </c>
      <c r="V56" s="9" t="str">
        <f t="shared" si="12"/>
        <v>x</v>
      </c>
      <c r="W56" s="9" t="str">
        <f t="shared" si="12"/>
        <v>x</v>
      </c>
      <c r="X56" s="9" t="str">
        <f t="shared" si="12"/>
        <v>x</v>
      </c>
      <c r="Y56" s="9">
        <f t="shared" si="12"/>
        <v>44.43073819594337</v>
      </c>
      <c r="Z56" s="9">
        <f t="shared" si="12"/>
        <v>47.349725808065791</v>
      </c>
      <c r="AA56" s="9" t="str">
        <f t="shared" si="12"/>
        <v>x</v>
      </c>
      <c r="AB56" s="9" t="str">
        <f t="shared" si="12"/>
        <v>x</v>
      </c>
      <c r="AC56" s="9" t="str">
        <f t="shared" si="12"/>
        <v>x</v>
      </c>
      <c r="AD56" s="9" t="str">
        <f t="shared" si="12"/>
        <v>x</v>
      </c>
      <c r="AE56" s="9" t="str">
        <f t="shared" si="12"/>
        <v>x</v>
      </c>
      <c r="AF56" s="9" t="str">
        <f t="shared" si="12"/>
        <v>x</v>
      </c>
      <c r="AG56" s="9" t="str">
        <f t="shared" si="12"/>
        <v>x</v>
      </c>
      <c r="AH56" s="9" t="str">
        <f t="shared" si="12"/>
        <v>x</v>
      </c>
      <c r="AI56" s="9" t="str">
        <f t="shared" si="12"/>
        <v>x</v>
      </c>
      <c r="AJ56" s="9" t="str">
        <f t="shared" si="12"/>
        <v>x</v>
      </c>
      <c r="AK56" s="9" t="str">
        <f t="shared" si="12"/>
        <v>x</v>
      </c>
      <c r="AL56" s="9" t="str">
        <f t="shared" si="12"/>
        <v>x</v>
      </c>
      <c r="AM56" s="9" t="str">
        <f t="shared" si="12"/>
        <v>x</v>
      </c>
      <c r="AN56" s="9" t="str">
        <f t="shared" si="12"/>
        <v>x</v>
      </c>
      <c r="AO56" s="9" t="str">
        <f t="shared" si="12"/>
        <v>x</v>
      </c>
      <c r="AP56" s="9">
        <f t="shared" si="12"/>
        <v>42.842576211019598</v>
      </c>
      <c r="AQ56" s="9">
        <f t="shared" si="12"/>
        <v>41.624083323598953</v>
      </c>
      <c r="AR56" s="9">
        <f t="shared" si="12"/>
        <v>42.415909214815535</v>
      </c>
      <c r="AS56" s="9">
        <f t="shared" si="12"/>
        <v>44.397910120152027</v>
      </c>
      <c r="AT56" s="9">
        <f t="shared" si="12"/>
        <v>33.384594533203767</v>
      </c>
      <c r="AU56" s="9">
        <f t="shared" si="12"/>
        <v>30.843601645008732</v>
      </c>
      <c r="AV56" s="9">
        <f t="shared" si="12"/>
        <v>30.403012928037985</v>
      </c>
      <c r="AW56" s="9">
        <f t="shared" si="12"/>
        <v>30.065785315196852</v>
      </c>
      <c r="AX56" s="9">
        <f t="shared" si="12"/>
        <v>17.983336581650928</v>
      </c>
      <c r="AY56" s="9">
        <f t="shared" si="4"/>
        <v>21.215472795060276</v>
      </c>
      <c r="AZ56" s="9">
        <f t="shared" si="12"/>
        <v>13.661479410093074</v>
      </c>
      <c r="BA56" s="9">
        <f t="shared" si="4"/>
        <v>8.7788165116381105</v>
      </c>
      <c r="BB56" s="9">
        <f t="shared" si="4"/>
        <v>8.4935337523371164</v>
      </c>
      <c r="BC56" s="9">
        <f t="shared" ref="BC56:BE56" si="13">IF(ACOS(SIN(RADIANS(BC$3))*SIN(RADIANS($E56))+COS(RADIANS(BC$3))*COS(RADIANS($E56))*COS(RADIANS(BC$4-$F56)))*6371&lt;$C$3,ACOS(SIN(RADIANS(BC$3))*SIN(RADIANS($E56))+COS(RADIANS(BC$3))*COS(RADIANS($E56))*COS(RADIANS(BC$4-$F56)))*6371,"x")</f>
        <v>5.9652938027751876</v>
      </c>
      <c r="BD56" s="9">
        <f t="shared" si="13"/>
        <v>5.7514066358911995</v>
      </c>
      <c r="BE56" s="9">
        <f t="shared" si="13"/>
        <v>0</v>
      </c>
    </row>
    <row r="57" spans="1:57" ht="12.75" thickBot="1" x14ac:dyDescent="0.25">
      <c r="A57" s="38"/>
      <c r="B57" s="38"/>
      <c r="C57" s="38"/>
      <c r="D57" s="46"/>
      <c r="E57" s="38"/>
      <c r="F57" s="38"/>
    </row>
    <row r="58" spans="1:57" ht="12.75" thickBot="1" x14ac:dyDescent="0.25">
      <c r="F58" s="47" t="s">
        <v>110</v>
      </c>
      <c r="G58" s="48">
        <f>MAX(G7:G56)</f>
        <v>49</v>
      </c>
    </row>
  </sheetData>
  <sortState ref="A7:A33">
    <sortCondition descending="1" ref="A7:A3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4B81B-1C66-431C-B01E-02FD778B6823}">
  <dimension ref="A1:BF58"/>
  <sheetViews>
    <sheetView showZeros="0" workbookViewId="0">
      <selection activeCell="H7" sqref="H7"/>
    </sheetView>
  </sheetViews>
  <sheetFormatPr baseColWidth="10" defaultRowHeight="15" x14ac:dyDescent="0.25"/>
  <cols>
    <col min="1" max="1" width="6" customWidth="1"/>
    <col min="2" max="3" width="17.7109375" customWidth="1"/>
    <col min="4" max="4" width="5.7109375" customWidth="1"/>
    <col min="5" max="6" width="7.85546875" customWidth="1"/>
    <col min="7" max="7" width="7.85546875" style="8" customWidth="1"/>
    <col min="8" max="9" width="11.42578125" style="8"/>
  </cols>
  <sheetData>
    <row r="1" spans="1:58" ht="15.75" thickBot="1" x14ac:dyDescent="0.3">
      <c r="A1" s="1">
        <f>Distances!A1</f>
        <v>0</v>
      </c>
      <c r="B1">
        <f>Distances!B1</f>
        <v>0</v>
      </c>
      <c r="C1">
        <f>Distances!C1</f>
        <v>0</v>
      </c>
      <c r="D1" s="1">
        <f>Distances!D1</f>
        <v>0</v>
      </c>
      <c r="E1" s="1">
        <f>Distances!E1</f>
        <v>0</v>
      </c>
      <c r="F1" s="1">
        <f>Distances!F1</f>
        <v>0</v>
      </c>
      <c r="G1" s="31">
        <f>Distances!G1</f>
        <v>0</v>
      </c>
      <c r="H1" s="30" t="str">
        <f>Distances!H1</f>
        <v>CENTRES</v>
      </c>
      <c r="I1" s="1">
        <f>Distances!I1</f>
        <v>0</v>
      </c>
      <c r="J1" s="1">
        <f>Distances!J1</f>
        <v>0</v>
      </c>
      <c r="K1" s="1">
        <f>Distances!K1</f>
        <v>0</v>
      </c>
      <c r="L1" s="1">
        <f>Distances!L1</f>
        <v>0</v>
      </c>
      <c r="M1" s="1">
        <f>Distances!M1</f>
        <v>0</v>
      </c>
      <c r="N1" s="1">
        <f>Distances!N1</f>
        <v>0</v>
      </c>
      <c r="O1" s="1">
        <f>Distances!O1</f>
        <v>0</v>
      </c>
      <c r="P1" s="1">
        <f>Distances!P1</f>
        <v>0</v>
      </c>
      <c r="Q1" s="1">
        <f>Distances!Q1</f>
        <v>0</v>
      </c>
      <c r="R1" s="1">
        <f>Distances!R1</f>
        <v>0</v>
      </c>
      <c r="S1" s="1">
        <f>Distances!S1</f>
        <v>0</v>
      </c>
      <c r="T1" s="1">
        <f>Distances!T1</f>
        <v>0</v>
      </c>
      <c r="U1" s="1">
        <f>Distances!U1</f>
        <v>0</v>
      </c>
      <c r="V1" s="1">
        <f>Distances!V1</f>
        <v>0</v>
      </c>
      <c r="W1" s="1">
        <f>Distances!W1</f>
        <v>0</v>
      </c>
      <c r="X1" s="1">
        <f>Distances!X1</f>
        <v>0</v>
      </c>
      <c r="Y1" s="1">
        <f>Distances!Y1</f>
        <v>0</v>
      </c>
      <c r="Z1" s="1">
        <f>Distances!Z1</f>
        <v>0</v>
      </c>
      <c r="AA1" s="1">
        <f>Distances!AA1</f>
        <v>0</v>
      </c>
      <c r="AB1" s="1">
        <f>Distances!AB1</f>
        <v>0</v>
      </c>
      <c r="AC1" s="1">
        <f>Distances!AC1</f>
        <v>0</v>
      </c>
      <c r="AD1" s="1">
        <f>Distances!AD1</f>
        <v>0</v>
      </c>
      <c r="AE1" s="1">
        <f>Distances!AE1</f>
        <v>0</v>
      </c>
      <c r="AF1" s="1">
        <f>Distances!AF1</f>
        <v>0</v>
      </c>
      <c r="AG1" s="1">
        <f>Distances!AG1</f>
        <v>0</v>
      </c>
      <c r="AH1" s="1">
        <f>Distances!AH1</f>
        <v>0</v>
      </c>
      <c r="AI1" s="1">
        <f>Distances!AI1</f>
        <v>0</v>
      </c>
      <c r="AJ1" s="1">
        <f>Distances!AJ1</f>
        <v>0</v>
      </c>
      <c r="AK1" s="1">
        <f>Distances!AK1</f>
        <v>0</v>
      </c>
      <c r="AL1" s="1">
        <f>Distances!AL1</f>
        <v>0</v>
      </c>
      <c r="AM1" s="1">
        <f>Distances!AM1</f>
        <v>0</v>
      </c>
      <c r="AN1" s="1">
        <f>Distances!AN1</f>
        <v>0</v>
      </c>
      <c r="AO1" s="1">
        <f>Distances!AO1</f>
        <v>0</v>
      </c>
      <c r="AP1" s="1">
        <f>Distances!AP1</f>
        <v>0</v>
      </c>
      <c r="AQ1" s="1">
        <f>Distances!AQ1</f>
        <v>0</v>
      </c>
      <c r="AR1" s="1">
        <f>Distances!AR1</f>
        <v>0</v>
      </c>
      <c r="AS1" s="1">
        <f>Distances!AS1</f>
        <v>0</v>
      </c>
      <c r="AT1" s="1">
        <f>Distances!AT1</f>
        <v>0</v>
      </c>
      <c r="AU1" s="1">
        <f>Distances!AU1</f>
        <v>0</v>
      </c>
      <c r="AV1" s="1">
        <f>Distances!AV1</f>
        <v>0</v>
      </c>
      <c r="AW1" s="1">
        <f>Distances!AW1</f>
        <v>0</v>
      </c>
      <c r="AX1" s="1">
        <f>Distances!AX1</f>
        <v>0</v>
      </c>
      <c r="AY1" s="1">
        <f>Distances!AY1</f>
        <v>0</v>
      </c>
      <c r="AZ1" s="1">
        <f>Distances!AZ1</f>
        <v>0</v>
      </c>
      <c r="BA1" s="1">
        <f>Distances!BA1</f>
        <v>0</v>
      </c>
      <c r="BB1" s="1">
        <f>Distances!BB1</f>
        <v>0</v>
      </c>
      <c r="BC1" s="1">
        <f>Distances!BC1</f>
        <v>0</v>
      </c>
      <c r="BD1" s="1">
        <f>Distances!BD1</f>
        <v>0</v>
      </c>
      <c r="BE1" s="1">
        <f>Distances!BE1</f>
        <v>0</v>
      </c>
    </row>
    <row r="2" spans="1:58" ht="15.75" thickBot="1" x14ac:dyDescent="0.3">
      <c r="A2" s="1">
        <f>Distances!A2</f>
        <v>0</v>
      </c>
      <c r="B2" s="14" t="s">
        <v>111</v>
      </c>
      <c r="C2" s="1">
        <f>Distances!C2</f>
        <v>0</v>
      </c>
      <c r="D2" s="1">
        <f>Distances!D2</f>
        <v>0</v>
      </c>
      <c r="E2" s="1">
        <f>Distances!E2</f>
        <v>0</v>
      </c>
      <c r="F2" s="1">
        <f>Distances!F2</f>
        <v>0</v>
      </c>
      <c r="G2" s="31">
        <f>Distances!G2</f>
        <v>0</v>
      </c>
      <c r="H2" s="3">
        <f>Distances!H2</f>
        <v>1642</v>
      </c>
      <c r="I2" s="3">
        <f>Distances!I2</f>
        <v>1641</v>
      </c>
      <c r="J2" s="3">
        <f>Distances!J2</f>
        <v>1640</v>
      </c>
      <c r="K2" s="3">
        <f>Distances!K2</f>
        <v>1639</v>
      </c>
      <c r="L2" s="3">
        <f>Distances!L2</f>
        <v>1638</v>
      </c>
      <c r="M2" s="3">
        <f>Distances!M2</f>
        <v>1637</v>
      </c>
      <c r="N2" s="3">
        <f>Distances!N2</f>
        <v>1636</v>
      </c>
      <c r="O2" s="3">
        <f>Distances!O2</f>
        <v>1635</v>
      </c>
      <c r="P2" s="3">
        <f>Distances!P2</f>
        <v>1634</v>
      </c>
      <c r="Q2" s="3">
        <f>Distances!Q2</f>
        <v>1633</v>
      </c>
      <c r="R2" s="3">
        <f>Distances!R2</f>
        <v>1632</v>
      </c>
      <c r="S2" s="3">
        <f>Distances!S2</f>
        <v>1631</v>
      </c>
      <c r="T2" s="3">
        <f>Distances!T2</f>
        <v>1630</v>
      </c>
      <c r="U2" s="3">
        <f>Distances!U2</f>
        <v>1629</v>
      </c>
      <c r="V2" s="3">
        <f>Distances!V2</f>
        <v>1628</v>
      </c>
      <c r="W2" s="3">
        <f>Distances!W2</f>
        <v>1627</v>
      </c>
      <c r="X2" s="3">
        <f>Distances!X2</f>
        <v>1626</v>
      </c>
      <c r="Y2" s="3">
        <f>Distances!Y2</f>
        <v>1625</v>
      </c>
      <c r="Z2" s="3">
        <f>Distances!Z2</f>
        <v>1624</v>
      </c>
      <c r="AA2" s="3">
        <f>Distances!AA2</f>
        <v>1623</v>
      </c>
      <c r="AB2" s="3">
        <f>Distances!AB2</f>
        <v>1622.1</v>
      </c>
      <c r="AC2" s="3">
        <f>Distances!AC2</f>
        <v>1622</v>
      </c>
      <c r="AD2" s="3">
        <f>Distances!AD2</f>
        <v>1621</v>
      </c>
      <c r="AE2" s="3">
        <f>Distances!AE2</f>
        <v>1620</v>
      </c>
      <c r="AF2" s="3">
        <f>Distances!AF2</f>
        <v>1619</v>
      </c>
      <c r="AG2" s="3">
        <f>Distances!AG2</f>
        <v>1618.1</v>
      </c>
      <c r="AH2" s="3">
        <f>Distances!AH2</f>
        <v>1618</v>
      </c>
      <c r="AI2" s="3">
        <f>Distances!AI2</f>
        <v>1856</v>
      </c>
      <c r="AJ2" s="3">
        <f>Distances!AJ2</f>
        <v>1857</v>
      </c>
      <c r="AK2" s="3">
        <f>Distances!AK2</f>
        <v>1858</v>
      </c>
      <c r="AL2" s="3">
        <f>Distances!AL2</f>
        <v>1859</v>
      </c>
      <c r="AM2" s="3">
        <f>Distances!AM2</f>
        <v>1859.1</v>
      </c>
      <c r="AN2" s="3">
        <f>Distances!AN2</f>
        <v>1859.2</v>
      </c>
      <c r="AO2" s="3">
        <f>Distances!AO2</f>
        <v>1860</v>
      </c>
      <c r="AP2" s="3">
        <f>Distances!AP2</f>
        <v>1861</v>
      </c>
      <c r="AQ2" s="3">
        <f>Distances!AQ2</f>
        <v>1861.1</v>
      </c>
      <c r="AR2" s="3">
        <f>Distances!AR2</f>
        <v>1862</v>
      </c>
      <c r="AS2" s="3">
        <f>Distances!AS2</f>
        <v>1863</v>
      </c>
      <c r="AT2" s="3">
        <f>Distances!AT2</f>
        <v>1864</v>
      </c>
      <c r="AU2" s="3">
        <f>Distances!AU2</f>
        <v>1865</v>
      </c>
      <c r="AV2" s="3">
        <f>Distances!AV2</f>
        <v>1866</v>
      </c>
      <c r="AW2" s="3">
        <f>Distances!AW2</f>
        <v>1867</v>
      </c>
      <c r="AX2" s="3">
        <f>Distances!AX2</f>
        <v>1868</v>
      </c>
      <c r="AY2" s="3">
        <f>Distances!AY2</f>
        <v>1869</v>
      </c>
      <c r="AZ2" s="3">
        <f>Distances!AZ2</f>
        <v>1870</v>
      </c>
      <c r="BA2" s="3">
        <f>Distances!BA2</f>
        <v>1871</v>
      </c>
      <c r="BB2" s="3">
        <f>Distances!BB2</f>
        <v>1872</v>
      </c>
      <c r="BC2" s="3">
        <f>Distances!BC2</f>
        <v>1873</v>
      </c>
      <c r="BD2" s="3">
        <f>Distances!BD2</f>
        <v>1873.1</v>
      </c>
      <c r="BE2" s="3">
        <f>Distances!BE2</f>
        <v>1874</v>
      </c>
    </row>
    <row r="3" spans="1:58" x14ac:dyDescent="0.25">
      <c r="A3" s="1">
        <f>Distances!A3</f>
        <v>0</v>
      </c>
      <c r="B3" s="10" t="str">
        <f>Distances!B3</f>
        <v>Max distance (km):</v>
      </c>
      <c r="C3" s="13">
        <f>Distances!C3</f>
        <v>50</v>
      </c>
      <c r="D3" s="1">
        <f>Distances!D3</f>
        <v>0</v>
      </c>
      <c r="E3" s="1">
        <f>Distances!E3</f>
        <v>0</v>
      </c>
      <c r="F3">
        <f>Distances!F3</f>
        <v>0</v>
      </c>
      <c r="G3" s="31" t="str">
        <f>Distances!G3</f>
        <v>Lat</v>
      </c>
      <c r="H3" s="4">
        <f>Distances!H3</f>
        <v>37.6524</v>
      </c>
      <c r="I3" s="4">
        <f>Distances!I3</f>
        <v>37.652222999999999</v>
      </c>
      <c r="J3" s="4">
        <f>Distances!J3</f>
        <v>37.663074999999999</v>
      </c>
      <c r="K3" s="4">
        <f>Distances!K3</f>
        <v>37.714171</v>
      </c>
      <c r="L3" s="4">
        <f>Distances!L3</f>
        <v>37.718204999999998</v>
      </c>
      <c r="M3" s="4">
        <f>Distances!M3</f>
        <v>37.782209999999999</v>
      </c>
      <c r="N3" s="4">
        <f>Distances!N3</f>
        <v>37.810994999999998</v>
      </c>
      <c r="O3" s="4">
        <f>Distances!O3</f>
        <v>37.770397000000003</v>
      </c>
      <c r="P3" s="4">
        <f>Distances!P3</f>
        <v>37.809820000000002</v>
      </c>
      <c r="Q3" s="4">
        <f>Distances!Q3</f>
        <v>37.857100000000003</v>
      </c>
      <c r="R3" s="4">
        <f>Distances!R3</f>
        <v>37.894199999999998</v>
      </c>
      <c r="S3" s="4">
        <f>Distances!S3</f>
        <v>37.934337999999997</v>
      </c>
      <c r="T3" s="4">
        <f>Distances!T3</f>
        <v>37.937176000000001</v>
      </c>
      <c r="U3" s="4">
        <f>Distances!U3</f>
        <v>37.936779999999999</v>
      </c>
      <c r="V3" s="4">
        <f>Distances!V3</f>
        <v>37.942000999999998</v>
      </c>
      <c r="W3" s="4">
        <f>Distances!W3</f>
        <v>37.953069999999997</v>
      </c>
      <c r="X3" s="4">
        <f>Distances!X3</f>
        <v>37.950161999999999</v>
      </c>
      <c r="Y3" s="4">
        <f>Distances!Y3</f>
        <v>37.876314000000001</v>
      </c>
      <c r="Z3" s="4">
        <f>Distances!Z3</f>
        <v>37.900199999999998</v>
      </c>
      <c r="AA3" s="4">
        <f>Distances!AA3</f>
        <v>37.974687000000003</v>
      </c>
      <c r="AB3" s="4">
        <f>Distances!AB3</f>
        <v>38.011000000000003</v>
      </c>
      <c r="AC3" s="4">
        <f>Distances!AC3</f>
        <v>38.054470000000002</v>
      </c>
      <c r="AD3" s="4">
        <f>Distances!AD3</f>
        <v>38.047759999999997</v>
      </c>
      <c r="AE3" s="4">
        <f>Distances!AE3</f>
        <v>38.041200000000003</v>
      </c>
      <c r="AF3" s="4">
        <f>Distances!AF3</f>
        <v>38.024299999999997</v>
      </c>
      <c r="AG3" s="4">
        <f>Distances!AG3</f>
        <v>37.969700000000003</v>
      </c>
      <c r="AH3" s="4">
        <f>Distances!AH3</f>
        <v>37.978499999999997</v>
      </c>
      <c r="AI3" s="4">
        <f>Distances!AI3</f>
        <v>37.924999999999997</v>
      </c>
      <c r="AJ3" s="4">
        <f>Distances!AJ3</f>
        <v>37.9133</v>
      </c>
      <c r="AK3" s="4">
        <f>Distances!AK3</f>
        <v>37.9191</v>
      </c>
      <c r="AL3" s="4">
        <f>Distances!AL3</f>
        <v>37.882860000000001</v>
      </c>
      <c r="AM3" s="4">
        <f>Distances!AM3</f>
        <v>37.862000000000002</v>
      </c>
      <c r="AN3" s="4">
        <f>Distances!AN3</f>
        <v>37.840000000000003</v>
      </c>
      <c r="AO3" s="4">
        <f>Distances!AO3</f>
        <v>37.841999999999999</v>
      </c>
      <c r="AP3" s="4">
        <f>Distances!AP3</f>
        <v>37.7667</v>
      </c>
      <c r="AQ3" s="4">
        <f>Distances!AQ3</f>
        <v>37.761000000000003</v>
      </c>
      <c r="AR3" s="4">
        <f>Distances!AR3</f>
        <v>37.758299999999998</v>
      </c>
      <c r="AS3" s="4">
        <f>Distances!AS3</f>
        <v>37.762</v>
      </c>
      <c r="AT3" s="4">
        <f>Distances!AT3</f>
        <v>37.637304999999998</v>
      </c>
      <c r="AU3" s="4">
        <f>Distances!AU3</f>
        <v>37.751399999999997</v>
      </c>
      <c r="AV3" s="4">
        <f>Distances!AV3</f>
        <v>37.747653</v>
      </c>
      <c r="AW3" s="4">
        <f>Distances!AW3</f>
        <v>37.744999999999997</v>
      </c>
      <c r="AX3" s="4">
        <f>Distances!AX3</f>
        <v>37.592754999999997</v>
      </c>
      <c r="AY3" s="4">
        <f>Distances!AY3</f>
        <v>37.639291</v>
      </c>
      <c r="AZ3" s="4">
        <f>Distances!AZ3</f>
        <v>37.576560000000001</v>
      </c>
      <c r="BA3" s="4">
        <f>Distances!BA3</f>
        <v>37.51623</v>
      </c>
      <c r="BB3" s="4">
        <f>Distances!BB3</f>
        <v>37.509963999999997</v>
      </c>
      <c r="BC3" s="4">
        <f>Distances!BC3</f>
        <v>37.53154</v>
      </c>
      <c r="BD3" s="4">
        <f>Distances!BD3</f>
        <v>37.524000000000001</v>
      </c>
      <c r="BE3" s="4">
        <f>Distances!BE3</f>
        <v>37.477935000000002</v>
      </c>
    </row>
    <row r="4" spans="1:58" ht="15.75" thickBot="1" x14ac:dyDescent="0.3">
      <c r="A4" s="1">
        <f>Distances!A4</f>
        <v>0</v>
      </c>
      <c r="B4" s="1">
        <f>Distances!B4</f>
        <v>0</v>
      </c>
      <c r="C4" s="1">
        <f>Distances!C4</f>
        <v>0</v>
      </c>
      <c r="D4" s="1">
        <f>Distances!D4</f>
        <v>0</v>
      </c>
      <c r="E4" s="1">
        <f>Distances!E4</f>
        <v>0</v>
      </c>
      <c r="F4">
        <f>Distances!F4</f>
        <v>0</v>
      </c>
      <c r="G4" s="31" t="str">
        <f>Distances!G4</f>
        <v>Long</v>
      </c>
      <c r="H4" s="4">
        <f>Distances!H4</f>
        <v>24.0227</v>
      </c>
      <c r="I4" s="4">
        <f>Distances!I4</f>
        <v>23.950037999999999</v>
      </c>
      <c r="J4" s="4">
        <f>Distances!J4</f>
        <v>23.968755000000002</v>
      </c>
      <c r="K4" s="4">
        <f>Distances!K4</f>
        <v>23.933225</v>
      </c>
      <c r="L4" s="4">
        <f>Distances!L4</f>
        <v>23.937632000000001</v>
      </c>
      <c r="M4" s="4">
        <f>Distances!M4</f>
        <v>23.886649999999999</v>
      </c>
      <c r="N4" s="4">
        <f>Distances!N4</f>
        <v>23.810763999999999</v>
      </c>
      <c r="O4" s="4">
        <f>Distances!O4</f>
        <v>23.762640000000001</v>
      </c>
      <c r="P4" s="4">
        <f>Distances!P4</f>
        <v>23.77843</v>
      </c>
      <c r="Q4" s="4">
        <f>Distances!Q4</f>
        <v>23.747599999999998</v>
      </c>
      <c r="R4" s="4">
        <f>Distances!R4</f>
        <v>23.715900000000001</v>
      </c>
      <c r="S4" s="4">
        <f>Distances!S4</f>
        <v>23.685334000000001</v>
      </c>
      <c r="T4" s="4">
        <f>Distances!T4</f>
        <v>23.660392000000002</v>
      </c>
      <c r="U4" s="4">
        <f>Distances!U4</f>
        <v>23.648585000000001</v>
      </c>
      <c r="V4" s="4">
        <f>Distances!V4</f>
        <v>23.637744999999999</v>
      </c>
      <c r="W4" s="4">
        <f>Distances!W4</f>
        <v>23.599613000000002</v>
      </c>
      <c r="X4" s="4">
        <f>Distances!X4</f>
        <v>23.538702000000001</v>
      </c>
      <c r="Y4" s="4">
        <f>Distances!Y4</f>
        <v>23.442212999999999</v>
      </c>
      <c r="Z4" s="4">
        <f>Distances!Z4</f>
        <v>23.411799999999999</v>
      </c>
      <c r="AA4" s="4">
        <f>Distances!AA4</f>
        <v>23.424845000000001</v>
      </c>
      <c r="AB4" s="4">
        <f>Distances!AB4</f>
        <v>23.582999999999998</v>
      </c>
      <c r="AC4" s="4">
        <f>Distances!AC4</f>
        <v>23.592310000000001</v>
      </c>
      <c r="AD4" s="4">
        <f>Distances!AD4</f>
        <v>23.557459999999999</v>
      </c>
      <c r="AE4" s="4">
        <f>Distances!AE4</f>
        <v>23.537199999999999</v>
      </c>
      <c r="AF4" s="4">
        <f>Distances!AF4</f>
        <v>23.482299999999999</v>
      </c>
      <c r="AG4" s="4">
        <f>Distances!AG4</f>
        <v>23.362200000000001</v>
      </c>
      <c r="AH4" s="4">
        <f>Distances!AH4</f>
        <v>23.354500000000002</v>
      </c>
      <c r="AI4" s="4">
        <f>Distances!AI4</f>
        <v>23.15</v>
      </c>
      <c r="AJ4" s="4">
        <f>Distances!AJ4</f>
        <v>23.082000000000001</v>
      </c>
      <c r="AK4" s="4">
        <f>Distances!AK4</f>
        <v>23.006399999999999</v>
      </c>
      <c r="AL4" s="4">
        <f>Distances!AL4</f>
        <v>22.994498</v>
      </c>
      <c r="AM4" s="4">
        <f>Distances!AM4</f>
        <v>22.998999999999999</v>
      </c>
      <c r="AN4" s="4">
        <f>Distances!AN4</f>
        <v>23.064499999999999</v>
      </c>
      <c r="AO4" s="4">
        <f>Distances!AO4</f>
        <v>23.116</v>
      </c>
      <c r="AP4" s="4">
        <f>Distances!AP4</f>
        <v>23.159199999999998</v>
      </c>
      <c r="AQ4" s="4">
        <f>Distances!AQ4</f>
        <v>23.172000000000001</v>
      </c>
      <c r="AR4" s="4">
        <f>Distances!AR4</f>
        <v>23.154699999999998</v>
      </c>
      <c r="AS4" s="4">
        <f>Distances!AS4</f>
        <v>23.126999999999999</v>
      </c>
      <c r="AT4" s="4">
        <f>Distances!AT4</f>
        <v>23.16028</v>
      </c>
      <c r="AU4" s="4">
        <f>Distances!AU4</f>
        <v>23.422599999999999</v>
      </c>
      <c r="AV4" s="4">
        <f>Distances!AV4</f>
        <v>23.424636</v>
      </c>
      <c r="AW4" s="4">
        <f>Distances!AW4</f>
        <v>23.427900000000001</v>
      </c>
      <c r="AX4" s="4">
        <f>Distances!AX4</f>
        <v>23.337617999999999</v>
      </c>
      <c r="AY4" s="4">
        <f>Distances!AY4</f>
        <v>23.352808</v>
      </c>
      <c r="AZ4" s="4">
        <f>Distances!AZ4</f>
        <v>23.388866</v>
      </c>
      <c r="BA4" s="4">
        <f>Distances!BA4</f>
        <v>23.394228999999999</v>
      </c>
      <c r="BB4" s="4">
        <f>Distances!BB4</f>
        <v>23.393848999999999</v>
      </c>
      <c r="BC4" s="4">
        <f>Distances!BC4</f>
        <v>23.483930000000001</v>
      </c>
      <c r="BD4" s="4">
        <f>Distances!BD4</f>
        <v>23.510899999999999</v>
      </c>
      <c r="BE4" s="4">
        <f>Distances!BE4</f>
        <v>23.481248999999998</v>
      </c>
    </row>
    <row r="5" spans="1:58" s="12" customFormat="1" ht="15.75" thickBot="1" x14ac:dyDescent="0.3">
      <c r="A5" s="11">
        <f>Distances!A5</f>
        <v>0</v>
      </c>
      <c r="B5" s="14" t="str">
        <f>Distances!B5</f>
        <v>TARGETS</v>
      </c>
      <c r="C5" s="11">
        <f>Distances!C5</f>
        <v>0</v>
      </c>
      <c r="D5" s="12">
        <f>Distances!D5</f>
        <v>0</v>
      </c>
      <c r="E5" s="11">
        <f>Distances!E5</f>
        <v>0</v>
      </c>
      <c r="F5" s="12">
        <f>Distances!F5</f>
        <v>0</v>
      </c>
      <c r="G5" s="35" t="str">
        <f>Distances!G5</f>
        <v>Nb links:</v>
      </c>
      <c r="H5" s="15">
        <f>Distances!H5</f>
        <v>17</v>
      </c>
      <c r="I5" s="15">
        <f>Distances!I5</f>
        <v>22</v>
      </c>
      <c r="J5" s="15">
        <f>Distances!J5</f>
        <v>22</v>
      </c>
      <c r="K5" s="15">
        <f>Distances!K5</f>
        <v>26</v>
      </c>
      <c r="L5" s="15">
        <f>Distances!L5</f>
        <v>26</v>
      </c>
      <c r="M5" s="15">
        <f>Distances!M5</f>
        <v>32</v>
      </c>
      <c r="N5" s="15">
        <f>Distances!N5</f>
        <v>37</v>
      </c>
      <c r="O5" s="15">
        <f>Distances!O5</f>
        <v>37</v>
      </c>
      <c r="P5" s="15">
        <f>Distances!P5</f>
        <v>37</v>
      </c>
      <c r="Q5" s="15">
        <f>Distances!Q5</f>
        <v>37</v>
      </c>
      <c r="R5" s="15">
        <f>Distances!R5</f>
        <v>35</v>
      </c>
      <c r="S5" s="15">
        <f>Distances!S5</f>
        <v>37</v>
      </c>
      <c r="T5" s="15">
        <f>Distances!T5</f>
        <v>39</v>
      </c>
      <c r="U5" s="15">
        <f>Distances!U5</f>
        <v>41</v>
      </c>
      <c r="V5" s="15">
        <f>Distances!V5</f>
        <v>41</v>
      </c>
      <c r="W5" s="15">
        <f>Distances!W5</f>
        <v>42</v>
      </c>
      <c r="X5" s="15">
        <f>Distances!X5</f>
        <v>47</v>
      </c>
      <c r="Y5" s="15">
        <f>Distances!Y5</f>
        <v>47</v>
      </c>
      <c r="Z5" s="15">
        <f>Distances!Z5</f>
        <v>45</v>
      </c>
      <c r="AA5" s="15">
        <f>Distances!AA5</f>
        <v>41</v>
      </c>
      <c r="AB5" s="15">
        <f>Distances!AB5</f>
        <v>36</v>
      </c>
      <c r="AC5" s="15">
        <f>Distances!AC5</f>
        <v>32</v>
      </c>
      <c r="AD5" s="15">
        <f>Distances!AD5</f>
        <v>36</v>
      </c>
      <c r="AE5" s="15">
        <f>Distances!AE5</f>
        <v>35</v>
      </c>
      <c r="AF5" s="15">
        <f>Distances!AF5</f>
        <v>38</v>
      </c>
      <c r="AG5" s="15">
        <f>Distances!AG5</f>
        <v>40</v>
      </c>
      <c r="AH5" s="15">
        <f>Distances!AH5</f>
        <v>39</v>
      </c>
      <c r="AI5" s="15">
        <f>Distances!AI5</f>
        <v>35</v>
      </c>
      <c r="AJ5" s="15">
        <f>Distances!AJ5</f>
        <v>32</v>
      </c>
      <c r="AK5" s="15">
        <f>Distances!AK5</f>
        <v>25</v>
      </c>
      <c r="AL5" s="15">
        <f>Distances!AL5</f>
        <v>25</v>
      </c>
      <c r="AM5" s="15">
        <f>Distances!AM5</f>
        <v>25</v>
      </c>
      <c r="AN5" s="15">
        <f>Distances!AN5</f>
        <v>31</v>
      </c>
      <c r="AO5" s="15">
        <f>Distances!AO5</f>
        <v>37</v>
      </c>
      <c r="AP5" s="15">
        <f>Distances!AP5</f>
        <v>39</v>
      </c>
      <c r="AQ5" s="15">
        <f>Distances!AQ5</f>
        <v>39</v>
      </c>
      <c r="AR5" s="15">
        <f>Distances!AR5</f>
        <v>37</v>
      </c>
      <c r="AS5" s="15">
        <f>Distances!AS5</f>
        <v>36</v>
      </c>
      <c r="AT5" s="15">
        <f>Distances!AT5</f>
        <v>29</v>
      </c>
      <c r="AU5" s="15">
        <f>Distances!AU5</f>
        <v>49</v>
      </c>
      <c r="AV5" s="15">
        <f>Distances!AV5</f>
        <v>49</v>
      </c>
      <c r="AW5" s="15">
        <f>Distances!AW5</f>
        <v>49</v>
      </c>
      <c r="AX5" s="15">
        <f>Distances!AX5</f>
        <v>40</v>
      </c>
      <c r="AY5" s="15">
        <f>Distances!AY5</f>
        <v>44</v>
      </c>
      <c r="AZ5" s="15">
        <f>Distances!AZ5</f>
        <v>39</v>
      </c>
      <c r="BA5" s="15">
        <f>Distances!BA5</f>
        <v>25</v>
      </c>
      <c r="BB5" s="15">
        <f>Distances!BB5</f>
        <v>24</v>
      </c>
      <c r="BC5" s="15">
        <f>Distances!BC5</f>
        <v>37</v>
      </c>
      <c r="BD5" s="15">
        <f>Distances!BD5</f>
        <v>35</v>
      </c>
      <c r="BE5" s="15">
        <f>Distances!BE5</f>
        <v>27</v>
      </c>
      <c r="BF5" s="11"/>
    </row>
    <row r="6" spans="1:58" s="12" customFormat="1" x14ac:dyDescent="0.25">
      <c r="A6" s="33" t="str">
        <f>Distances!A6</f>
        <v>Nb</v>
      </c>
      <c r="B6" s="33" t="str">
        <f>Distances!B6</f>
        <v>Ancient Name</v>
      </c>
      <c r="C6" s="33" t="str">
        <f>Distances!C6</f>
        <v>Modern Name</v>
      </c>
      <c r="D6" s="33" t="str">
        <f>Distances!D6</f>
        <v>Found</v>
      </c>
      <c r="E6" s="33" t="str">
        <f>Distances!E6</f>
        <v>Lat</v>
      </c>
      <c r="F6" s="33" t="str">
        <f>Distances!F6</f>
        <v>Long</v>
      </c>
      <c r="G6" s="36" t="str">
        <f>Distances!G6</f>
        <v>Nb links</v>
      </c>
      <c r="H6" s="34" t="s">
        <v>113</v>
      </c>
      <c r="I6" s="34" t="s">
        <v>113</v>
      </c>
      <c r="J6" s="34" t="s">
        <v>113</v>
      </c>
      <c r="K6" s="34" t="s">
        <v>113</v>
      </c>
      <c r="L6" s="34" t="s">
        <v>113</v>
      </c>
      <c r="M6" s="34" t="s">
        <v>113</v>
      </c>
      <c r="N6" s="34" t="s">
        <v>113</v>
      </c>
      <c r="O6" s="34" t="s">
        <v>113</v>
      </c>
      <c r="P6" s="34" t="s">
        <v>113</v>
      </c>
      <c r="Q6" s="34" t="s">
        <v>113</v>
      </c>
      <c r="R6" s="34" t="s">
        <v>113</v>
      </c>
      <c r="S6" s="34" t="s">
        <v>113</v>
      </c>
      <c r="T6" s="34" t="s">
        <v>113</v>
      </c>
      <c r="U6" s="34" t="s">
        <v>113</v>
      </c>
      <c r="V6" s="34" t="s">
        <v>113</v>
      </c>
      <c r="W6" s="34" t="s">
        <v>113</v>
      </c>
      <c r="X6" s="34" t="s">
        <v>113</v>
      </c>
      <c r="Y6" s="34" t="s">
        <v>113</v>
      </c>
      <c r="Z6" s="34" t="s">
        <v>113</v>
      </c>
      <c r="AA6" s="34" t="s">
        <v>113</v>
      </c>
      <c r="AB6" s="34" t="s">
        <v>113</v>
      </c>
      <c r="AC6" s="34" t="s">
        <v>113</v>
      </c>
      <c r="AD6" s="34" t="s">
        <v>113</v>
      </c>
      <c r="AE6" s="34" t="s">
        <v>113</v>
      </c>
      <c r="AF6" s="34" t="s">
        <v>113</v>
      </c>
      <c r="AG6" s="34" t="s">
        <v>113</v>
      </c>
      <c r="AH6" s="34" t="s">
        <v>113</v>
      </c>
      <c r="AI6" s="34" t="s">
        <v>113</v>
      </c>
      <c r="AJ6" s="34" t="s">
        <v>113</v>
      </c>
      <c r="AK6" s="34" t="s">
        <v>113</v>
      </c>
      <c r="AL6" s="34" t="s">
        <v>113</v>
      </c>
      <c r="AM6" s="34" t="s">
        <v>113</v>
      </c>
      <c r="AN6" s="34" t="s">
        <v>113</v>
      </c>
      <c r="AO6" s="34" t="s">
        <v>113</v>
      </c>
      <c r="AP6" s="34" t="s">
        <v>113</v>
      </c>
      <c r="AQ6" s="34" t="s">
        <v>113</v>
      </c>
      <c r="AR6" s="34" t="s">
        <v>113</v>
      </c>
      <c r="AS6" s="34" t="s">
        <v>113</v>
      </c>
      <c r="AT6" s="34" t="s">
        <v>113</v>
      </c>
      <c r="AU6" s="34" t="s">
        <v>113</v>
      </c>
      <c r="AV6" s="34" t="s">
        <v>113</v>
      </c>
      <c r="AW6" s="34" t="s">
        <v>113</v>
      </c>
      <c r="AX6" s="34" t="s">
        <v>113</v>
      </c>
      <c r="AY6" s="34" t="s">
        <v>113</v>
      </c>
      <c r="AZ6" s="34" t="s">
        <v>113</v>
      </c>
      <c r="BA6" s="34" t="s">
        <v>113</v>
      </c>
      <c r="BB6" s="34" t="s">
        <v>113</v>
      </c>
      <c r="BC6" s="34" t="s">
        <v>113</v>
      </c>
      <c r="BD6" s="34" t="s">
        <v>113</v>
      </c>
      <c r="BE6" s="34" t="s">
        <v>113</v>
      </c>
      <c r="BF6" s="11"/>
    </row>
    <row r="7" spans="1:58" s="1" customFormat="1" x14ac:dyDescent="0.25">
      <c r="A7" s="3">
        <f>Distances!A7</f>
        <v>1642</v>
      </c>
      <c r="B7" s="5" t="str">
        <f>Distances!B7</f>
        <v>Sunium, Sunion Prom.</v>
      </c>
      <c r="C7" s="2" t="str">
        <f>Distances!C7</f>
        <v>Sounion, most southerly point of the Attic, with steep slipway</v>
      </c>
      <c r="D7" s="6">
        <f>Distances!D7</f>
        <v>-3000</v>
      </c>
      <c r="E7" s="4">
        <f>Distances!E7</f>
        <v>37.6524</v>
      </c>
      <c r="F7" s="4">
        <f>Distances!F7</f>
        <v>24.0227</v>
      </c>
      <c r="G7" s="35">
        <f>Distances!G7</f>
        <v>17</v>
      </c>
      <c r="H7" s="9">
        <f>IFERROR(DEGREES(ATAN(ACOS(SIN(RADIANS(H$3))*SIN(RADIANS($E7))+COS(RADIANS(H$3))*COS(RADIANS($E7)))/ACOS(SIN(RADIANS(H$3))*SIN(RADIANS(H$3))+COS(RADIANS(H$3))*COS(RADIANS(H$3))*COS(RADIANS(H$4-$F7))))),"-")</f>
        <v>45</v>
      </c>
      <c r="I7" s="9">
        <f t="shared" ref="I7:BE12" si="0">IFERROR(DEGREES(ATAN(ACOS(SIN(RADIANS(I$3))*SIN(RADIANS($E7))+COS(RADIANS(I$3))*COS(RADIANS($E7)))/ACOS(SIN(RADIANS(I$3))*SIN(RADIANS(I$3))+COS(RADIANS(I$3))*COS(RADIANS(I$3))*COS(RADIANS(I$4-$F7))))),"-")</f>
        <v>0.17628324045503288</v>
      </c>
      <c r="J7" s="9">
        <f t="shared" si="0"/>
        <v>14.035042569522592</v>
      </c>
      <c r="K7" s="9">
        <f t="shared" si="0"/>
        <v>41.111321724007745</v>
      </c>
      <c r="L7" s="9">
        <f t="shared" si="0"/>
        <v>44.3602121037244</v>
      </c>
      <c r="M7" s="9">
        <f t="shared" si="0"/>
        <v>50.363779719067665</v>
      </c>
      <c r="N7" s="9">
        <f t="shared" si="0"/>
        <v>43.446461305244931</v>
      </c>
      <c r="O7" s="9">
        <f t="shared" si="0"/>
        <v>29.855789538210242</v>
      </c>
      <c r="P7" s="9">
        <f t="shared" si="0"/>
        <v>39.204441019164356</v>
      </c>
      <c r="Q7" s="9">
        <f t="shared" si="0"/>
        <v>43.302493655944474</v>
      </c>
      <c r="R7" s="9">
        <f t="shared" si="0"/>
        <v>44.963299637492703</v>
      </c>
      <c r="S7" s="9">
        <f t="shared" si="0"/>
        <v>46.656887973948677</v>
      </c>
      <c r="T7" s="9">
        <f t="shared" si="0"/>
        <v>44.902502791430948</v>
      </c>
      <c r="U7" s="9">
        <f t="shared" si="0"/>
        <v>43.944027621495238</v>
      </c>
      <c r="V7" s="9">
        <f t="shared" si="0"/>
        <v>43.649233468153724</v>
      </c>
      <c r="W7" s="9">
        <f t="shared" si="0"/>
        <v>42.027129534854609</v>
      </c>
      <c r="X7" s="9">
        <f t="shared" si="0"/>
        <v>37.960921316713943</v>
      </c>
      <c r="Y7" s="9">
        <f t="shared" si="0"/>
        <v>26.043933461971879</v>
      </c>
      <c r="Z7" s="9">
        <f t="shared" si="0"/>
        <v>27.205670622035061</v>
      </c>
      <c r="AA7" s="9">
        <f t="shared" si="0"/>
        <v>34.366569758704976</v>
      </c>
      <c r="AB7" s="9">
        <f t="shared" si="0"/>
        <v>45.988424857607292</v>
      </c>
      <c r="AC7" s="9">
        <f t="shared" si="0"/>
        <v>49.872895443258685</v>
      </c>
      <c r="AD7" s="9">
        <f t="shared" si="0"/>
        <v>47.179138451762299</v>
      </c>
      <c r="AE7" s="9">
        <f t="shared" si="0"/>
        <v>45.478187947132547</v>
      </c>
      <c r="AF7" s="9">
        <f t="shared" si="0"/>
        <v>41.141158658771616</v>
      </c>
      <c r="AG7" s="9">
        <f t="shared" si="0"/>
        <v>31.357205001433851</v>
      </c>
      <c r="AH7" s="9">
        <f t="shared" si="0"/>
        <v>31.763128082928731</v>
      </c>
      <c r="AI7" s="9">
        <f t="shared" si="0"/>
        <v>21.603185338021568</v>
      </c>
      <c r="AJ7" s="9">
        <f t="shared" si="0"/>
        <v>19.36883111022706</v>
      </c>
      <c r="AK7" s="9">
        <f t="shared" si="0"/>
        <v>18.399909058743805</v>
      </c>
      <c r="AL7" s="9">
        <f t="shared" si="0"/>
        <v>15.853734399223008</v>
      </c>
      <c r="AM7" s="9">
        <f t="shared" si="0"/>
        <v>14.538914275743196</v>
      </c>
      <c r="AN7" s="9">
        <f t="shared" si="0"/>
        <v>13.9237175229307</v>
      </c>
      <c r="AO7" s="9">
        <f t="shared" si="0"/>
        <v>14.831299606808736</v>
      </c>
      <c r="AP7" s="9">
        <f t="shared" si="0"/>
        <v>9.5058200238888428</v>
      </c>
      <c r="AQ7" s="9">
        <f t="shared" si="0"/>
        <v>9.1728289986784528</v>
      </c>
      <c r="AR7" s="9">
        <f t="shared" si="0"/>
        <v>8.7726479231120233</v>
      </c>
      <c r="AS7" s="9">
        <f t="shared" si="0"/>
        <v>8.7984078160611627</v>
      </c>
      <c r="AT7" s="9">
        <f t="shared" si="0"/>
        <v>1.2661981632664177</v>
      </c>
      <c r="AU7" s="9">
        <f t="shared" si="0"/>
        <v>11.785574617246722</v>
      </c>
      <c r="AV7" s="9">
        <f t="shared" si="0"/>
        <v>11.388380945452374</v>
      </c>
      <c r="AW7" s="9">
        <f t="shared" si="0"/>
        <v>11.138037542784422</v>
      </c>
      <c r="AX7" s="9">
        <f t="shared" si="0"/>
        <v>6.2703265463543234</v>
      </c>
      <c r="AY7" s="9">
        <f t="shared" si="0"/>
        <v>1.4156160588036029</v>
      </c>
      <c r="AZ7" s="9">
        <f t="shared" si="0"/>
        <v>8.5853496537844869</v>
      </c>
      <c r="BA7" s="9">
        <f t="shared" si="0"/>
        <v>15.278450327531575</v>
      </c>
      <c r="BB7" s="9">
        <f t="shared" si="0"/>
        <v>15.936064888954419</v>
      </c>
      <c r="BC7" s="9">
        <f t="shared" si="0"/>
        <v>15.79495470144299</v>
      </c>
      <c r="BD7" s="9">
        <f t="shared" si="0"/>
        <v>17.55364556179838</v>
      </c>
      <c r="BE7" s="9">
        <f t="shared" si="0"/>
        <v>22.098475909686329</v>
      </c>
      <c r="BF7" s="2"/>
    </row>
    <row r="8" spans="1:58" s="1" customFormat="1" x14ac:dyDescent="0.25">
      <c r="A8" s="3">
        <f>Distances!A8</f>
        <v>1641</v>
      </c>
      <c r="B8" s="5" t="str">
        <f>Distances!B8</f>
        <v xml:space="preserve">Patroklou Charax </v>
      </c>
      <c r="C8" s="2" t="str">
        <f>Distances!C8</f>
        <v>Isle of Patroklos</v>
      </c>
      <c r="D8" s="6" t="str">
        <f>Distances!D8</f>
        <v xml:space="preserve"> </v>
      </c>
      <c r="E8" s="4">
        <f>Distances!E8</f>
        <v>37.652222999999999</v>
      </c>
      <c r="F8" s="4">
        <f>Distances!F8</f>
        <v>23.950037999999999</v>
      </c>
      <c r="G8" s="35">
        <f>Distances!G8</f>
        <v>22</v>
      </c>
      <c r="H8" s="9">
        <f t="shared" ref="H8:W56" si="1">IFERROR(DEGREES(ATAN(ACOS(SIN(RADIANS(H$3))*SIN(RADIANS($E8))+COS(RADIANS(H$3))*COS(RADIANS($E8)))/ACOS(SIN(RADIANS(H$3))*SIN(RADIANS(H$3))+COS(RADIANS(H$3))*COS(RADIANS(H$3))*COS(RADIANS(H$4-$F8))))),"-")</f>
        <v>0.176283660610974</v>
      </c>
      <c r="I8" s="9" t="str">
        <f t="shared" si="1"/>
        <v>-</v>
      </c>
      <c r="J8" s="9">
        <f t="shared" si="1"/>
        <v>36.219666086419437</v>
      </c>
      <c r="K8" s="9">
        <f t="shared" si="1"/>
        <v>77.882495066532144</v>
      </c>
      <c r="L8" s="9">
        <f t="shared" si="1"/>
        <v>81.540407638021904</v>
      </c>
      <c r="M8" s="9">
        <f t="shared" si="1"/>
        <v>68.922793985892881</v>
      </c>
      <c r="N8" s="9">
        <f t="shared" si="1"/>
        <v>55.277392231776879</v>
      </c>
      <c r="O8" s="9">
        <f t="shared" si="1"/>
        <v>38.581371231137972</v>
      </c>
      <c r="P8" s="9">
        <f t="shared" si="1"/>
        <v>49.294971008463847</v>
      </c>
      <c r="Q8" s="9">
        <f t="shared" si="1"/>
        <v>52.040626638729037</v>
      </c>
      <c r="R8" s="9">
        <f t="shared" si="1"/>
        <v>52.635328349948331</v>
      </c>
      <c r="S8" s="9">
        <f t="shared" si="1"/>
        <v>53.497108055053445</v>
      </c>
      <c r="T8" s="9">
        <f t="shared" si="1"/>
        <v>51.281749523867838</v>
      </c>
      <c r="U8" s="9">
        <f t="shared" si="1"/>
        <v>50.120607115688031</v>
      </c>
      <c r="V8" s="9">
        <f t="shared" si="1"/>
        <v>49.638525264143581</v>
      </c>
      <c r="W8" s="9">
        <f t="shared" si="1"/>
        <v>47.433852381428125</v>
      </c>
      <c r="X8" s="9">
        <f t="shared" si="0"/>
        <v>42.569104897412586</v>
      </c>
      <c r="Y8" s="9">
        <f t="shared" si="0"/>
        <v>29.207217477970346</v>
      </c>
      <c r="Z8" s="9">
        <f t="shared" si="0"/>
        <v>30.279338425332121</v>
      </c>
      <c r="AA8" s="9">
        <f t="shared" si="0"/>
        <v>37.914973619894631</v>
      </c>
      <c r="AB8" s="9">
        <f t="shared" si="0"/>
        <v>51.130018911833403</v>
      </c>
      <c r="AC8" s="9">
        <f t="shared" si="0"/>
        <v>54.997376393843076</v>
      </c>
      <c r="AD8" s="9">
        <f t="shared" si="0"/>
        <v>51.988622589381741</v>
      </c>
      <c r="AE8" s="9">
        <f t="shared" si="0"/>
        <v>50.108461132722034</v>
      </c>
      <c r="AF8" s="9">
        <f t="shared" si="0"/>
        <v>45.279845554868565</v>
      </c>
      <c r="AG8" s="9">
        <f t="shared" si="0"/>
        <v>34.414420425792443</v>
      </c>
      <c r="AH8" s="9">
        <f t="shared" si="0"/>
        <v>34.801371680633011</v>
      </c>
      <c r="AI8" s="9">
        <f t="shared" si="0"/>
        <v>23.375826709963778</v>
      </c>
      <c r="AJ8" s="9">
        <f t="shared" si="0"/>
        <v>20.868329291224459</v>
      </c>
      <c r="AK8" s="9">
        <f t="shared" si="0"/>
        <v>19.723086929426572</v>
      </c>
      <c r="AL8" s="9">
        <f t="shared" si="0"/>
        <v>17.004374886397859</v>
      </c>
      <c r="AM8" s="9">
        <f t="shared" si="0"/>
        <v>15.609956972753576</v>
      </c>
      <c r="AN8" s="9">
        <f t="shared" si="0"/>
        <v>15.029955722103994</v>
      </c>
      <c r="AO8" s="9">
        <f t="shared" si="0"/>
        <v>16.07347240706898</v>
      </c>
      <c r="AP8" s="9">
        <f t="shared" si="0"/>
        <v>10.376757162533517</v>
      </c>
      <c r="AQ8" s="9">
        <f t="shared" si="0"/>
        <v>10.028857305809034</v>
      </c>
      <c r="AR8" s="9">
        <f t="shared" si="0"/>
        <v>9.5756034168488355</v>
      </c>
      <c r="AS8" s="9">
        <f t="shared" si="0"/>
        <v>9.5765511144967483</v>
      </c>
      <c r="AT8" s="9">
        <f t="shared" si="0"/>
        <v>1.3664447051915636</v>
      </c>
      <c r="AU8" s="9">
        <f t="shared" si="0"/>
        <v>13.377393395055565</v>
      </c>
      <c r="AV8" s="9">
        <f t="shared" si="0"/>
        <v>12.936812271560965</v>
      </c>
      <c r="AW8" s="9">
        <f t="shared" si="0"/>
        <v>12.664506222912282</v>
      </c>
      <c r="AX8" s="9">
        <f t="shared" si="0"/>
        <v>6.9866827337558499</v>
      </c>
      <c r="AY8" s="9">
        <f t="shared" si="0"/>
        <v>1.5663354406109553</v>
      </c>
      <c r="AZ8" s="9">
        <f t="shared" si="0"/>
        <v>9.6549912243677056</v>
      </c>
      <c r="BA8" s="9">
        <f t="shared" si="0"/>
        <v>17.143664464439716</v>
      </c>
      <c r="BB8" s="9">
        <f t="shared" si="0"/>
        <v>17.871412253188559</v>
      </c>
      <c r="BC8" s="9">
        <f t="shared" si="0"/>
        <v>18.081614929659764</v>
      </c>
      <c r="BD8" s="9">
        <f t="shared" si="0"/>
        <v>20.21176150697336</v>
      </c>
      <c r="BE8" s="9">
        <f t="shared" si="0"/>
        <v>25.102380027836091</v>
      </c>
      <c r="BF8" s="2"/>
    </row>
    <row r="9" spans="1:58" s="2" customFormat="1" x14ac:dyDescent="0.25">
      <c r="A9" s="3">
        <f>Distances!A9</f>
        <v>1640</v>
      </c>
      <c r="B9" s="5" t="str">
        <f>Distances!B9</f>
        <v xml:space="preserve">Atene </v>
      </c>
      <c r="C9" s="2" t="str">
        <f>Distances!C9</f>
        <v>Roman fort near Charakas</v>
      </c>
      <c r="D9" s="6">
        <f>Distances!D9</f>
        <v>-550</v>
      </c>
      <c r="E9" s="4">
        <f>Distances!E9</f>
        <v>37.663074999999999</v>
      </c>
      <c r="F9" s="4">
        <f>Distances!F9</f>
        <v>23.968755000000002</v>
      </c>
      <c r="G9" s="35">
        <f>Distances!G9</f>
        <v>22</v>
      </c>
      <c r="H9" s="9">
        <f t="shared" si="1"/>
        <v>14.03310448893693</v>
      </c>
      <c r="I9" s="9">
        <f t="shared" si="0"/>
        <v>36.215674043644484</v>
      </c>
      <c r="J9" s="9" t="str">
        <f t="shared" si="0"/>
        <v>-</v>
      </c>
      <c r="K9" s="9">
        <f t="shared" si="0"/>
        <v>61.185765134114391</v>
      </c>
      <c r="L9" s="9">
        <f t="shared" si="0"/>
        <v>65.936069960268227</v>
      </c>
      <c r="M9" s="9">
        <f t="shared" si="0"/>
        <v>61.423440289480972</v>
      </c>
      <c r="N9" s="9">
        <f t="shared" si="0"/>
        <v>49.84144797525633</v>
      </c>
      <c r="O9" s="9">
        <f t="shared" si="0"/>
        <v>33.373218957943635</v>
      </c>
      <c r="P9" s="9">
        <f t="shared" si="0"/>
        <v>44.301705942356151</v>
      </c>
      <c r="Q9" s="9">
        <f t="shared" si="0"/>
        <v>48.014578957085334</v>
      </c>
      <c r="R9" s="9">
        <f t="shared" si="0"/>
        <v>49.194635060950532</v>
      </c>
      <c r="S9" s="9">
        <f t="shared" si="0"/>
        <v>50.509235539000592</v>
      </c>
      <c r="T9" s="9">
        <f t="shared" si="0"/>
        <v>48.418355670788273</v>
      </c>
      <c r="U9" s="9">
        <f t="shared" si="0"/>
        <v>47.306002085808807</v>
      </c>
      <c r="V9" s="9">
        <f t="shared" si="0"/>
        <v>46.896591478329732</v>
      </c>
      <c r="W9" s="9">
        <f t="shared" si="0"/>
        <v>44.893633107171254</v>
      </c>
      <c r="X9" s="9">
        <f t="shared" si="0"/>
        <v>40.250383023249263</v>
      </c>
      <c r="Y9" s="9">
        <f t="shared" si="0"/>
        <v>27.16070836778437</v>
      </c>
      <c r="Z9" s="9">
        <f t="shared" si="0"/>
        <v>28.349305401545639</v>
      </c>
      <c r="AA9" s="9">
        <f t="shared" si="0"/>
        <v>36.009079973325051</v>
      </c>
      <c r="AB9" s="9">
        <f t="shared" si="0"/>
        <v>48.86084596534797</v>
      </c>
      <c r="AC9" s="9">
        <f t="shared" si="0"/>
        <v>52.861622180693665</v>
      </c>
      <c r="AD9" s="9">
        <f t="shared" si="0"/>
        <v>49.903609632908349</v>
      </c>
      <c r="AE9" s="9">
        <f t="shared" si="0"/>
        <v>48.04913804980697</v>
      </c>
      <c r="AF9" s="9">
        <f t="shared" si="0"/>
        <v>43.308832904355057</v>
      </c>
      <c r="AG9" s="9">
        <f t="shared" si="0"/>
        <v>32.669979584951072</v>
      </c>
      <c r="AH9" s="9">
        <f t="shared" si="0"/>
        <v>33.082696404442672</v>
      </c>
      <c r="AI9" s="9">
        <f t="shared" si="0"/>
        <v>22.075211058991254</v>
      </c>
      <c r="AJ9" s="9">
        <f t="shared" si="0"/>
        <v>19.68066410787069</v>
      </c>
      <c r="AK9" s="9">
        <f t="shared" si="0"/>
        <v>18.636139141788625</v>
      </c>
      <c r="AL9" s="9">
        <f t="shared" si="0"/>
        <v>15.951326077553286</v>
      </c>
      <c r="AM9" s="9">
        <f t="shared" si="0"/>
        <v>14.564855915641134</v>
      </c>
      <c r="AN9" s="9">
        <f t="shared" si="0"/>
        <v>13.915135714156564</v>
      </c>
      <c r="AO9" s="9">
        <f t="shared" si="0"/>
        <v>14.879418714843622</v>
      </c>
      <c r="AP9" s="9">
        <f t="shared" si="0"/>
        <v>9.1977371682173761</v>
      </c>
      <c r="AQ9" s="9">
        <f t="shared" si="0"/>
        <v>8.836668976823189</v>
      </c>
      <c r="AR9" s="9">
        <f t="shared" si="0"/>
        <v>8.4163626197571837</v>
      </c>
      <c r="AS9" s="9">
        <f t="shared" si="0"/>
        <v>8.4555128175168566</v>
      </c>
      <c r="AT9" s="9">
        <f t="shared" si="0"/>
        <v>2.3050022038989213</v>
      </c>
      <c r="AU9" s="9">
        <f t="shared" si="0"/>
        <v>11.559631425550352</v>
      </c>
      <c r="AV9" s="9">
        <f t="shared" si="0"/>
        <v>11.121519408505597</v>
      </c>
      <c r="AW9" s="9">
        <f t="shared" si="0"/>
        <v>10.844112566175166</v>
      </c>
      <c r="AX9" s="9">
        <f t="shared" si="0"/>
        <v>8.004132851618083</v>
      </c>
      <c r="AY9" s="9">
        <f t="shared" si="0"/>
        <v>2.7916864133164179</v>
      </c>
      <c r="AZ9" s="9">
        <f t="shared" si="0"/>
        <v>10.660958142788145</v>
      </c>
      <c r="BA9" s="9">
        <f t="shared" si="0"/>
        <v>17.860958029897763</v>
      </c>
      <c r="BB9" s="9">
        <f t="shared" si="0"/>
        <v>18.558900049943034</v>
      </c>
      <c r="BC9" s="9">
        <f t="shared" si="0"/>
        <v>18.886650709152939</v>
      </c>
      <c r="BD9" s="9">
        <f t="shared" si="0"/>
        <v>20.956652916895521</v>
      </c>
      <c r="BE9" s="9">
        <f t="shared" si="0"/>
        <v>25.573369760939752</v>
      </c>
    </row>
    <row r="10" spans="1:58" s="2" customFormat="1" x14ac:dyDescent="0.25">
      <c r="A10" s="3">
        <f>Distances!A10</f>
        <v>1639</v>
      </c>
      <c r="B10" s="5" t="str">
        <f>Distances!B10</f>
        <v xml:space="preserve">Hyphormus portus </v>
      </c>
      <c r="C10" s="2" t="str">
        <f>Distances!C10</f>
        <v>Anaphlystos?</v>
      </c>
      <c r="D10" s="6" t="str">
        <f>Distances!D10</f>
        <v xml:space="preserve"> </v>
      </c>
      <c r="E10" s="4">
        <f>Distances!E10</f>
        <v>37.714171</v>
      </c>
      <c r="F10" s="4">
        <f>Distances!F10</f>
        <v>23.933225</v>
      </c>
      <c r="G10" s="35">
        <f>Distances!G10</f>
        <v>26</v>
      </c>
      <c r="H10" s="9">
        <f t="shared" si="1"/>
        <v>41.087685859816133</v>
      </c>
      <c r="I10" s="9">
        <f t="shared" si="0"/>
        <v>77.872670617206907</v>
      </c>
      <c r="J10" s="9">
        <f t="shared" si="0"/>
        <v>61.169091761058397</v>
      </c>
      <c r="K10" s="9" t="str">
        <f t="shared" si="0"/>
        <v>-</v>
      </c>
      <c r="L10" s="9">
        <f t="shared" si="0"/>
        <v>49.167376783123416</v>
      </c>
      <c r="M10" s="9">
        <f t="shared" si="0"/>
        <v>61.585809405484405</v>
      </c>
      <c r="N10" s="9">
        <f t="shared" si="0"/>
        <v>45.022270099098535</v>
      </c>
      <c r="O10" s="9">
        <f t="shared" si="0"/>
        <v>22.634922359176166</v>
      </c>
      <c r="P10" s="9">
        <f t="shared" si="0"/>
        <v>38.029392728419971</v>
      </c>
      <c r="Q10" s="9">
        <f t="shared" si="0"/>
        <v>44.281575295571763</v>
      </c>
      <c r="R10" s="9">
        <f t="shared" si="0"/>
        <v>46.389674942081747</v>
      </c>
      <c r="S10" s="9">
        <f t="shared" si="0"/>
        <v>48.39387687845845</v>
      </c>
      <c r="T10" s="9">
        <f t="shared" si="0"/>
        <v>46.023156800317423</v>
      </c>
      <c r="U10" s="9">
        <f t="shared" si="0"/>
        <v>44.758629716177182</v>
      </c>
      <c r="V10" s="9">
        <f t="shared" si="0"/>
        <v>44.354116301735736</v>
      </c>
      <c r="W10" s="9">
        <f t="shared" si="0"/>
        <v>42.244518706596779</v>
      </c>
      <c r="X10" s="9">
        <f t="shared" si="0"/>
        <v>37.182910802572593</v>
      </c>
      <c r="Y10" s="9">
        <f t="shared" si="0"/>
        <v>22.702176425720591</v>
      </c>
      <c r="Z10" s="9">
        <f t="shared" si="0"/>
        <v>24.329348020558246</v>
      </c>
      <c r="AA10" s="9">
        <f t="shared" si="0"/>
        <v>33.026950939817304</v>
      </c>
      <c r="AB10" s="9">
        <f t="shared" si="0"/>
        <v>47.088714394950593</v>
      </c>
      <c r="AC10" s="9">
        <f t="shared" si="0"/>
        <v>51.731856205877008</v>
      </c>
      <c r="AD10" s="9">
        <f t="shared" si="0"/>
        <v>48.425025684540302</v>
      </c>
      <c r="AE10" s="9">
        <f t="shared" si="0"/>
        <v>46.356773083055366</v>
      </c>
      <c r="AF10" s="9">
        <f t="shared" si="0"/>
        <v>41.123317006863395</v>
      </c>
      <c r="AG10" s="9">
        <f t="shared" si="0"/>
        <v>29.58104986819524</v>
      </c>
      <c r="AH10" s="9">
        <f t="shared" si="0"/>
        <v>30.090026059733844</v>
      </c>
      <c r="AI10" s="9">
        <f t="shared" si="0"/>
        <v>18.842075126310142</v>
      </c>
      <c r="AJ10" s="9">
        <f t="shared" si="0"/>
        <v>16.515887279838449</v>
      </c>
      <c r="AK10" s="9">
        <f t="shared" si="0"/>
        <v>15.657287115212931</v>
      </c>
      <c r="AL10" s="9">
        <f t="shared" si="0"/>
        <v>12.826453316328106</v>
      </c>
      <c r="AM10" s="9">
        <f t="shared" si="0"/>
        <v>11.333617068429612</v>
      </c>
      <c r="AN10" s="9">
        <f t="shared" si="0"/>
        <v>10.393108346657359</v>
      </c>
      <c r="AO10" s="9">
        <f t="shared" si="0"/>
        <v>11.203697640291054</v>
      </c>
      <c r="AP10" s="9">
        <f t="shared" si="0"/>
        <v>4.9067790534913787</v>
      </c>
      <c r="AQ10" s="9">
        <f t="shared" si="0"/>
        <v>4.4494871072847069</v>
      </c>
      <c r="AR10" s="9">
        <f t="shared" si="0"/>
        <v>4.1008664766802472</v>
      </c>
      <c r="AS10" s="9">
        <f t="shared" si="0"/>
        <v>4.2915109804529932</v>
      </c>
      <c r="AT10" s="9">
        <f t="shared" si="0"/>
        <v>7.1577402831251957</v>
      </c>
      <c r="AU10" s="9">
        <f t="shared" si="0"/>
        <v>5.2683943128877191</v>
      </c>
      <c r="AV10" s="9">
        <f t="shared" si="0"/>
        <v>4.7593464600249229</v>
      </c>
      <c r="AW10" s="9">
        <f t="shared" si="0"/>
        <v>4.4118114591666284</v>
      </c>
      <c r="AX10" s="9">
        <f t="shared" si="0"/>
        <v>14.427651841956269</v>
      </c>
      <c r="AY10" s="9">
        <f t="shared" si="0"/>
        <v>9.2532782904935367</v>
      </c>
      <c r="AZ10" s="9">
        <f t="shared" si="0"/>
        <v>17.691037388481003</v>
      </c>
      <c r="BA10" s="9">
        <f t="shared" si="0"/>
        <v>24.844015435793054</v>
      </c>
      <c r="BB10" s="9">
        <f t="shared" si="0"/>
        <v>25.514090541922556</v>
      </c>
      <c r="BC10" s="9">
        <f t="shared" si="0"/>
        <v>27.138692662209067</v>
      </c>
      <c r="BD10" s="9">
        <f t="shared" si="0"/>
        <v>29.586520917363387</v>
      </c>
      <c r="BE10" s="9">
        <f t="shared" si="0"/>
        <v>33.369776435760024</v>
      </c>
    </row>
    <row r="11" spans="1:58" s="2" customFormat="1" x14ac:dyDescent="0.25">
      <c r="A11" s="3">
        <f>Distances!A11</f>
        <v>1638</v>
      </c>
      <c r="B11" s="5" t="str">
        <f>Distances!B11</f>
        <v xml:space="preserve">Anaphlystos </v>
      </c>
      <c r="C11" s="2" t="str">
        <f>Distances!C11</f>
        <v>Anavissos</v>
      </c>
      <c r="D11" s="6">
        <f>Distances!D11</f>
        <v>-550</v>
      </c>
      <c r="E11" s="4">
        <f>Distances!E11</f>
        <v>37.718204999999998</v>
      </c>
      <c r="F11" s="4">
        <f>Distances!F11</f>
        <v>23.937632000000001</v>
      </c>
      <c r="G11" s="35">
        <f>Distances!G11</f>
        <v>26</v>
      </c>
      <c r="H11" s="9">
        <f t="shared" si="1"/>
        <v>44.334802221911033</v>
      </c>
      <c r="I11" s="9">
        <f t="shared" si="0"/>
        <v>81.532987792301483</v>
      </c>
      <c r="J11" s="9">
        <f t="shared" si="0"/>
        <v>65.920207155143075</v>
      </c>
      <c r="K11" s="9">
        <f t="shared" si="0"/>
        <v>49.165833095045791</v>
      </c>
      <c r="L11" s="9" t="str">
        <f t="shared" si="0"/>
        <v>-</v>
      </c>
      <c r="M11" s="9">
        <f t="shared" si="0"/>
        <v>57.808152220381942</v>
      </c>
      <c r="N11" s="9">
        <f t="shared" si="0"/>
        <v>42.792484236978652</v>
      </c>
      <c r="O11" s="9">
        <f t="shared" si="0"/>
        <v>20.672046477991174</v>
      </c>
      <c r="P11" s="9">
        <f t="shared" si="0"/>
        <v>36.069194820258495</v>
      </c>
      <c r="Q11" s="9">
        <f t="shared" si="0"/>
        <v>42.791316373781839</v>
      </c>
      <c r="R11" s="9">
        <f t="shared" si="0"/>
        <v>45.165869537812306</v>
      </c>
      <c r="S11" s="9">
        <f t="shared" si="0"/>
        <v>47.364559293401541</v>
      </c>
      <c r="T11" s="9">
        <f t="shared" si="0"/>
        <v>45.041366226490155</v>
      </c>
      <c r="U11" s="9">
        <f t="shared" si="0"/>
        <v>43.794931270842902</v>
      </c>
      <c r="V11" s="9">
        <f t="shared" si="0"/>
        <v>43.41895581414974</v>
      </c>
      <c r="W11" s="9">
        <f t="shared" si="0"/>
        <v>41.386051448565595</v>
      </c>
      <c r="X11" s="9">
        <f t="shared" si="0"/>
        <v>36.403863594769838</v>
      </c>
      <c r="Y11" s="9">
        <f t="shared" si="0"/>
        <v>22.014295609279092</v>
      </c>
      <c r="Z11" s="9">
        <f t="shared" si="0"/>
        <v>23.683337972994345</v>
      </c>
      <c r="AA11" s="9">
        <f t="shared" si="0"/>
        <v>32.395534395051108</v>
      </c>
      <c r="AB11" s="9">
        <f t="shared" si="0"/>
        <v>46.339838526330375</v>
      </c>
      <c r="AC11" s="9">
        <f t="shared" si="0"/>
        <v>51.039844856521022</v>
      </c>
      <c r="AD11" s="9">
        <f t="shared" si="0"/>
        <v>47.74642574829155</v>
      </c>
      <c r="AE11" s="9">
        <f t="shared" si="0"/>
        <v>45.684602614682163</v>
      </c>
      <c r="AF11" s="9">
        <f t="shared" si="0"/>
        <v>40.476639282931458</v>
      </c>
      <c r="AG11" s="9">
        <f t="shared" si="0"/>
        <v>29.004060476177528</v>
      </c>
      <c r="AH11" s="9">
        <f t="shared" si="0"/>
        <v>29.522520173154618</v>
      </c>
      <c r="AI11" s="9">
        <f t="shared" si="0"/>
        <v>18.409773028349093</v>
      </c>
      <c r="AJ11" s="9">
        <f t="shared" si="0"/>
        <v>16.119927863490066</v>
      </c>
      <c r="AK11" s="9">
        <f t="shared" si="0"/>
        <v>15.294478912609286</v>
      </c>
      <c r="AL11" s="9">
        <f t="shared" si="0"/>
        <v>12.472811877084162</v>
      </c>
      <c r="AM11" s="9">
        <f t="shared" si="0"/>
        <v>10.981497405784115</v>
      </c>
      <c r="AN11" s="9">
        <f t="shared" si="0"/>
        <v>10.017056964176081</v>
      </c>
      <c r="AO11" s="9">
        <f t="shared" si="0"/>
        <v>10.801802281026459</v>
      </c>
      <c r="AP11" s="9">
        <f t="shared" si="0"/>
        <v>4.5060449511546343</v>
      </c>
      <c r="AQ11" s="9">
        <f t="shared" si="0"/>
        <v>4.044206010185067</v>
      </c>
      <c r="AR11" s="9">
        <f t="shared" si="0"/>
        <v>3.7061796785314778</v>
      </c>
      <c r="AS11" s="9">
        <f t="shared" si="0"/>
        <v>3.9094394908748318</v>
      </c>
      <c r="AT11" s="9">
        <f t="shared" si="0"/>
        <v>7.4869822667820802</v>
      </c>
      <c r="AU11" s="9">
        <f t="shared" si="0"/>
        <v>4.66020121419385</v>
      </c>
      <c r="AV11" s="9">
        <f t="shared" si="0"/>
        <v>4.1522546606523729</v>
      </c>
      <c r="AW11" s="9">
        <f t="shared" si="0"/>
        <v>3.8033048670381611</v>
      </c>
      <c r="AX11" s="9">
        <f t="shared" si="0"/>
        <v>14.781510467072176</v>
      </c>
      <c r="AY11" s="9">
        <f t="shared" si="0"/>
        <v>9.670439007763715</v>
      </c>
      <c r="AZ11" s="9">
        <f t="shared" si="0"/>
        <v>18.039503651382468</v>
      </c>
      <c r="BA11" s="9">
        <f t="shared" si="0"/>
        <v>25.107873249332702</v>
      </c>
      <c r="BB11" s="9">
        <f t="shared" si="0"/>
        <v>25.769456220305095</v>
      </c>
      <c r="BC11" s="9">
        <f t="shared" si="0"/>
        <v>27.42079930548833</v>
      </c>
      <c r="BD11" s="9">
        <f t="shared" si="0"/>
        <v>29.848230135355642</v>
      </c>
      <c r="BE11" s="9">
        <f t="shared" si="0"/>
        <v>33.560302087472529</v>
      </c>
    </row>
    <row r="12" spans="1:58" s="2" customFormat="1" x14ac:dyDescent="0.25">
      <c r="A12" s="3">
        <f>Distances!A12</f>
        <v>1637</v>
      </c>
      <c r="B12" s="5" t="str">
        <f>Distances!B12</f>
        <v>Aigilia?</v>
      </c>
      <c r="C12" s="2" t="str">
        <f>Distances!C12</f>
        <v>Phoinikia</v>
      </c>
      <c r="D12" s="6">
        <f>Distances!D12</f>
        <v>-550</v>
      </c>
      <c r="E12" s="4">
        <f>Distances!E12</f>
        <v>37.782209999999999</v>
      </c>
      <c r="F12" s="4">
        <f>Distances!F12</f>
        <v>23.886649999999999</v>
      </c>
      <c r="G12" s="35">
        <f>Distances!G12</f>
        <v>32</v>
      </c>
      <c r="H12" s="9">
        <f t="shared" si="1"/>
        <v>50.31445329574187</v>
      </c>
      <c r="I12" s="9">
        <f t="shared" si="0"/>
        <v>68.889038370304064</v>
      </c>
      <c r="J12" s="9">
        <f t="shared" si="0"/>
        <v>61.384713361285449</v>
      </c>
      <c r="K12" s="9">
        <f t="shared" si="0"/>
        <v>61.563757186446729</v>
      </c>
      <c r="L12" s="9">
        <f t="shared" si="0"/>
        <v>57.785804436542357</v>
      </c>
      <c r="M12" s="9" t="str">
        <f t="shared" si="0"/>
        <v>-</v>
      </c>
      <c r="N12" s="9">
        <f t="shared" si="0"/>
        <v>25.64696142056362</v>
      </c>
      <c r="O12" s="9">
        <f t="shared" si="0"/>
        <v>6.8714865498297995</v>
      </c>
      <c r="P12" s="9">
        <f t="shared" si="0"/>
        <v>17.896668733257229</v>
      </c>
      <c r="Q12" s="9">
        <f t="shared" si="0"/>
        <v>34.299654558892371</v>
      </c>
      <c r="R12" s="9">
        <f t="shared" si="0"/>
        <v>39.730476588216177</v>
      </c>
      <c r="S12" s="9">
        <f t="shared" si="0"/>
        <v>43.774126720726528</v>
      </c>
      <c r="T12" s="9">
        <f t="shared" si="0"/>
        <v>40.971636555823125</v>
      </c>
      <c r="U12" s="9">
        <f t="shared" si="0"/>
        <v>39.462396331451878</v>
      </c>
      <c r="V12" s="9">
        <f t="shared" si="0"/>
        <v>39.146826868637014</v>
      </c>
      <c r="W12" s="9">
        <f t="shared" si="0"/>
        <v>37.049372930011572</v>
      </c>
      <c r="X12" s="9">
        <f t="shared" si="0"/>
        <v>31.472074350483624</v>
      </c>
      <c r="Y12" s="9">
        <f t="shared" si="0"/>
        <v>15.015932894224894</v>
      </c>
      <c r="Z12" s="9">
        <f t="shared" si="0"/>
        <v>17.479005525123767</v>
      </c>
      <c r="AA12" s="9">
        <f t="shared" si="0"/>
        <v>27.867009067943734</v>
      </c>
      <c r="AB12" s="9">
        <f t="shared" si="0"/>
        <v>43.72051928265072</v>
      </c>
      <c r="AC12" s="9">
        <f t="shared" si="0"/>
        <v>49.592777509154097</v>
      </c>
      <c r="AD12" s="9">
        <f t="shared" si="0"/>
        <v>45.689314449125284</v>
      </c>
      <c r="AE12" s="9">
        <f t="shared" si="0"/>
        <v>43.260290191299681</v>
      </c>
      <c r="AF12" s="9">
        <f t="shared" si="0"/>
        <v>37.235976535851961</v>
      </c>
      <c r="AG12" s="9">
        <f t="shared" si="0"/>
        <v>24.393588194478451</v>
      </c>
      <c r="AH12" s="9">
        <f t="shared" ref="I12:BE17" si="2">IFERROR(DEGREES(ATAN(ACOS(SIN(RADIANS(AH$3))*SIN(RADIANS($E12))+COS(RADIANS(AH$3))*COS(RADIANS($E12)))/ACOS(SIN(RADIANS(AH$3))*SIN(RADIANS(AH$3))+COS(RADIANS(AH$3))*COS(RADIANS(AH$3))*COS(RADIANS(AH$4-$F12))))),"-")</f>
        <v>25.077539133810433</v>
      </c>
      <c r="AI12" s="9">
        <f t="shared" si="2"/>
        <v>13.805869249423532</v>
      </c>
      <c r="AJ12" s="9">
        <f t="shared" si="2"/>
        <v>11.667554675505436</v>
      </c>
      <c r="AK12" s="9">
        <f t="shared" si="2"/>
        <v>11.151832390332284</v>
      </c>
      <c r="AL12" s="9">
        <f t="shared" si="2"/>
        <v>8.134725339891645</v>
      </c>
      <c r="AM12" s="9">
        <f t="shared" si="2"/>
        <v>6.4955722520124963</v>
      </c>
      <c r="AN12" s="9">
        <f t="shared" si="2"/>
        <v>5.0863444265651951</v>
      </c>
      <c r="AO12" s="9">
        <f t="shared" si="2"/>
        <v>5.6109785868623625</v>
      </c>
      <c r="AP12" s="9">
        <f t="shared" si="2"/>
        <v>1.5449667196993011</v>
      </c>
      <c r="AQ12" s="9">
        <f t="shared" si="2"/>
        <v>2.1499364377224786</v>
      </c>
      <c r="AR12" s="9">
        <f t="shared" si="2"/>
        <v>2.3660158451514275</v>
      </c>
      <c r="AS12" s="9">
        <f t="shared" si="2"/>
        <v>1.9274235540520768</v>
      </c>
      <c r="AT12" s="9">
        <f t="shared" si="2"/>
        <v>14.13966584214157</v>
      </c>
      <c r="AU12" s="9">
        <f t="shared" si="2"/>
        <v>4.7999261128858102</v>
      </c>
      <c r="AV12" s="9">
        <f t="shared" si="2"/>
        <v>5.4037323836111026</v>
      </c>
      <c r="AW12" s="9">
        <f t="shared" si="2"/>
        <v>5.8567271797348379</v>
      </c>
      <c r="AX12" s="9">
        <f t="shared" si="2"/>
        <v>23.532864963327498</v>
      </c>
      <c r="AY12" s="9">
        <f t="shared" si="2"/>
        <v>18.679521866532962</v>
      </c>
      <c r="AZ12" s="9">
        <f t="shared" si="2"/>
        <v>27.531939713018609</v>
      </c>
      <c r="BA12" s="9">
        <f t="shared" si="2"/>
        <v>34.25446855506862</v>
      </c>
      <c r="BB12" s="9">
        <f t="shared" si="2"/>
        <v>34.854774339864377</v>
      </c>
      <c r="BC12" s="9">
        <f t="shared" si="2"/>
        <v>38.128500437877804</v>
      </c>
      <c r="BD12" s="9">
        <f t="shared" si="2"/>
        <v>40.907544360312265</v>
      </c>
      <c r="BE12" s="9">
        <f t="shared" si="2"/>
        <v>43.403625784737848</v>
      </c>
    </row>
    <row r="13" spans="1:58" s="2" customFormat="1" x14ac:dyDescent="0.25">
      <c r="A13" s="3">
        <f>Distances!A13</f>
        <v>1636</v>
      </c>
      <c r="B13" s="5" t="str">
        <f>Distances!B13</f>
        <v xml:space="preserve">Anagyros </v>
      </c>
      <c r="C13" s="2" t="str">
        <f>Distances!C13</f>
        <v>Vari</v>
      </c>
      <c r="D13" s="6">
        <f>Distances!D13</f>
        <v>-3000</v>
      </c>
      <c r="E13" s="4">
        <f>Distances!E13</f>
        <v>37.810994999999998</v>
      </c>
      <c r="F13" s="4">
        <f>Distances!F13</f>
        <v>23.810763999999999</v>
      </c>
      <c r="G13" s="35">
        <f>Distances!G13</f>
        <v>37</v>
      </c>
      <c r="H13" s="9">
        <f t="shared" si="1"/>
        <v>43.385196821306032</v>
      </c>
      <c r="I13" s="9">
        <f t="shared" si="2"/>
        <v>55.219854676903545</v>
      </c>
      <c r="J13" s="9">
        <f t="shared" si="2"/>
        <v>49.785014716377297</v>
      </c>
      <c r="K13" s="9">
        <f t="shared" si="2"/>
        <v>44.984768494397436</v>
      </c>
      <c r="L13" s="9">
        <f t="shared" si="2"/>
        <v>42.756650849534353</v>
      </c>
      <c r="M13" s="9">
        <f t="shared" si="2"/>
        <v>25.638251589871142</v>
      </c>
      <c r="N13" s="9" t="str">
        <f t="shared" si="2"/>
        <v>-</v>
      </c>
      <c r="O13" s="9">
        <f t="shared" si="2"/>
        <v>46.862614848310791</v>
      </c>
      <c r="P13" s="9">
        <f t="shared" si="2"/>
        <v>2.6335431094226958</v>
      </c>
      <c r="Q13" s="9">
        <f t="shared" si="2"/>
        <v>42.753071613950617</v>
      </c>
      <c r="R13" s="9">
        <f t="shared" si="2"/>
        <v>48.021513123646507</v>
      </c>
      <c r="S13" s="9">
        <f t="shared" si="2"/>
        <v>51.268258718016448</v>
      </c>
      <c r="T13" s="9">
        <f t="shared" si="2"/>
        <v>46.774835324966602</v>
      </c>
      <c r="U13" s="9">
        <f t="shared" si="2"/>
        <v>44.520342629239423</v>
      </c>
      <c r="V13" s="9">
        <f t="shared" si="2"/>
        <v>43.834219401081612</v>
      </c>
      <c r="W13" s="9">
        <f t="shared" si="2"/>
        <v>40.474975738969121</v>
      </c>
      <c r="X13" s="9">
        <f t="shared" si="2"/>
        <v>32.97133096700594</v>
      </c>
      <c r="Y13" s="9">
        <f t="shared" si="2"/>
        <v>12.654886235144206</v>
      </c>
      <c r="Z13" s="9">
        <f t="shared" si="2"/>
        <v>15.820441192292382</v>
      </c>
      <c r="AA13" s="9">
        <f t="shared" si="2"/>
        <v>28.283958866608977</v>
      </c>
      <c r="AB13" s="9">
        <f t="shared" si="2"/>
        <v>48.100112883599408</v>
      </c>
      <c r="AC13" s="9">
        <f t="shared" si="2"/>
        <v>54.758631703007339</v>
      </c>
      <c r="AD13" s="9">
        <f t="shared" si="2"/>
        <v>49.885630425164301</v>
      </c>
      <c r="AE13" s="9">
        <f t="shared" si="2"/>
        <v>46.896271207215754</v>
      </c>
      <c r="AF13" s="9">
        <f t="shared" si="2"/>
        <v>39.501349351051751</v>
      </c>
      <c r="AG13" s="9">
        <f t="shared" si="2"/>
        <v>24.170655396345232</v>
      </c>
      <c r="AH13" s="9">
        <f t="shared" si="2"/>
        <v>24.973735717949182</v>
      </c>
      <c r="AI13" s="9">
        <f t="shared" si="2"/>
        <v>12.337839002938958</v>
      </c>
      <c r="AJ13" s="9">
        <f t="shared" si="2"/>
        <v>10.089441127064049</v>
      </c>
      <c r="AK13" s="9">
        <f t="shared" si="2"/>
        <v>9.6684479363804154</v>
      </c>
      <c r="AL13" s="9">
        <f t="shared" si="2"/>
        <v>6.3649306634812479</v>
      </c>
      <c r="AM13" s="9">
        <f t="shared" si="2"/>
        <v>4.5503539602164</v>
      </c>
      <c r="AN13" s="9">
        <f t="shared" si="2"/>
        <v>2.8175844165356523</v>
      </c>
      <c r="AO13" s="9">
        <f t="shared" si="2"/>
        <v>3.2343813935727117</v>
      </c>
      <c r="AP13" s="9">
        <f t="shared" si="2"/>
        <v>4.9152536980059782</v>
      </c>
      <c r="AQ13" s="9">
        <f t="shared" si="2"/>
        <v>5.6539929010907342</v>
      </c>
      <c r="AR13" s="9">
        <f t="shared" si="2"/>
        <v>5.80098728058422</v>
      </c>
      <c r="AS13" s="9">
        <f t="shared" si="2"/>
        <v>5.1790307597111083</v>
      </c>
      <c r="AT13" s="9">
        <f t="shared" si="2"/>
        <v>18.633524246530563</v>
      </c>
      <c r="AU13" s="9">
        <f t="shared" si="2"/>
        <v>10.988757607102858</v>
      </c>
      <c r="AV13" s="9">
        <f t="shared" si="2"/>
        <v>11.720497566898565</v>
      </c>
      <c r="AW13" s="9">
        <f t="shared" si="2"/>
        <v>12.297383810342506</v>
      </c>
      <c r="AX13" s="9">
        <f t="shared" si="2"/>
        <v>30.204589755520086</v>
      </c>
      <c r="AY13" s="9">
        <f t="shared" si="2"/>
        <v>25.336669386099615</v>
      </c>
      <c r="AZ13" s="9">
        <f t="shared" si="2"/>
        <v>35.035204766525339</v>
      </c>
      <c r="BA13" s="9">
        <f t="shared" si="2"/>
        <v>41.738708396772424</v>
      </c>
      <c r="BB13" s="9">
        <f t="shared" si="2"/>
        <v>42.309679241598943</v>
      </c>
      <c r="BC13" s="9">
        <f t="shared" si="2"/>
        <v>47.155110509647223</v>
      </c>
      <c r="BD13" s="9">
        <f t="shared" si="2"/>
        <v>50.352787384863838</v>
      </c>
      <c r="BE13" s="9">
        <f t="shared" si="2"/>
        <v>51.863102789734135</v>
      </c>
    </row>
    <row r="14" spans="1:58" s="2" customFormat="1" x14ac:dyDescent="0.25">
      <c r="A14" s="3">
        <f>Distances!A14</f>
        <v>1635</v>
      </c>
      <c r="B14" s="5" t="str">
        <f>Distances!B14</f>
        <v>Phabra insula</v>
      </c>
      <c r="C14" s="2" t="str">
        <f>Distances!C14</f>
        <v>Isle of Fleves</v>
      </c>
      <c r="D14" s="6" t="str">
        <f>Distances!D14</f>
        <v xml:space="preserve"> </v>
      </c>
      <c r="E14" s="4">
        <f>Distances!E14</f>
        <v>37.770397000000003</v>
      </c>
      <c r="F14" s="4">
        <f>Distances!F14</f>
        <v>23.762640000000001</v>
      </c>
      <c r="G14" s="35">
        <f>Distances!G14</f>
        <v>37</v>
      </c>
      <c r="H14" s="9">
        <f t="shared" si="1"/>
        <v>29.816414293114221</v>
      </c>
      <c r="I14" s="9">
        <f t="shared" si="2"/>
        <v>38.536834757329856</v>
      </c>
      <c r="J14" s="9">
        <f t="shared" si="2"/>
        <v>33.33510195005244</v>
      </c>
      <c r="K14" s="9">
        <f t="shared" si="2"/>
        <v>22.619466581019392</v>
      </c>
      <c r="L14" s="9">
        <f t="shared" si="2"/>
        <v>20.65870528345037</v>
      </c>
      <c r="M14" s="9">
        <f t="shared" si="2"/>
        <v>6.8725741297088341</v>
      </c>
      <c r="N14" s="9">
        <f t="shared" si="2"/>
        <v>46.878321560586784</v>
      </c>
      <c r="O14" s="9">
        <f t="shared" si="2"/>
        <v>45</v>
      </c>
      <c r="P14" s="9">
        <f t="shared" si="2"/>
        <v>72.440711024376142</v>
      </c>
      <c r="Q14" s="9">
        <f t="shared" si="2"/>
        <v>82.201358817292814</v>
      </c>
      <c r="R14" s="9">
        <f t="shared" si="2"/>
        <v>73.409598081088134</v>
      </c>
      <c r="S14" s="9">
        <f t="shared" si="2"/>
        <v>69.598971426676783</v>
      </c>
      <c r="T14" s="9">
        <f t="shared" si="2"/>
        <v>64.19516148431822</v>
      </c>
      <c r="U14" s="9">
        <f t="shared" si="2"/>
        <v>61.602389292972106</v>
      </c>
      <c r="V14" s="9">
        <f t="shared" si="2"/>
        <v>60.145259482337373</v>
      </c>
      <c r="W14" s="9">
        <f t="shared" si="2"/>
        <v>54.865489377159868</v>
      </c>
      <c r="X14" s="9">
        <f t="shared" si="2"/>
        <v>45.511223547530257</v>
      </c>
      <c r="Y14" s="9">
        <f t="shared" si="2"/>
        <v>22.722389849508307</v>
      </c>
      <c r="Z14" s="9">
        <f t="shared" si="2"/>
        <v>25.120539177149784</v>
      </c>
      <c r="AA14" s="9">
        <f t="shared" si="2"/>
        <v>37.495646712500687</v>
      </c>
      <c r="AB14" s="9">
        <f t="shared" si="2"/>
        <v>59.533425870936306</v>
      </c>
      <c r="AC14" s="9">
        <f t="shared" si="2"/>
        <v>64.726150959449484</v>
      </c>
      <c r="AD14" s="9">
        <f t="shared" si="2"/>
        <v>59.776930915242502</v>
      </c>
      <c r="AE14" s="9">
        <f t="shared" si="2"/>
        <v>56.749552498664002</v>
      </c>
      <c r="AF14" s="9">
        <f t="shared" si="2"/>
        <v>48.984178732364398</v>
      </c>
      <c r="AG14" s="9">
        <f t="shared" si="2"/>
        <v>32.265971257961709</v>
      </c>
      <c r="AH14" s="9">
        <f t="shared" si="2"/>
        <v>32.897201170616988</v>
      </c>
      <c r="AI14" s="9">
        <f t="shared" si="2"/>
        <v>17.740370432874691</v>
      </c>
      <c r="AJ14" s="9">
        <f t="shared" si="2"/>
        <v>14.902254307643886</v>
      </c>
      <c r="AK14" s="9">
        <f t="shared" si="2"/>
        <v>13.996274254381838</v>
      </c>
      <c r="AL14" s="9">
        <f t="shared" si="2"/>
        <v>10.508940908896824</v>
      </c>
      <c r="AM14" s="9">
        <f t="shared" si="2"/>
        <v>8.6394964539018329</v>
      </c>
      <c r="AN14" s="9">
        <f t="shared" si="2"/>
        <v>7.1951645370823565</v>
      </c>
      <c r="AO14" s="9">
        <f t="shared" si="2"/>
        <v>7.9818709346736263</v>
      </c>
      <c r="AP14" s="9">
        <f t="shared" si="2"/>
        <v>0.44403997998310302</v>
      </c>
      <c r="AQ14" s="9">
        <f t="shared" si="2"/>
        <v>1.1528947630964161</v>
      </c>
      <c r="AR14" s="9">
        <f t="shared" si="2"/>
        <v>1.4417547408458109</v>
      </c>
      <c r="AS14" s="9">
        <f t="shared" si="2"/>
        <v>0.9573272394670197</v>
      </c>
      <c r="AT14" s="9">
        <f t="shared" si="2"/>
        <v>15.590000372176293</v>
      </c>
      <c r="AU14" s="9">
        <f t="shared" si="2"/>
        <v>4.0416520011611876</v>
      </c>
      <c r="AV14" s="9">
        <f t="shared" si="2"/>
        <v>4.864105616765614</v>
      </c>
      <c r="AW14" s="9">
        <f t="shared" si="2"/>
        <v>5.4806853928869863</v>
      </c>
      <c r="AX14" s="9">
        <f t="shared" si="2"/>
        <v>27.810878441569777</v>
      </c>
      <c r="AY14" s="9">
        <f t="shared" si="2"/>
        <v>21.997847667721199</v>
      </c>
      <c r="AZ14" s="9">
        <f t="shared" si="2"/>
        <v>33.198549844864075</v>
      </c>
      <c r="BA14" s="9">
        <f t="shared" si="2"/>
        <v>41.016433659795126</v>
      </c>
      <c r="BB14" s="9">
        <f t="shared" si="2"/>
        <v>41.676766781217488</v>
      </c>
      <c r="BC14" s="9">
        <f t="shared" si="2"/>
        <v>47.220928908534312</v>
      </c>
      <c r="BD14" s="9">
        <f t="shared" si="2"/>
        <v>50.982288803141508</v>
      </c>
      <c r="BE14" s="9">
        <f t="shared" si="2"/>
        <v>52.636580222978438</v>
      </c>
    </row>
    <row r="15" spans="1:58" s="2" customFormat="1" x14ac:dyDescent="0.25">
      <c r="A15" s="3">
        <f>Distances!A15</f>
        <v>1634</v>
      </c>
      <c r="B15" s="5" t="str">
        <f>Distances!B15</f>
        <v>Zostera, Zosteros, near Zoster Prom.</v>
      </c>
      <c r="C15" s="2" t="str">
        <f>Distances!C15</f>
        <v xml:space="preserve">Vouliagmeni </v>
      </c>
      <c r="D15" s="6">
        <f>Distances!D15</f>
        <v>-3000</v>
      </c>
      <c r="E15" s="4">
        <f>Distances!E15</f>
        <v>37.809820000000002</v>
      </c>
      <c r="F15" s="4">
        <f>Distances!F15</f>
        <v>23.77843</v>
      </c>
      <c r="G15" s="35">
        <f>Distances!G15</f>
        <v>37</v>
      </c>
      <c r="H15" s="9">
        <f t="shared" si="1"/>
        <v>39.144793405191407</v>
      </c>
      <c r="I15" s="9">
        <f t="shared" si="2"/>
        <v>49.234674731229269</v>
      </c>
      <c r="J15" s="9">
        <f t="shared" si="2"/>
        <v>44.244940831533</v>
      </c>
      <c r="K15" s="9">
        <f t="shared" si="2"/>
        <v>37.993443848087594</v>
      </c>
      <c r="L15" s="9">
        <f t="shared" si="2"/>
        <v>36.035425754497226</v>
      </c>
      <c r="M15" s="9">
        <f t="shared" si="2"/>
        <v>17.890407714698529</v>
      </c>
      <c r="N15" s="9">
        <f t="shared" si="2"/>
        <v>2.6335849588389948</v>
      </c>
      <c r="O15" s="9">
        <f t="shared" si="2"/>
        <v>72.43191644218993</v>
      </c>
      <c r="P15" s="9" t="str">
        <f t="shared" si="2"/>
        <v>-</v>
      </c>
      <c r="Q15" s="9">
        <f t="shared" si="2"/>
        <v>62.75877838272288</v>
      </c>
      <c r="R15" s="9">
        <f t="shared" si="2"/>
        <v>59.680959216329313</v>
      </c>
      <c r="S15" s="9">
        <f t="shared" si="2"/>
        <v>59.472823847396079</v>
      </c>
      <c r="T15" s="9">
        <f t="shared" si="2"/>
        <v>53.833900457454192</v>
      </c>
      <c r="U15" s="9">
        <f t="shared" si="2"/>
        <v>51.109954321360497</v>
      </c>
      <c r="V15" s="9">
        <f t="shared" si="2"/>
        <v>49.990875896286987</v>
      </c>
      <c r="W15" s="9">
        <f t="shared" si="2"/>
        <v>45.453554990558885</v>
      </c>
      <c r="X15" s="9">
        <f t="shared" si="2"/>
        <v>36.590447498632564</v>
      </c>
      <c r="Y15" s="9">
        <f t="shared" si="2"/>
        <v>14.066073665686504</v>
      </c>
      <c r="Z15" s="9">
        <f t="shared" si="2"/>
        <v>17.349236058440972</v>
      </c>
      <c r="AA15" s="9">
        <f t="shared" si="2"/>
        <v>30.604513216710529</v>
      </c>
      <c r="AB15" s="9">
        <f t="shared" si="2"/>
        <v>52.570519528346956</v>
      </c>
      <c r="AC15" s="9">
        <f t="shared" si="2"/>
        <v>59.076635887549052</v>
      </c>
      <c r="AD15" s="9">
        <f t="shared" si="2"/>
        <v>53.820785441816888</v>
      </c>
      <c r="AE15" s="9">
        <f t="shared" si="2"/>
        <v>50.610756734015709</v>
      </c>
      <c r="AF15" s="9">
        <f t="shared" si="2"/>
        <v>42.596214149459605</v>
      </c>
      <c r="AG15" s="9">
        <f t="shared" si="2"/>
        <v>25.977544194777227</v>
      </c>
      <c r="AH15" s="9">
        <f t="shared" si="2"/>
        <v>26.784169341276126</v>
      </c>
      <c r="AI15" s="9">
        <f t="shared" si="2"/>
        <v>13.080654873210902</v>
      </c>
      <c r="AJ15" s="9">
        <f t="shared" si="2"/>
        <v>10.665964703699881</v>
      </c>
      <c r="AK15" s="9">
        <f t="shared" si="2"/>
        <v>10.172386283951534</v>
      </c>
      <c r="AL15" s="9">
        <f t="shared" si="2"/>
        <v>6.732503953675395</v>
      </c>
      <c r="AM15" s="9">
        <f t="shared" si="2"/>
        <v>4.8469192300666499</v>
      </c>
      <c r="AN15" s="9">
        <f t="shared" si="2"/>
        <v>3.0640514950341644</v>
      </c>
      <c r="AO15" s="9">
        <f t="shared" si="2"/>
        <v>3.52012032710567</v>
      </c>
      <c r="AP15" s="9">
        <f t="shared" si="2"/>
        <v>5.0341095288966029</v>
      </c>
      <c r="AQ15" s="9">
        <f t="shared" si="2"/>
        <v>5.8143963126088289</v>
      </c>
      <c r="AR15" s="9">
        <f t="shared" si="2"/>
        <v>5.9644802235023118</v>
      </c>
      <c r="AS15" s="9">
        <f t="shared" si="2"/>
        <v>5.3050101090248196</v>
      </c>
      <c r="AT15" s="9">
        <f t="shared" si="2"/>
        <v>19.413772899720506</v>
      </c>
      <c r="AU15" s="9">
        <f t="shared" si="2"/>
        <v>11.730485170819637</v>
      </c>
      <c r="AV15" s="9">
        <f t="shared" si="2"/>
        <v>12.52887568238712</v>
      </c>
      <c r="AW15" s="9">
        <f t="shared" si="2"/>
        <v>13.162425701551747</v>
      </c>
      <c r="AX15" s="9">
        <f t="shared" si="2"/>
        <v>31.859141042949272</v>
      </c>
      <c r="AY15" s="9">
        <f t="shared" si="2"/>
        <v>26.837793056458931</v>
      </c>
      <c r="AZ15" s="9">
        <f t="shared" si="2"/>
        <v>37.071462563237013</v>
      </c>
      <c r="BA15" s="9">
        <f t="shared" si="2"/>
        <v>43.932342211451754</v>
      </c>
      <c r="BB15" s="9">
        <f t="shared" si="2"/>
        <v>44.506383288772724</v>
      </c>
      <c r="BC15" s="9">
        <f t="shared" si="2"/>
        <v>49.995277013617446</v>
      </c>
      <c r="BD15" s="9">
        <f t="shared" si="2"/>
        <v>53.411779123308655</v>
      </c>
      <c r="BE15" s="9">
        <f t="shared" si="2"/>
        <v>54.60221372949804</v>
      </c>
    </row>
    <row r="16" spans="1:58" s="2" customFormat="1" x14ac:dyDescent="0.25">
      <c r="A16" s="3">
        <f>Distances!A16</f>
        <v>1633</v>
      </c>
      <c r="B16" s="5" t="str">
        <f>Distances!B16</f>
        <v xml:space="preserve">Aixone </v>
      </c>
      <c r="C16" s="2" t="str">
        <f>Distances!C16</f>
        <v>near Glifadha</v>
      </c>
      <c r="D16" s="6">
        <f>Distances!D16</f>
        <v>-3000</v>
      </c>
      <c r="E16" s="4">
        <f>Distances!E16</f>
        <v>37.857100000000003</v>
      </c>
      <c r="F16" s="4">
        <f>Distances!F16</f>
        <v>23.747599999999998</v>
      </c>
      <c r="G16" s="35">
        <f>Distances!G16</f>
        <v>37</v>
      </c>
      <c r="H16" s="9">
        <f t="shared" si="1"/>
        <v>43.223377702667641</v>
      </c>
      <c r="I16" s="9">
        <f t="shared" si="2"/>
        <v>51.963654655635516</v>
      </c>
      <c r="J16" s="9">
        <f t="shared" si="2"/>
        <v>47.939841792910677</v>
      </c>
      <c r="K16" s="9">
        <f t="shared" si="2"/>
        <v>44.226189159814361</v>
      </c>
      <c r="L16" s="9">
        <f t="shared" si="2"/>
        <v>42.737635132261232</v>
      </c>
      <c r="M16" s="9">
        <f t="shared" si="2"/>
        <v>34.272597710667306</v>
      </c>
      <c r="N16" s="9">
        <f t="shared" si="2"/>
        <v>42.7352237810369</v>
      </c>
      <c r="O16" s="9">
        <f t="shared" si="2"/>
        <v>82.192307795454013</v>
      </c>
      <c r="P16" s="9">
        <f t="shared" si="2"/>
        <v>62.743832384652293</v>
      </c>
      <c r="Q16" s="9" t="str">
        <f t="shared" si="2"/>
        <v>-</v>
      </c>
      <c r="R16" s="9">
        <f t="shared" si="2"/>
        <v>56.00884224017237</v>
      </c>
      <c r="S16" s="9">
        <f t="shared" si="2"/>
        <v>57.550607342195427</v>
      </c>
      <c r="T16" s="9">
        <f t="shared" si="2"/>
        <v>49.339733326282655</v>
      </c>
      <c r="U16" s="9">
        <f t="shared" si="2"/>
        <v>45.576636215833915</v>
      </c>
      <c r="V16" s="9">
        <f t="shared" si="2"/>
        <v>44.420724938485286</v>
      </c>
      <c r="W16" s="9">
        <f t="shared" si="2"/>
        <v>39.435111430841381</v>
      </c>
      <c r="X16" s="9">
        <f t="shared" si="2"/>
        <v>29.464341932158423</v>
      </c>
      <c r="Y16" s="9">
        <f t="shared" si="2"/>
        <v>4.5573233583689143</v>
      </c>
      <c r="Z16" s="9">
        <f t="shared" si="2"/>
        <v>9.238690825104392</v>
      </c>
      <c r="AA16" s="9">
        <f t="shared" si="2"/>
        <v>24.805105058949501</v>
      </c>
      <c r="AB16" s="9">
        <f t="shared" si="2"/>
        <v>49.880126290580925</v>
      </c>
      <c r="AC16" s="9">
        <f t="shared" si="2"/>
        <v>58.219998978624957</v>
      </c>
      <c r="AD16" s="9">
        <f t="shared" si="2"/>
        <v>51.855703782057098</v>
      </c>
      <c r="AE16" s="9">
        <f t="shared" si="2"/>
        <v>48.010339311448924</v>
      </c>
      <c r="AF16" s="9">
        <f t="shared" si="2"/>
        <v>38.661160221859703</v>
      </c>
      <c r="AG16" s="9">
        <f t="shared" si="2"/>
        <v>20.335139497813827</v>
      </c>
      <c r="AH16" s="9">
        <f t="shared" si="2"/>
        <v>21.39489258767362</v>
      </c>
      <c r="AI16" s="9">
        <f t="shared" si="2"/>
        <v>8.1965294060668121</v>
      </c>
      <c r="AJ16" s="9">
        <f t="shared" si="2"/>
        <v>6.10874228866974</v>
      </c>
      <c r="AK16" s="9">
        <f t="shared" si="2"/>
        <v>6.052708459447822</v>
      </c>
      <c r="AL16" s="9">
        <f t="shared" si="2"/>
        <v>2.481531561741507</v>
      </c>
      <c r="AM16" s="9">
        <f t="shared" si="2"/>
        <v>0.47502092489319192</v>
      </c>
      <c r="AN16" s="9">
        <f t="shared" si="2"/>
        <v>1.8155703589096719</v>
      </c>
      <c r="AO16" s="9">
        <f t="shared" si="2"/>
        <v>1.7340454960953642</v>
      </c>
      <c r="AP16" s="9">
        <f t="shared" si="2"/>
        <v>10.998424627514069</v>
      </c>
      <c r="AQ16" s="9">
        <f t="shared" si="2"/>
        <v>11.924758793696146</v>
      </c>
      <c r="AR16" s="9">
        <f t="shared" si="2"/>
        <v>11.902296682228251</v>
      </c>
      <c r="AS16" s="9">
        <f t="shared" si="2"/>
        <v>10.969934266888393</v>
      </c>
      <c r="AT16" s="9">
        <f t="shared" si="2"/>
        <v>25.294599475197654</v>
      </c>
      <c r="AU16" s="9">
        <f t="shared" si="2"/>
        <v>22.359005774138392</v>
      </c>
      <c r="AV16" s="9">
        <f t="shared" si="2"/>
        <v>23.198923037623857</v>
      </c>
      <c r="AW16" s="9">
        <f t="shared" si="2"/>
        <v>23.91406968615339</v>
      </c>
      <c r="AX16" s="9">
        <f t="shared" si="2"/>
        <v>39.136287533298926</v>
      </c>
      <c r="AY16" s="9">
        <f t="shared" si="2"/>
        <v>34.865392248414842</v>
      </c>
      <c r="AZ16" s="9">
        <f t="shared" si="2"/>
        <v>44.617535693217604</v>
      </c>
      <c r="BA16" s="9">
        <f t="shared" si="2"/>
        <v>50.570586989435128</v>
      </c>
      <c r="BB16" s="9">
        <f t="shared" si="2"/>
        <v>51.049205867763987</v>
      </c>
      <c r="BC16" s="9">
        <f t="shared" si="2"/>
        <v>57.288883258470484</v>
      </c>
      <c r="BD16" s="9">
        <f t="shared" si="2"/>
        <v>60.595547209152748</v>
      </c>
      <c r="BE16" s="9">
        <f t="shared" si="2"/>
        <v>60.861679245307471</v>
      </c>
    </row>
    <row r="17" spans="1:57" s="2" customFormat="1" x14ac:dyDescent="0.25">
      <c r="A17" s="3">
        <f>Distances!A17</f>
        <v>1632</v>
      </c>
      <c r="B17" s="5" t="str">
        <f>Distances!B17</f>
        <v>Halimous, at cape Kolias</v>
      </c>
      <c r="C17" s="2" t="str">
        <f>Distances!C17</f>
        <v>Agios Kosmas, near Athens airport</v>
      </c>
      <c r="D17" s="6">
        <f>Distances!D17</f>
        <v>-2300</v>
      </c>
      <c r="E17" s="4">
        <f>Distances!E17</f>
        <v>37.894199999999998</v>
      </c>
      <c r="F17" s="4">
        <f>Distances!F17</f>
        <v>23.715900000000001</v>
      </c>
      <c r="G17" s="35">
        <f>Distances!G17</f>
        <v>35</v>
      </c>
      <c r="H17" s="9">
        <f t="shared" si="1"/>
        <v>44.869610267729144</v>
      </c>
      <c r="I17" s="9">
        <f t="shared" si="2"/>
        <v>52.544841841138734</v>
      </c>
      <c r="J17" s="9">
        <f t="shared" si="2"/>
        <v>49.106002667676933</v>
      </c>
      <c r="K17" s="9">
        <f t="shared" si="2"/>
        <v>46.3199199544921</v>
      </c>
      <c r="L17" s="9">
        <f t="shared" si="2"/>
        <v>45.097597020011328</v>
      </c>
      <c r="M17" s="9">
        <f t="shared" si="2"/>
        <v>39.687722213507691</v>
      </c>
      <c r="N17" s="9">
        <f t="shared" si="2"/>
        <v>47.989359447145823</v>
      </c>
      <c r="O17" s="9">
        <f t="shared" si="2"/>
        <v>73.383270796171544</v>
      </c>
      <c r="P17" s="9">
        <f t="shared" si="2"/>
        <v>59.652375755398637</v>
      </c>
      <c r="Q17" s="9">
        <f t="shared" si="2"/>
        <v>55.995465122911433</v>
      </c>
      <c r="R17" s="9" t="str">
        <f t="shared" si="2"/>
        <v>-</v>
      </c>
      <c r="S17" s="9">
        <f t="shared" si="2"/>
        <v>59.009919259437417</v>
      </c>
      <c r="T17" s="9">
        <f t="shared" si="2"/>
        <v>44.470116509872391</v>
      </c>
      <c r="U17" s="9">
        <f t="shared" si="2"/>
        <v>38.730471860037824</v>
      </c>
      <c r="V17" s="9">
        <f t="shared" si="2"/>
        <v>37.79505801070863</v>
      </c>
      <c r="W17" s="9">
        <f t="shared" si="2"/>
        <v>32.701544831716191</v>
      </c>
      <c r="X17" s="9">
        <f t="shared" si="2"/>
        <v>21.826326346513905</v>
      </c>
      <c r="Y17" s="9">
        <f t="shared" si="2"/>
        <v>4.7329232515383852</v>
      </c>
      <c r="Z17" s="9">
        <f t="shared" si="2"/>
        <v>1.4323365367654084</v>
      </c>
      <c r="AA17" s="9">
        <f t="shared" si="2"/>
        <v>19.331253165896435</v>
      </c>
      <c r="AB17" s="9">
        <f t="shared" si="2"/>
        <v>48.123852401566275</v>
      </c>
      <c r="AC17" s="9">
        <f t="shared" si="2"/>
        <v>58.733375454150014</v>
      </c>
      <c r="AD17" s="9">
        <f t="shared" si="2"/>
        <v>50.905342259821765</v>
      </c>
      <c r="AE17" s="9">
        <f t="shared" si="2"/>
        <v>46.246651316930432</v>
      </c>
      <c r="AF17" s="9">
        <f t="shared" si="2"/>
        <v>35.260123105832818</v>
      </c>
      <c r="AG17" s="9">
        <f t="shared" si="2"/>
        <v>15.150691357810896</v>
      </c>
      <c r="AH17" s="9">
        <f t="shared" si="2"/>
        <v>16.484753215457335</v>
      </c>
      <c r="AI17" s="9">
        <f t="shared" si="2"/>
        <v>3.947033906384164</v>
      </c>
      <c r="AJ17" s="9">
        <f t="shared" si="2"/>
        <v>2.1871586039507509</v>
      </c>
      <c r="AK17" s="9">
        <f t="shared" si="2"/>
        <v>2.5472632121843564</v>
      </c>
      <c r="AL17" s="9">
        <f t="shared" si="2"/>
        <v>1.1409789240730208</v>
      </c>
      <c r="AM17" s="9">
        <f t="shared" si="2"/>
        <v>3.2561599259790546</v>
      </c>
      <c r="AN17" s="9">
        <f t="shared" si="2"/>
        <v>6.0144896515596997</v>
      </c>
      <c r="AO17" s="9">
        <f t="shared" si="2"/>
        <v>6.2878393558028121</v>
      </c>
      <c r="AP17" s="9">
        <f t="shared" si="2"/>
        <v>16.15747094120751</v>
      </c>
      <c r="AQ17" s="9">
        <f t="shared" si="2"/>
        <v>17.211598496786724</v>
      </c>
      <c r="AR17" s="9">
        <f t="shared" ref="I17:BE22" si="3">IFERROR(DEGREES(ATAN(ACOS(SIN(RADIANS(AR$3))*SIN(RADIANS($E17))+COS(RADIANS(AR$3))*COS(RADIANS($E17)))/ACOS(SIN(RADIANS(AR$3))*SIN(RADIANS(AR$3))+COS(RADIANS(AR$3))*COS(RADIANS(AR$3))*COS(RADIANS(AR$4-$F17))))),"-")</f>
        <v>17.029758319499141</v>
      </c>
      <c r="AS17" s="9">
        <f t="shared" si="3"/>
        <v>15.852352169539133</v>
      </c>
      <c r="AT17" s="9">
        <f t="shared" si="3"/>
        <v>30.279154566278276</v>
      </c>
      <c r="AU17" s="9">
        <f t="shared" si="3"/>
        <v>31.623515282022652</v>
      </c>
      <c r="AV17" s="9">
        <f t="shared" si="3"/>
        <v>32.469110269483039</v>
      </c>
      <c r="AW17" s="9">
        <f t="shared" si="3"/>
        <v>33.230837153606274</v>
      </c>
      <c r="AX17" s="9">
        <f t="shared" si="3"/>
        <v>45.162695692150272</v>
      </c>
      <c r="AY17" s="9">
        <f t="shared" si="3"/>
        <v>41.559316905686501</v>
      </c>
      <c r="AZ17" s="9">
        <f t="shared" si="3"/>
        <v>50.786324658928557</v>
      </c>
      <c r="BA17" s="9">
        <f t="shared" si="3"/>
        <v>55.979253705590757</v>
      </c>
      <c r="BB17" s="9">
        <f t="shared" si="3"/>
        <v>56.381359606950383</v>
      </c>
      <c r="BC17" s="9">
        <f t="shared" si="3"/>
        <v>63.103964892477833</v>
      </c>
      <c r="BD17" s="9">
        <f t="shared" si="3"/>
        <v>66.289791501576573</v>
      </c>
      <c r="BE17" s="9">
        <f t="shared" si="3"/>
        <v>65.898649980866836</v>
      </c>
    </row>
    <row r="18" spans="1:57" s="2" customFormat="1" x14ac:dyDescent="0.25">
      <c r="A18" s="3">
        <f>Distances!A18</f>
        <v>1631</v>
      </c>
      <c r="B18" s="5" t="str">
        <f>Distances!B18</f>
        <v>Phaleron, Phalara, Phalerura, Phalere, archaic port of Athens</v>
      </c>
      <c r="C18" s="2" t="str">
        <f>Distances!C18</f>
        <v>Phaleron, Paleo Faliro</v>
      </c>
      <c r="D18" s="6">
        <f>Distances!D18</f>
        <v>-750</v>
      </c>
      <c r="E18" s="4">
        <f>Distances!E18</f>
        <v>37.934337999999997</v>
      </c>
      <c r="F18" s="4">
        <f>Distances!F18</f>
        <v>23.685334000000001</v>
      </c>
      <c r="G18" s="35">
        <f>Distances!G18</f>
        <v>37</v>
      </c>
      <c r="H18" s="9">
        <f t="shared" si="1"/>
        <v>46.54773780414363</v>
      </c>
      <c r="I18" s="9">
        <f t="shared" si="3"/>
        <v>53.392437065142069</v>
      </c>
      <c r="J18" s="9">
        <f t="shared" si="3"/>
        <v>50.405936732402175</v>
      </c>
      <c r="K18" s="9">
        <f t="shared" si="3"/>
        <v>48.308996646570883</v>
      </c>
      <c r="L18" s="9">
        <f t="shared" si="3"/>
        <v>47.280930352667561</v>
      </c>
      <c r="M18" s="9">
        <f t="shared" si="3"/>
        <v>43.715058105920427</v>
      </c>
      <c r="N18" s="9">
        <f t="shared" si="3"/>
        <v>51.221431006062318</v>
      </c>
      <c r="O18" s="9">
        <f t="shared" si="3"/>
        <v>69.557309805014839</v>
      </c>
      <c r="P18" s="9">
        <f t="shared" si="3"/>
        <v>59.43043638762088</v>
      </c>
      <c r="Q18" s="9">
        <f t="shared" si="3"/>
        <v>57.523380669687533</v>
      </c>
      <c r="R18" s="9">
        <f t="shared" si="3"/>
        <v>58.996118415355163</v>
      </c>
      <c r="S18" s="9">
        <f t="shared" si="3"/>
        <v>45</v>
      </c>
      <c r="T18" s="9">
        <f t="shared" si="3"/>
        <v>8.2094428110867046</v>
      </c>
      <c r="U18" s="9">
        <f t="shared" si="3"/>
        <v>4.816062994518072</v>
      </c>
      <c r="V18" s="9">
        <f t="shared" si="3"/>
        <v>11.540129296137998</v>
      </c>
      <c r="W18" s="9">
        <f t="shared" si="3"/>
        <v>15.48976995098757</v>
      </c>
      <c r="X18" s="9">
        <f t="shared" si="3"/>
        <v>7.7928010019582956</v>
      </c>
      <c r="Y18" s="9">
        <f t="shared" si="3"/>
        <v>16.823143194502858</v>
      </c>
      <c r="Z18" s="9">
        <f t="shared" si="3"/>
        <v>8.9876207476629695</v>
      </c>
      <c r="AA18" s="9">
        <f t="shared" si="3"/>
        <v>11.116955876570511</v>
      </c>
      <c r="AB18" s="9">
        <f t="shared" si="3"/>
        <v>43.555549661290172</v>
      </c>
      <c r="AC18" s="9">
        <f t="shared" si="3"/>
        <v>58.627617223437333</v>
      </c>
      <c r="AD18" s="9">
        <f t="shared" si="3"/>
        <v>48.400097211103954</v>
      </c>
      <c r="AE18" s="9">
        <f t="shared" si="3"/>
        <v>42.488707849882971</v>
      </c>
      <c r="AF18" s="9">
        <f t="shared" si="3"/>
        <v>29.356610029906729</v>
      </c>
      <c r="AG18" s="9">
        <f t="shared" si="3"/>
        <v>7.9031260368258813</v>
      </c>
      <c r="AH18" s="9">
        <f t="shared" si="3"/>
        <v>9.6117194113064688</v>
      </c>
      <c r="AI18" s="9">
        <f t="shared" si="3"/>
        <v>1.2667934191784394</v>
      </c>
      <c r="AJ18" s="9">
        <f t="shared" si="3"/>
        <v>2.5307118679309908</v>
      </c>
      <c r="AK18" s="9">
        <f t="shared" si="3"/>
        <v>1.6296574498504188</v>
      </c>
      <c r="AL18" s="9">
        <f t="shared" si="3"/>
        <v>5.3933740042693668</v>
      </c>
      <c r="AM18" s="9">
        <f t="shared" si="3"/>
        <v>7.6040833873882949</v>
      </c>
      <c r="AN18" s="9">
        <f t="shared" si="3"/>
        <v>10.89136043905048</v>
      </c>
      <c r="AO18" s="9">
        <f t="shared" si="3"/>
        <v>11.605777060368183</v>
      </c>
      <c r="AP18" s="9">
        <f t="shared" si="3"/>
        <v>21.952346572864464</v>
      </c>
      <c r="AQ18" s="9">
        <f t="shared" si="3"/>
        <v>23.128437583386997</v>
      </c>
      <c r="AR18" s="9">
        <f t="shared" si="3"/>
        <v>22.76382318938732</v>
      </c>
      <c r="AS18" s="9">
        <f t="shared" si="3"/>
        <v>21.327561445018723</v>
      </c>
      <c r="AT18" s="9">
        <f t="shared" si="3"/>
        <v>35.541625230297285</v>
      </c>
      <c r="AU18" s="9">
        <f t="shared" si="3"/>
        <v>41.367885993373818</v>
      </c>
      <c r="AV18" s="9">
        <f t="shared" si="3"/>
        <v>42.165016696895279</v>
      </c>
      <c r="AW18" s="9">
        <f t="shared" si="3"/>
        <v>42.926359180197906</v>
      </c>
      <c r="AX18" s="9">
        <f t="shared" si="3"/>
        <v>51.110595723183835</v>
      </c>
      <c r="AY18" s="9">
        <f t="shared" si="3"/>
        <v>48.25237178008809</v>
      </c>
      <c r="AZ18" s="9">
        <f t="shared" si="3"/>
        <v>56.706019978475148</v>
      </c>
      <c r="BA18" s="9">
        <f t="shared" si="3"/>
        <v>61.090463372198819</v>
      </c>
      <c r="BB18" s="9">
        <f t="shared" si="3"/>
        <v>61.416297740731906</v>
      </c>
      <c r="BC18" s="9">
        <f t="shared" si="3"/>
        <v>68.370742091053344</v>
      </c>
      <c r="BD18" s="9">
        <f t="shared" si="3"/>
        <v>71.368738399322297</v>
      </c>
      <c r="BE18" s="9">
        <f t="shared" si="3"/>
        <v>70.462244970666717</v>
      </c>
    </row>
    <row r="19" spans="1:57" s="2" customFormat="1" x14ac:dyDescent="0.25">
      <c r="A19" s="3">
        <f>Distances!A19</f>
        <v>1630</v>
      </c>
      <c r="B19" s="5" t="str">
        <f>Distances!B19</f>
        <v>Munychia, Munychie</v>
      </c>
      <c r="C19" s="2" t="str">
        <f>Distances!C19</f>
        <v>Mounikhias, with possibly one lighthouse on each breakwater</v>
      </c>
      <c r="D19" s="6" t="str">
        <f>Distances!D19</f>
        <v xml:space="preserve"> </v>
      </c>
      <c r="E19" s="4">
        <f>Distances!E19</f>
        <v>37.937176000000001</v>
      </c>
      <c r="F19" s="4">
        <f>Distances!F19</f>
        <v>23.660392000000002</v>
      </c>
      <c r="G19" s="35">
        <f>Distances!G19</f>
        <v>39</v>
      </c>
      <c r="H19" s="9">
        <f t="shared" si="1"/>
        <v>44.792077124791433</v>
      </c>
      <c r="I19" s="9">
        <f t="shared" si="3"/>
        <v>51.173854775836162</v>
      </c>
      <c r="J19" s="9">
        <f t="shared" si="3"/>
        <v>48.31278027332251</v>
      </c>
      <c r="K19" s="9">
        <f t="shared" si="3"/>
        <v>45.936636936707579</v>
      </c>
      <c r="L19" s="9">
        <f t="shared" si="3"/>
        <v>44.956355547826789</v>
      </c>
      <c r="M19" s="9">
        <f t="shared" si="3"/>
        <v>40.912008398225872</v>
      </c>
      <c r="N19" s="9">
        <f t="shared" si="3"/>
        <v>46.725858038494096</v>
      </c>
      <c r="O19" s="9">
        <f t="shared" si="3"/>
        <v>64.14432855548452</v>
      </c>
      <c r="P19" s="9">
        <f t="shared" si="3"/>
        <v>53.786699344399516</v>
      </c>
      <c r="Q19" s="9">
        <f t="shared" si="3"/>
        <v>49.30892218067396</v>
      </c>
      <c r="R19" s="9">
        <f t="shared" si="3"/>
        <v>44.453382061461603</v>
      </c>
      <c r="S19" s="9">
        <f t="shared" si="3"/>
        <v>8.2091301708501199</v>
      </c>
      <c r="T19" s="9" t="str">
        <f t="shared" si="3"/>
        <v>-</v>
      </c>
      <c r="U19" s="9">
        <f t="shared" si="3"/>
        <v>2.4350653521672503</v>
      </c>
      <c r="V19" s="9">
        <f t="shared" si="3"/>
        <v>15.117798290969418</v>
      </c>
      <c r="W19" s="9">
        <f t="shared" si="3"/>
        <v>18.347701164854108</v>
      </c>
      <c r="X19" s="9">
        <f t="shared" si="3"/>
        <v>7.7070061980168392</v>
      </c>
      <c r="Y19" s="9">
        <f t="shared" si="3"/>
        <v>19.46356715091877</v>
      </c>
      <c r="Z19" s="9">
        <f t="shared" si="3"/>
        <v>10.674981909351642</v>
      </c>
      <c r="AA19" s="9">
        <f t="shared" si="3"/>
        <v>11.421298921518597</v>
      </c>
      <c r="AB19" s="9">
        <f t="shared" si="3"/>
        <v>50.444237559357724</v>
      </c>
      <c r="AC19" s="9">
        <f t="shared" si="3"/>
        <v>65.437127775192593</v>
      </c>
      <c r="AD19" s="9">
        <f t="shared" si="3"/>
        <v>53.758383564355057</v>
      </c>
      <c r="AE19" s="9">
        <f t="shared" si="3"/>
        <v>46.994667691310759</v>
      </c>
      <c r="AF19" s="9">
        <f t="shared" si="3"/>
        <v>31.841090206805188</v>
      </c>
      <c r="AG19" s="9">
        <f t="shared" si="3"/>
        <v>7.8771822165643375</v>
      </c>
      <c r="AH19" s="9">
        <f t="shared" si="3"/>
        <v>9.7252017017012609</v>
      </c>
      <c r="AI19" s="9">
        <f t="shared" si="3"/>
        <v>1.7322712647143819</v>
      </c>
      <c r="AJ19" s="9">
        <f t="shared" si="3"/>
        <v>2.9951734595849775</v>
      </c>
      <c r="AK19" s="9">
        <f t="shared" si="3"/>
        <v>2.0066205996506636</v>
      </c>
      <c r="AL19" s="9">
        <f t="shared" si="3"/>
        <v>5.900417800057042</v>
      </c>
      <c r="AM19" s="9">
        <f t="shared" si="3"/>
        <v>8.1926132416395401</v>
      </c>
      <c r="AN19" s="9">
        <f t="shared" si="3"/>
        <v>11.667453870046346</v>
      </c>
      <c r="AO19" s="9">
        <f t="shared" si="3"/>
        <v>12.483170264560986</v>
      </c>
      <c r="AP19" s="9">
        <f t="shared" si="3"/>
        <v>23.281267006088854</v>
      </c>
      <c r="AQ19" s="9">
        <f t="shared" si="3"/>
        <v>24.52655572228544</v>
      </c>
      <c r="AR19" s="9">
        <f t="shared" si="3"/>
        <v>24.104393634638267</v>
      </c>
      <c r="AS19" s="9">
        <f t="shared" si="3"/>
        <v>22.559243252454035</v>
      </c>
      <c r="AT19" s="9">
        <f t="shared" si="3"/>
        <v>37.132435850751861</v>
      </c>
      <c r="AU19" s="9">
        <f t="shared" si="3"/>
        <v>44.656644062341577</v>
      </c>
      <c r="AV19" s="9">
        <f t="shared" si="3"/>
        <v>45.473568220859761</v>
      </c>
      <c r="AW19" s="9">
        <f t="shared" si="3"/>
        <v>46.269783711407776</v>
      </c>
      <c r="AX19" s="9">
        <f t="shared" si="3"/>
        <v>53.403681634441774</v>
      </c>
      <c r="AY19" s="9">
        <f t="shared" si="3"/>
        <v>50.728725289445585</v>
      </c>
      <c r="AZ19" s="9">
        <f t="shared" si="3"/>
        <v>59.17367346481354</v>
      </c>
      <c r="BA19" s="9">
        <f t="shared" si="3"/>
        <v>63.365048649417616</v>
      </c>
      <c r="BB19" s="9">
        <f t="shared" si="3"/>
        <v>63.668409102862185</v>
      </c>
      <c r="BC19" s="9">
        <f t="shared" si="3"/>
        <v>70.966433904897798</v>
      </c>
      <c r="BD19" s="9">
        <f t="shared" si="3"/>
        <v>73.989042022845624</v>
      </c>
      <c r="BE19" s="9">
        <f t="shared" si="3"/>
        <v>72.799222755832758</v>
      </c>
    </row>
    <row r="20" spans="1:57" s="2" customFormat="1" x14ac:dyDescent="0.25">
      <c r="A20" s="3">
        <f>Distances!A20</f>
        <v>1629</v>
      </c>
      <c r="B20" s="5" t="str">
        <f>Distances!B20</f>
        <v>Zea, Phreatto?</v>
      </c>
      <c r="C20" s="2" t="str">
        <f>Distances!C20</f>
        <v>Le Piree, The Piraeus</v>
      </c>
      <c r="D20" s="6">
        <f>Distances!D20</f>
        <v>-550</v>
      </c>
      <c r="E20" s="4">
        <f>Distances!E20</f>
        <v>37.936779999999999</v>
      </c>
      <c r="F20" s="4">
        <f>Distances!F20</f>
        <v>23.648585000000001</v>
      </c>
      <c r="G20" s="35">
        <f>Distances!G20</f>
        <v>41</v>
      </c>
      <c r="H20" s="9">
        <f t="shared" si="1"/>
        <v>43.8338376391278</v>
      </c>
      <c r="I20" s="9">
        <f t="shared" si="3"/>
        <v>50.011986975804987</v>
      </c>
      <c r="J20" s="9">
        <f t="shared" si="3"/>
        <v>47.20017638384131</v>
      </c>
      <c r="K20" s="9">
        <f t="shared" si="3"/>
        <v>44.672217813924824</v>
      </c>
      <c r="L20" s="9">
        <f t="shared" si="3"/>
        <v>43.710155363464594</v>
      </c>
      <c r="M20" s="9">
        <f t="shared" si="3"/>
        <v>39.403449987204915</v>
      </c>
      <c r="N20" s="9">
        <f t="shared" si="3"/>
        <v>44.47143569876993</v>
      </c>
      <c r="O20" s="9">
        <f t="shared" si="3"/>
        <v>61.548258051612386</v>
      </c>
      <c r="P20" s="9">
        <f t="shared" si="3"/>
        <v>51.061693772548615</v>
      </c>
      <c r="Q20" s="9">
        <f t="shared" si="3"/>
        <v>45.545630976806166</v>
      </c>
      <c r="R20" s="9">
        <f t="shared" si="3"/>
        <v>38.714285351347748</v>
      </c>
      <c r="S20" s="9">
        <f t="shared" si="3"/>
        <v>4.815903750807661</v>
      </c>
      <c r="T20" s="9">
        <f t="shared" si="3"/>
        <v>2.4350784573532986</v>
      </c>
      <c r="U20" s="9" t="str">
        <f t="shared" si="3"/>
        <v>-</v>
      </c>
      <c r="V20" s="9">
        <f t="shared" si="3"/>
        <v>31.413658365331134</v>
      </c>
      <c r="W20" s="9">
        <f t="shared" si="3"/>
        <v>22.872702651349005</v>
      </c>
      <c r="X20" s="9">
        <f t="shared" si="3"/>
        <v>8.7794716525713152</v>
      </c>
      <c r="Y20" s="9">
        <f t="shared" si="3"/>
        <v>20.364478148491287</v>
      </c>
      <c r="Z20" s="9">
        <f t="shared" si="3"/>
        <v>11.077236450464577</v>
      </c>
      <c r="AA20" s="9">
        <f t="shared" si="3"/>
        <v>12.129961696729701</v>
      </c>
      <c r="AB20" s="9">
        <f t="shared" si="3"/>
        <v>55.153341435539161</v>
      </c>
      <c r="AC20" s="9">
        <f t="shared" si="3"/>
        <v>69.367764941412673</v>
      </c>
      <c r="AD20" s="9">
        <f t="shared" si="3"/>
        <v>57.11292024498708</v>
      </c>
      <c r="AE20" s="9">
        <f t="shared" si="3"/>
        <v>49.966382610152003</v>
      </c>
      <c r="AF20" s="9">
        <f t="shared" si="3"/>
        <v>33.748386833578735</v>
      </c>
      <c r="AG20" s="9">
        <f t="shared" si="3"/>
        <v>8.2960419032134674</v>
      </c>
      <c r="AH20" s="9">
        <f t="shared" si="3"/>
        <v>10.202586405005542</v>
      </c>
      <c r="AI20" s="9">
        <f t="shared" si="3"/>
        <v>1.7156303054036623</v>
      </c>
      <c r="AJ20" s="9">
        <f t="shared" si="3"/>
        <v>3.0068556686624106</v>
      </c>
      <c r="AK20" s="9">
        <f t="shared" si="3"/>
        <v>1.9987516366184301</v>
      </c>
      <c r="AL20" s="9">
        <f t="shared" si="3"/>
        <v>5.9626824839635342</v>
      </c>
      <c r="AM20" s="9">
        <f t="shared" si="3"/>
        <v>8.2961312467220303</v>
      </c>
      <c r="AN20" s="9">
        <f t="shared" si="3"/>
        <v>11.849541648575148</v>
      </c>
      <c r="AO20" s="9">
        <f t="shared" si="3"/>
        <v>12.699628540292156</v>
      </c>
      <c r="AP20" s="9">
        <f t="shared" si="3"/>
        <v>23.732110125104811</v>
      </c>
      <c r="AQ20" s="9">
        <f t="shared" si="3"/>
        <v>25.01089490299189</v>
      </c>
      <c r="AR20" s="9">
        <f t="shared" si="3"/>
        <v>24.564926289023898</v>
      </c>
      <c r="AS20" s="9">
        <f t="shared" si="3"/>
        <v>22.970581223988667</v>
      </c>
      <c r="AT20" s="9">
        <f t="shared" si="3"/>
        <v>37.756657841709163</v>
      </c>
      <c r="AU20" s="9">
        <f t="shared" si="3"/>
        <v>46.05423767916556</v>
      </c>
      <c r="AV20" s="9">
        <f t="shared" si="3"/>
        <v>46.884208605739538</v>
      </c>
      <c r="AW20" s="9">
        <f t="shared" si="3"/>
        <v>47.700211702669492</v>
      </c>
      <c r="AX20" s="9">
        <f t="shared" si="3"/>
        <v>54.388759310673379</v>
      </c>
      <c r="AY20" s="9">
        <f t="shared" si="3"/>
        <v>51.786159303702213</v>
      </c>
      <c r="AZ20" s="9">
        <f t="shared" si="3"/>
        <v>60.255427998545358</v>
      </c>
      <c r="BA20" s="9">
        <f t="shared" si="3"/>
        <v>64.371590735459392</v>
      </c>
      <c r="BB20" s="9">
        <f t="shared" si="3"/>
        <v>64.665597878356195</v>
      </c>
      <c r="BC20" s="9">
        <f t="shared" si="3"/>
        <v>72.140284166516992</v>
      </c>
      <c r="BD20" s="9">
        <f t="shared" si="3"/>
        <v>75.182285019020469</v>
      </c>
      <c r="BE20" s="9">
        <f t="shared" si="3"/>
        <v>73.858861422606068</v>
      </c>
    </row>
    <row r="21" spans="1:57" s="2" customFormat="1" x14ac:dyDescent="0.25">
      <c r="A21" s="3">
        <f>Distances!A21</f>
        <v>1628</v>
      </c>
      <c r="B21" s="5" t="str">
        <f>Distances!B21</f>
        <v>Piraeus, Le Piree, Kantharos, Gantharus (port of Athens, Kranaoi)</v>
      </c>
      <c r="C21" s="2" t="str">
        <f>Distances!C21</f>
        <v>Le Piree, The Piraeus, with a possible lighthouse at Themistocles' tomb</v>
      </c>
      <c r="D21" s="6">
        <f>Distances!D21</f>
        <v>-493</v>
      </c>
      <c r="E21" s="4">
        <f>Distances!E21</f>
        <v>37.942000999999998</v>
      </c>
      <c r="F21" s="4">
        <f>Distances!F21</f>
        <v>23.637744999999999</v>
      </c>
      <c r="G21" s="35">
        <f>Distances!G21</f>
        <v>41</v>
      </c>
      <c r="H21" s="9">
        <f t="shared" si="1"/>
        <v>43.537060839773254</v>
      </c>
      <c r="I21" s="9">
        <f t="shared" si="3"/>
        <v>49.527584018564298</v>
      </c>
      <c r="J21" s="9">
        <f t="shared" si="3"/>
        <v>46.788626235477174</v>
      </c>
      <c r="K21" s="9">
        <f t="shared" si="3"/>
        <v>44.265690685892437</v>
      </c>
      <c r="L21" s="9">
        <f t="shared" si="3"/>
        <v>43.332204008993017</v>
      </c>
      <c r="M21" s="9">
        <f t="shared" si="3"/>
        <v>39.086019949917862</v>
      </c>
      <c r="N21" s="9">
        <f t="shared" si="3"/>
        <v>43.783313833311475</v>
      </c>
      <c r="O21" s="9">
        <f t="shared" si="3"/>
        <v>60.087640413553601</v>
      </c>
      <c r="P21" s="9">
        <f t="shared" si="3"/>
        <v>49.940240683925346</v>
      </c>
      <c r="Q21" s="9">
        <f t="shared" si="3"/>
        <v>44.387685793327485</v>
      </c>
      <c r="R21" s="9">
        <f t="shared" si="3"/>
        <v>37.777027028639047</v>
      </c>
      <c r="S21" s="9">
        <f t="shared" si="3"/>
        <v>11.538958447942427</v>
      </c>
      <c r="T21" s="9">
        <f t="shared" si="3"/>
        <v>15.116851291954932</v>
      </c>
      <c r="U21" s="9">
        <f t="shared" si="3"/>
        <v>31.411847836044203</v>
      </c>
      <c r="V21" s="9" t="str">
        <f t="shared" si="3"/>
        <v>-</v>
      </c>
      <c r="W21" s="9">
        <f t="shared" si="3"/>
        <v>20.210507048112543</v>
      </c>
      <c r="X21" s="9">
        <f t="shared" si="3"/>
        <v>5.9654327894509036</v>
      </c>
      <c r="Y21" s="9">
        <f t="shared" si="3"/>
        <v>23.054463751758842</v>
      </c>
      <c r="Z21" s="9">
        <f t="shared" si="3"/>
        <v>13.195027150569203</v>
      </c>
      <c r="AA21" s="9">
        <f t="shared" si="3"/>
        <v>11.021071630636296</v>
      </c>
      <c r="AB21" s="9">
        <f t="shared" si="3"/>
        <v>57.98936143590457</v>
      </c>
      <c r="AC21" s="9">
        <f t="shared" si="3"/>
        <v>72.35400776619629</v>
      </c>
      <c r="AD21" s="9">
        <f t="shared" si="3"/>
        <v>59.12842419281764</v>
      </c>
      <c r="AE21" s="9">
        <f t="shared" si="3"/>
        <v>51.401240525881711</v>
      </c>
      <c r="AF21" s="9">
        <f t="shared" si="3"/>
        <v>33.904789970598394</v>
      </c>
      <c r="AG21" s="9">
        <f t="shared" si="3"/>
        <v>7.2668368239593431</v>
      </c>
      <c r="AH21" s="9">
        <f t="shared" si="3"/>
        <v>9.2844745091592582</v>
      </c>
      <c r="AI21" s="9">
        <f t="shared" si="3"/>
        <v>2.5301521728146761</v>
      </c>
      <c r="AJ21" s="9">
        <f t="shared" si="3"/>
        <v>3.7452497244813849</v>
      </c>
      <c r="AK21" s="9">
        <f t="shared" si="3"/>
        <v>2.632660358922104</v>
      </c>
      <c r="AL21" s="9">
        <f t="shared" si="3"/>
        <v>6.644419058764413</v>
      </c>
      <c r="AM21" s="9">
        <f t="shared" si="3"/>
        <v>9.0144609731809773</v>
      </c>
      <c r="AN21" s="9">
        <f t="shared" si="3"/>
        <v>12.697498117574252</v>
      </c>
      <c r="AO21" s="9">
        <f t="shared" si="3"/>
        <v>13.642269363180356</v>
      </c>
      <c r="AP21" s="9">
        <f t="shared" si="3"/>
        <v>24.862909880817316</v>
      </c>
      <c r="AQ21" s="9">
        <f t="shared" si="3"/>
        <v>26.177681812453425</v>
      </c>
      <c r="AR21" s="9">
        <f t="shared" si="3"/>
        <v>25.688690428863485</v>
      </c>
      <c r="AS21" s="9">
        <f t="shared" si="3"/>
        <v>24.027101817509077</v>
      </c>
      <c r="AT21" s="9">
        <f t="shared" si="3"/>
        <v>38.86395195716058</v>
      </c>
      <c r="AU21" s="9">
        <f t="shared" si="3"/>
        <v>48.251379435201436</v>
      </c>
      <c r="AV21" s="9">
        <f t="shared" si="3"/>
        <v>49.073255208820107</v>
      </c>
      <c r="AW21" s="9">
        <f t="shared" si="3"/>
        <v>49.892652151377483</v>
      </c>
      <c r="AX21" s="9">
        <f t="shared" si="3"/>
        <v>55.748046430631113</v>
      </c>
      <c r="AY21" s="9">
        <f t="shared" si="3"/>
        <v>53.299976492051279</v>
      </c>
      <c r="AZ21" s="9">
        <f t="shared" si="3"/>
        <v>61.642102761460755</v>
      </c>
      <c r="BA21" s="9">
        <f t="shared" si="3"/>
        <v>65.598450208275267</v>
      </c>
      <c r="BB21" s="9">
        <f t="shared" si="3"/>
        <v>65.876760486595387</v>
      </c>
      <c r="BC21" s="9">
        <f t="shared" si="3"/>
        <v>73.449454208550719</v>
      </c>
      <c r="BD21" s="9">
        <f t="shared" si="3"/>
        <v>76.467943422411395</v>
      </c>
      <c r="BE21" s="9">
        <f t="shared" si="3"/>
        <v>75.017605470933177</v>
      </c>
    </row>
    <row r="22" spans="1:57" s="2" customFormat="1" x14ac:dyDescent="0.25">
      <c r="A22" s="3">
        <f>Distances!A22</f>
        <v>1627</v>
      </c>
      <c r="B22" s="5" t="str">
        <f>Distances!B22</f>
        <v>Port Phoron, Foron, Port des fraudeurs, Thieves’ Harbour, Choma?</v>
      </c>
      <c r="C22" s="2" t="str">
        <f>Distances!C22</f>
        <v>Keratsini</v>
      </c>
      <c r="D22" s="6">
        <f>Distances!D22</f>
        <v>-550</v>
      </c>
      <c r="E22" s="4">
        <f>Distances!E22</f>
        <v>37.953069999999997</v>
      </c>
      <c r="F22" s="4">
        <f>Distances!F22</f>
        <v>23.599613000000002</v>
      </c>
      <c r="G22" s="35">
        <f>Distances!G22</f>
        <v>42</v>
      </c>
      <c r="H22" s="9">
        <f t="shared" si="1"/>
        <v>41.911157658720441</v>
      </c>
      <c r="I22" s="9">
        <f t="shared" si="3"/>
        <v>47.31756126754766</v>
      </c>
      <c r="J22" s="9">
        <f t="shared" si="3"/>
        <v>44.781130050222288</v>
      </c>
      <c r="K22" s="9">
        <f t="shared" si="3"/>
        <v>42.152194783652476</v>
      </c>
      <c r="L22" s="9">
        <f t="shared" si="3"/>
        <v>41.295587092687022</v>
      </c>
      <c r="M22" s="9">
        <f t="shared" si="3"/>
        <v>36.985506975100002</v>
      </c>
      <c r="N22" s="9">
        <f t="shared" si="3"/>
        <v>40.420406533600342</v>
      </c>
      <c r="O22" s="9">
        <f t="shared" si="3"/>
        <v>54.798624611319902</v>
      </c>
      <c r="P22" s="9">
        <f t="shared" si="3"/>
        <v>45.397839778197721</v>
      </c>
      <c r="Q22" s="9">
        <f t="shared" si="3"/>
        <v>39.398456575611341</v>
      </c>
      <c r="R22" s="9">
        <f t="shared" si="3"/>
        <v>32.680695337346336</v>
      </c>
      <c r="S22" s="9">
        <f t="shared" si="3"/>
        <v>15.486011421366898</v>
      </c>
      <c r="T22" s="9">
        <f t="shared" si="3"/>
        <v>18.343998622776464</v>
      </c>
      <c r="U22" s="9">
        <f t="shared" si="3"/>
        <v>22.868154141376927</v>
      </c>
      <c r="V22" s="9">
        <f t="shared" si="3"/>
        <v>20.207708800611112</v>
      </c>
      <c r="W22" s="9" t="str">
        <f t="shared" si="3"/>
        <v>-</v>
      </c>
      <c r="X22" s="9">
        <f t="shared" si="3"/>
        <v>3.4646907038458377</v>
      </c>
      <c r="Y22" s="9">
        <f t="shared" si="3"/>
        <v>31.707581394767026</v>
      </c>
      <c r="Z22" s="9">
        <f t="shared" si="3"/>
        <v>19.633760598549873</v>
      </c>
      <c r="AA22" s="9">
        <f t="shared" si="3"/>
        <v>8.9175889587739565</v>
      </c>
      <c r="AB22" s="9">
        <f t="shared" si="3"/>
        <v>77.267842163442594</v>
      </c>
      <c r="AC22" s="9">
        <f t="shared" si="3"/>
        <v>86.75413625365249</v>
      </c>
      <c r="AD22" s="9">
        <f t="shared" si="3"/>
        <v>70.680918644114129</v>
      </c>
      <c r="AE22" s="9">
        <f t="shared" si="3"/>
        <v>60.849425055783911</v>
      </c>
      <c r="AF22" s="9">
        <f t="shared" si="3"/>
        <v>37.624203177965335</v>
      </c>
      <c r="AG22" s="9">
        <f t="shared" si="3"/>
        <v>5.0776175946066182</v>
      </c>
      <c r="AH22" s="9">
        <f t="shared" si="3"/>
        <v>7.4981498537373961</v>
      </c>
      <c r="AI22" s="9">
        <f t="shared" si="3"/>
        <v>4.5252913217588153</v>
      </c>
      <c r="AJ22" s="9">
        <f t="shared" si="3"/>
        <v>5.5623897435586249</v>
      </c>
      <c r="AK22" s="9">
        <f t="shared" si="3"/>
        <v>4.1518020887046525</v>
      </c>
      <c r="AL22" s="9">
        <f t="shared" si="3"/>
        <v>8.3629684581848949</v>
      </c>
      <c r="AM22" s="9">
        <f t="shared" si="3"/>
        <v>10.871769304155935</v>
      </c>
      <c r="AN22" s="9">
        <f t="shared" si="3"/>
        <v>14.97933591367525</v>
      </c>
      <c r="AO22" s="9">
        <f t="shared" si="3"/>
        <v>16.215835746213436</v>
      </c>
      <c r="AP22" s="9">
        <f t="shared" si="3"/>
        <v>28.160750477057043</v>
      </c>
      <c r="AQ22" s="9">
        <f t="shared" si="3"/>
        <v>29.603331130793492</v>
      </c>
      <c r="AR22" s="9">
        <f t="shared" si="3"/>
        <v>28.974169054229165</v>
      </c>
      <c r="AS22" s="9">
        <f t="shared" si="3"/>
        <v>27.084721586766978</v>
      </c>
      <c r="AT22" s="9">
        <f t="shared" si="3"/>
        <v>42.227540985559607</v>
      </c>
      <c r="AU22" s="9">
        <f t="shared" si="3"/>
        <v>55.239220719736238</v>
      </c>
      <c r="AV22" s="9">
        <f t="shared" si="3"/>
        <v>56.038101035885767</v>
      </c>
      <c r="AW22" s="9">
        <f t="shared" si="3"/>
        <v>56.872624355603257</v>
      </c>
      <c r="AX22" s="9">
        <f t="shared" si="3"/>
        <v>60.051535044513003</v>
      </c>
      <c r="AY22" s="9">
        <f t="shared" si="3"/>
        <v>58.083229374643132</v>
      </c>
      <c r="AZ22" s="9">
        <f t="shared" si="3"/>
        <v>66.07724124675714</v>
      </c>
      <c r="BA22" s="9">
        <f t="shared" si="3"/>
        <v>69.54847930832841</v>
      </c>
      <c r="BB22" s="9">
        <f t="shared" ref="I22:BE28" si="4">IFERROR(DEGREES(ATAN(ACOS(SIN(RADIANS(BB$3))*SIN(RADIANS($E22))+COS(RADIANS(BB$3))*COS(RADIANS($E22)))/ACOS(SIN(RADIANS(BB$3))*SIN(RADIANS(BB$3))+COS(RADIANS(BB$3))*COS(RADIANS(BB$3))*COS(RADIANS(BB$4-$F22))))),"-")</f>
        <v>69.778310338561937</v>
      </c>
      <c r="BC22" s="9">
        <f t="shared" si="4"/>
        <v>77.722020599515417</v>
      </c>
      <c r="BD22" s="9">
        <f t="shared" si="4"/>
        <v>80.687617657066127</v>
      </c>
      <c r="BE22" s="9">
        <f t="shared" si="4"/>
        <v>78.817064857831213</v>
      </c>
    </row>
    <row r="23" spans="1:57" s="2" customFormat="1" x14ac:dyDescent="0.25">
      <c r="A23" s="3">
        <f>Distances!A23</f>
        <v>1626</v>
      </c>
      <c r="B23" s="5" t="str">
        <f>Distances!B23</f>
        <v>Salamis, Salamine</v>
      </c>
      <c r="C23" s="2" t="str">
        <f>Distances!C23</f>
        <v>Bay of Ambelaki, on the isle of Salamis</v>
      </c>
      <c r="D23" s="6">
        <f>Distances!D23</f>
        <v>-550</v>
      </c>
      <c r="E23" s="4">
        <f>Distances!E23</f>
        <v>37.950161999999999</v>
      </c>
      <c r="F23" s="4">
        <f>Distances!F23</f>
        <v>23.538702000000001</v>
      </c>
      <c r="G23" s="35">
        <f>Distances!G23</f>
        <v>47</v>
      </c>
      <c r="H23" s="9">
        <f t="shared" si="1"/>
        <v>37.848955157347426</v>
      </c>
      <c r="I23" s="9">
        <f t="shared" si="4"/>
        <v>42.453982379089922</v>
      </c>
      <c r="J23" s="9">
        <f t="shared" si="4"/>
        <v>40.14057465037402</v>
      </c>
      <c r="K23" s="9">
        <f t="shared" si="4"/>
        <v>37.094705940642484</v>
      </c>
      <c r="L23" s="9">
        <f t="shared" si="4"/>
        <v>36.317854888059017</v>
      </c>
      <c r="M23" s="9">
        <f t="shared" si="4"/>
        <v>31.413955909258664</v>
      </c>
      <c r="N23" s="9">
        <f t="shared" si="4"/>
        <v>32.921920484936315</v>
      </c>
      <c r="O23" s="9">
        <f t="shared" si="4"/>
        <v>45.44136147607886</v>
      </c>
      <c r="P23" s="9">
        <f t="shared" si="4"/>
        <v>36.538209629291124</v>
      </c>
      <c r="Q23" s="9">
        <f t="shared" si="4"/>
        <v>29.43332170921537</v>
      </c>
      <c r="R23" s="9">
        <f t="shared" si="4"/>
        <v>21.811282260341109</v>
      </c>
      <c r="S23" s="9">
        <f t="shared" si="4"/>
        <v>7.7911437805213515</v>
      </c>
      <c r="T23" s="9">
        <f t="shared" si="4"/>
        <v>7.7056607103265771</v>
      </c>
      <c r="U23" s="9">
        <f t="shared" si="4"/>
        <v>8.7778979009697409</v>
      </c>
      <c r="V23" s="9">
        <f t="shared" si="4"/>
        <v>5.9647750351185778</v>
      </c>
      <c r="W23" s="9">
        <f t="shared" si="4"/>
        <v>3.4648275199331664</v>
      </c>
      <c r="X23" s="9" t="str">
        <f t="shared" si="4"/>
        <v>-</v>
      </c>
      <c r="Y23" s="9">
        <f t="shared" si="4"/>
        <v>44.116085497773959</v>
      </c>
      <c r="Z23" s="9">
        <f t="shared" si="4"/>
        <v>26.516494101966483</v>
      </c>
      <c r="AA23" s="9">
        <f t="shared" si="4"/>
        <v>15.283231638403798</v>
      </c>
      <c r="AB23" s="9">
        <f t="shared" si="4"/>
        <v>60.157600689516357</v>
      </c>
      <c r="AC23" s="9">
        <f t="shared" si="4"/>
        <v>67.96736983981117</v>
      </c>
      <c r="AD23" s="9">
        <f t="shared" si="4"/>
        <v>81.39336300736727</v>
      </c>
      <c r="AE23" s="9">
        <f t="shared" si="4"/>
        <v>89.255553781585235</v>
      </c>
      <c r="AF23" s="9">
        <f t="shared" si="4"/>
        <v>59.065886769356844</v>
      </c>
      <c r="AG23" s="9">
        <f t="shared" si="4"/>
        <v>7.9930305637678734</v>
      </c>
      <c r="AH23" s="9">
        <f t="shared" si="4"/>
        <v>11.043652811496559</v>
      </c>
      <c r="AI23" s="9">
        <f t="shared" si="4"/>
        <v>4.6914116759104019</v>
      </c>
      <c r="AJ23" s="9">
        <f t="shared" si="4"/>
        <v>5.8413859775303116</v>
      </c>
      <c r="AK23" s="9">
        <f t="shared" si="4"/>
        <v>4.2305200754191672</v>
      </c>
      <c r="AL23" s="9">
        <f t="shared" si="4"/>
        <v>8.9052907079254382</v>
      </c>
      <c r="AM23" s="9">
        <f t="shared" si="4"/>
        <v>11.690086361713115</v>
      </c>
      <c r="AN23" s="9">
        <f t="shared" si="4"/>
        <v>16.392071361786996</v>
      </c>
      <c r="AO23" s="9">
        <f t="shared" si="4"/>
        <v>17.953507897126393</v>
      </c>
      <c r="AP23" s="9">
        <f t="shared" si="4"/>
        <v>31.447425312182332</v>
      </c>
      <c r="AQ23" s="9">
        <f t="shared" si="4"/>
        <v>33.124384108679251</v>
      </c>
      <c r="AR23" s="9">
        <f t="shared" si="4"/>
        <v>32.291779203182259</v>
      </c>
      <c r="AS23" s="9">
        <f t="shared" si="4"/>
        <v>30.032821678552487</v>
      </c>
      <c r="AT23" s="9">
        <f t="shared" si="4"/>
        <v>46.233394905686261</v>
      </c>
      <c r="AU23" s="9">
        <f t="shared" si="4"/>
        <v>65.209987123430324</v>
      </c>
      <c r="AV23" s="9">
        <f t="shared" si="4"/>
        <v>65.992719318278688</v>
      </c>
      <c r="AW23" s="9">
        <f t="shared" si="4"/>
        <v>66.874748062456874</v>
      </c>
      <c r="AX23" s="9">
        <f t="shared" si="4"/>
        <v>65.972658797284566</v>
      </c>
      <c r="AY23" s="9">
        <f t="shared" si="4"/>
        <v>64.661446269574881</v>
      </c>
      <c r="AZ23" s="9">
        <f t="shared" si="4"/>
        <v>72.366933336901354</v>
      </c>
      <c r="BA23" s="9">
        <f t="shared" si="4"/>
        <v>75.206982467123169</v>
      </c>
      <c r="BB23" s="9">
        <f t="shared" si="4"/>
        <v>75.370595447861774</v>
      </c>
      <c r="BC23" s="9">
        <f t="shared" si="4"/>
        <v>84.076327739709825</v>
      </c>
      <c r="BD23" s="9">
        <f t="shared" si="4"/>
        <v>87.038144556173037</v>
      </c>
      <c r="BE23" s="9">
        <f t="shared" si="4"/>
        <v>84.485128857271192</v>
      </c>
    </row>
    <row r="24" spans="1:57" s="2" customFormat="1" x14ac:dyDescent="0.25">
      <c r="A24" s="3">
        <f>Distances!A24</f>
        <v>1625</v>
      </c>
      <c r="B24" s="5" t="str">
        <f>Distances!B24</f>
        <v>Kolones</v>
      </c>
      <c r="C24" s="2" t="str">
        <f>Distances!C24</f>
        <v>Kolones, on the isle of Salamis</v>
      </c>
      <c r="D24" s="6" t="str">
        <f>Distances!D24</f>
        <v xml:space="preserve"> </v>
      </c>
      <c r="E24" s="4">
        <f>Distances!E24</f>
        <v>37.876314000000001</v>
      </c>
      <c r="F24" s="4">
        <f>Distances!F24</f>
        <v>23.442212999999999</v>
      </c>
      <c r="G24" s="35">
        <f>Distances!G24</f>
        <v>47</v>
      </c>
      <c r="H24" s="9">
        <f t="shared" si="1"/>
        <v>25.975569661479483</v>
      </c>
      <c r="I24" s="9">
        <f t="shared" si="4"/>
        <v>29.133334788916219</v>
      </c>
      <c r="J24" s="9">
        <f t="shared" si="4"/>
        <v>27.093658330466077</v>
      </c>
      <c r="K24" s="9">
        <f t="shared" si="4"/>
        <v>22.657438910404341</v>
      </c>
      <c r="L24" s="9">
        <f t="shared" si="4"/>
        <v>21.971713275960443</v>
      </c>
      <c r="M24" s="9">
        <f t="shared" si="4"/>
        <v>14.99765743982711</v>
      </c>
      <c r="N24" s="9">
        <f t="shared" si="4"/>
        <v>12.644043209374129</v>
      </c>
      <c r="O24" s="9">
        <f t="shared" si="4"/>
        <v>22.693108165557238</v>
      </c>
      <c r="P24" s="9">
        <f t="shared" si="4"/>
        <v>14.053899903097751</v>
      </c>
      <c r="Q24" s="9">
        <f t="shared" si="4"/>
        <v>4.5561402010321199</v>
      </c>
      <c r="R24" s="9">
        <f t="shared" si="4"/>
        <v>4.7340677399004703</v>
      </c>
      <c r="S24" s="9">
        <f t="shared" si="4"/>
        <v>16.835663382247102</v>
      </c>
      <c r="T24" s="9">
        <f t="shared" si="4"/>
        <v>19.478460673903896</v>
      </c>
      <c r="U24" s="9">
        <f t="shared" si="4"/>
        <v>20.379843203814239</v>
      </c>
      <c r="V24" s="9">
        <f t="shared" si="4"/>
        <v>23.072901336424305</v>
      </c>
      <c r="W24" s="9">
        <f t="shared" si="4"/>
        <v>31.734319488146987</v>
      </c>
      <c r="X24" s="9">
        <f t="shared" si="4"/>
        <v>44.144830516429842</v>
      </c>
      <c r="Y24" s="9" t="str">
        <f t="shared" si="4"/>
        <v>-</v>
      </c>
      <c r="Z24" s="9">
        <f t="shared" si="4"/>
        <v>44.86556964143309</v>
      </c>
      <c r="AA24" s="9">
        <f t="shared" si="4"/>
        <v>82.076851644490006</v>
      </c>
      <c r="AB24" s="9">
        <f t="shared" si="4"/>
        <v>50.5257317762523</v>
      </c>
      <c r="AC24" s="9">
        <f t="shared" si="4"/>
        <v>56.439382490868383</v>
      </c>
      <c r="AD24" s="9">
        <f t="shared" si="4"/>
        <v>62.105035432802723</v>
      </c>
      <c r="AE24" s="9">
        <f t="shared" si="4"/>
        <v>65.596225840115366</v>
      </c>
      <c r="AF24" s="9">
        <f t="shared" si="4"/>
        <v>77.954399349300701</v>
      </c>
      <c r="AG24" s="9">
        <f t="shared" si="4"/>
        <v>55.963121776425211</v>
      </c>
      <c r="AH24" s="9">
        <f t="shared" si="4"/>
        <v>55.917719629793496</v>
      </c>
      <c r="AI24" s="9">
        <f t="shared" si="4"/>
        <v>11.926551112468006</v>
      </c>
      <c r="AJ24" s="9">
        <f t="shared" si="4"/>
        <v>7.4151827620560997</v>
      </c>
      <c r="AK24" s="9">
        <f t="shared" si="4"/>
        <v>7.0939291448886888</v>
      </c>
      <c r="AL24" s="9">
        <f t="shared" si="4"/>
        <v>1.0612637938138909</v>
      </c>
      <c r="AM24" s="9">
        <f t="shared" si="4"/>
        <v>2.3425136328501908</v>
      </c>
      <c r="AN24" s="9">
        <f t="shared" si="4"/>
        <v>6.9410674596086039</v>
      </c>
      <c r="AO24" s="9">
        <f t="shared" si="4"/>
        <v>7.5871529042547641</v>
      </c>
      <c r="AP24" s="9">
        <f t="shared" si="4"/>
        <v>26.102547686128496</v>
      </c>
      <c r="AQ24" s="9">
        <f t="shared" si="4"/>
        <v>28.360263265496766</v>
      </c>
      <c r="AR24" s="9">
        <f t="shared" si="4"/>
        <v>27.437489004824858</v>
      </c>
      <c r="AS24" s="9">
        <f t="shared" si="4"/>
        <v>24.642483508209185</v>
      </c>
      <c r="AT24" s="9">
        <f t="shared" si="4"/>
        <v>46.951190630200827</v>
      </c>
      <c r="AU24" s="9">
        <f t="shared" si="4"/>
        <v>82.9231991599856</v>
      </c>
      <c r="AV24" s="9">
        <f t="shared" si="4"/>
        <v>83.834625488735952</v>
      </c>
      <c r="AW24" s="9">
        <f t="shared" si="4"/>
        <v>85.073872301674726</v>
      </c>
      <c r="AX24" s="9">
        <f t="shared" si="4"/>
        <v>73.707605022870297</v>
      </c>
      <c r="AY24" s="9">
        <f t="shared" si="4"/>
        <v>73.369456812450451</v>
      </c>
      <c r="AZ24" s="9">
        <f t="shared" si="4"/>
        <v>81.97152786863893</v>
      </c>
      <c r="BA24" s="9">
        <f t="shared" si="4"/>
        <v>83.966380069762934</v>
      </c>
      <c r="BB24" s="9">
        <f t="shared" si="4"/>
        <v>84.021706109601496</v>
      </c>
      <c r="BC24" s="9">
        <f t="shared" si="4"/>
        <v>84.519038909474844</v>
      </c>
      <c r="BD24" s="9">
        <f t="shared" si="4"/>
        <v>81.210410825378545</v>
      </c>
      <c r="BE24" s="9">
        <f t="shared" si="4"/>
        <v>85.553550569705962</v>
      </c>
    </row>
    <row r="25" spans="1:57" s="2" customFormat="1" x14ac:dyDescent="0.25">
      <c r="A25" s="3">
        <f>Distances!A25</f>
        <v>1624</v>
      </c>
      <c r="B25" s="5">
        <f>Distances!B25</f>
        <v>0</v>
      </c>
      <c r="C25" s="2" t="str">
        <f>Distances!C25</f>
        <v>Kanakia, on the isle of Salamis</v>
      </c>
      <c r="D25" s="6" t="str">
        <f>Distances!D25</f>
        <v xml:space="preserve"> </v>
      </c>
      <c r="E25" s="4">
        <f>Distances!E25</f>
        <v>37.900199999999998</v>
      </c>
      <c r="F25" s="4">
        <f>Distances!F25</f>
        <v>23.411799999999999</v>
      </c>
      <c r="G25" s="35">
        <f>Distances!G25</f>
        <v>45</v>
      </c>
      <c r="H25" s="9">
        <f t="shared" si="1"/>
        <v>27.127657412465329</v>
      </c>
      <c r="I25" s="9">
        <f t="shared" si="4"/>
        <v>30.195723469690513</v>
      </c>
      <c r="J25" s="9">
        <f t="shared" si="4"/>
        <v>28.27255834995821</v>
      </c>
      <c r="K25" s="9">
        <f t="shared" si="4"/>
        <v>24.275209824273507</v>
      </c>
      <c r="L25" s="9">
        <f t="shared" si="4"/>
        <v>23.631434274647287</v>
      </c>
      <c r="M25" s="9">
        <f t="shared" si="4"/>
        <v>17.452763593725511</v>
      </c>
      <c r="N25" s="9">
        <f t="shared" si="4"/>
        <v>15.802264623191585</v>
      </c>
      <c r="O25" s="9">
        <f t="shared" si="4"/>
        <v>25.081811017094644</v>
      </c>
      <c r="P25" s="9">
        <f t="shared" si="4"/>
        <v>17.329252333488203</v>
      </c>
      <c r="Q25" s="9">
        <f t="shared" si="4"/>
        <v>9.2333794844867185</v>
      </c>
      <c r="R25" s="9">
        <f t="shared" si="4"/>
        <v>1.432219834673899</v>
      </c>
      <c r="S25" s="9">
        <f t="shared" si="4"/>
        <v>8.9917249204036178</v>
      </c>
      <c r="T25" s="9">
        <f t="shared" si="4"/>
        <v>10.680226459735533</v>
      </c>
      <c r="U25" s="9">
        <f t="shared" si="4"/>
        <v>11.082610631468969</v>
      </c>
      <c r="V25" s="9">
        <f t="shared" si="4"/>
        <v>13.202266445139211</v>
      </c>
      <c r="W25" s="9">
        <f t="shared" si="4"/>
        <v>19.646802103689783</v>
      </c>
      <c r="X25" s="9">
        <f t="shared" si="4"/>
        <v>26.532049320975862</v>
      </c>
      <c r="Y25" s="9">
        <f t="shared" si="4"/>
        <v>44.856276330240462</v>
      </c>
      <c r="Z25" s="9">
        <f t="shared" si="4"/>
        <v>45</v>
      </c>
      <c r="AA25" s="9">
        <f t="shared" si="4"/>
        <v>82.1398339602638</v>
      </c>
      <c r="AB25" s="9">
        <f t="shared" si="4"/>
        <v>39.400613288549735</v>
      </c>
      <c r="AC25" s="9">
        <f t="shared" si="4"/>
        <v>47.343795408519377</v>
      </c>
      <c r="AD25" s="9">
        <f t="shared" si="4"/>
        <v>52.140030479744532</v>
      </c>
      <c r="AE25" s="9">
        <f t="shared" si="4"/>
        <v>54.991347254210879</v>
      </c>
      <c r="AF25" s="9">
        <f t="shared" si="4"/>
        <v>65.890871164524583</v>
      </c>
      <c r="AG25" s="9">
        <f t="shared" si="4"/>
        <v>60.637408050434452</v>
      </c>
      <c r="AH25" s="9">
        <f t="shared" si="4"/>
        <v>60.02210885026259</v>
      </c>
      <c r="AI25" s="9">
        <f t="shared" si="4"/>
        <v>6.84785112240806</v>
      </c>
      <c r="AJ25" s="9">
        <f t="shared" si="4"/>
        <v>2.8822534199932703</v>
      </c>
      <c r="AK25" s="9">
        <f t="shared" si="4"/>
        <v>3.3820939481221557</v>
      </c>
      <c r="AL25" s="9">
        <f t="shared" si="4"/>
        <v>3.013675333584775</v>
      </c>
      <c r="AM25" s="9">
        <f t="shared" si="4"/>
        <v>6.6853188793936233</v>
      </c>
      <c r="AN25" s="9">
        <f t="shared" si="4"/>
        <v>12.379551205791287</v>
      </c>
      <c r="AO25" s="9">
        <f t="shared" si="4"/>
        <v>13.990364683106002</v>
      </c>
      <c r="AP25" s="9">
        <f t="shared" si="4"/>
        <v>33.7650846419168</v>
      </c>
      <c r="AQ25" s="9">
        <f t="shared" si="4"/>
        <v>36.288277531921423</v>
      </c>
      <c r="AR25" s="9">
        <f t="shared" si="4"/>
        <v>34.919235351019147</v>
      </c>
      <c r="AS25" s="9">
        <f t="shared" si="4"/>
        <v>31.541941920584915</v>
      </c>
      <c r="AT25" s="9">
        <f t="shared" si="4"/>
        <v>52.851403707115686</v>
      </c>
      <c r="AU25" s="9">
        <f t="shared" si="4"/>
        <v>86.715530970962064</v>
      </c>
      <c r="AV25" s="9">
        <f t="shared" si="4"/>
        <v>86.193473709775347</v>
      </c>
      <c r="AW25" s="9">
        <f t="shared" si="4"/>
        <v>85.310561147259108</v>
      </c>
      <c r="AX25" s="9">
        <f t="shared" si="4"/>
        <v>79.176431133245899</v>
      </c>
      <c r="AY25" s="9">
        <f t="shared" si="4"/>
        <v>79.849119599424967</v>
      </c>
      <c r="AZ25" s="9">
        <f t="shared" si="4"/>
        <v>86.785562298463105</v>
      </c>
      <c r="BA25" s="9">
        <f t="shared" si="4"/>
        <v>87.921244404265551</v>
      </c>
      <c r="BB25" s="9">
        <f t="shared" si="4"/>
        <v>87.910222756865181</v>
      </c>
      <c r="BC25" s="9">
        <f t="shared" si="4"/>
        <v>81.180450151310907</v>
      </c>
      <c r="BD25" s="9">
        <f t="shared" si="4"/>
        <v>78.199451212529652</v>
      </c>
      <c r="BE25" s="9">
        <f t="shared" si="4"/>
        <v>82.5638119106234</v>
      </c>
    </row>
    <row r="26" spans="1:57" s="2" customFormat="1" x14ac:dyDescent="0.25">
      <c r="A26" s="3">
        <f>Distances!A26</f>
        <v>1623</v>
      </c>
      <c r="B26" s="5" t="str">
        <f>Distances!B26</f>
        <v xml:space="preserve">Boudoron, Budorium, Budore </v>
      </c>
      <c r="C26" s="2" t="str">
        <f>Distances!C26</f>
        <v>Roman fort near Steno, on the isle of Salamis</v>
      </c>
      <c r="D26" s="6">
        <f>Distances!D26</f>
        <v>-550</v>
      </c>
      <c r="E26" s="4">
        <f>Distances!E26</f>
        <v>37.974687000000003</v>
      </c>
      <c r="F26" s="4">
        <f>Distances!F26</f>
        <v>23.424845000000001</v>
      </c>
      <c r="G26" s="35">
        <f>Distances!G26</f>
        <v>41</v>
      </c>
      <c r="H26" s="9">
        <f t="shared" si="1"/>
        <v>34.250120627278505</v>
      </c>
      <c r="I26" s="9">
        <f t="shared" si="4"/>
        <v>37.79371988457855</v>
      </c>
      <c r="J26" s="9">
        <f t="shared" si="4"/>
        <v>35.894123712073522</v>
      </c>
      <c r="K26" s="9">
        <f t="shared" si="4"/>
        <v>32.934526948244333</v>
      </c>
      <c r="L26" s="9">
        <f t="shared" si="4"/>
        <v>32.30544984013018</v>
      </c>
      <c r="M26" s="9">
        <f t="shared" si="4"/>
        <v>27.805186305266677</v>
      </c>
      <c r="N26" s="9">
        <f t="shared" si="4"/>
        <v>28.230831972263804</v>
      </c>
      <c r="O26" s="9">
        <f t="shared" si="4"/>
        <v>37.418944900965592</v>
      </c>
      <c r="P26" s="9">
        <f t="shared" si="4"/>
        <v>30.548319213038123</v>
      </c>
      <c r="Q26" s="9">
        <f t="shared" si="4"/>
        <v>24.770242589426005</v>
      </c>
      <c r="R26" s="9">
        <f t="shared" si="4"/>
        <v>19.311665184326934</v>
      </c>
      <c r="S26" s="9">
        <f t="shared" si="4"/>
        <v>11.111002956527598</v>
      </c>
      <c r="T26" s="9">
        <f t="shared" si="4"/>
        <v>11.415620802106522</v>
      </c>
      <c r="U26" s="9">
        <f t="shared" si="4"/>
        <v>12.123888500986101</v>
      </c>
      <c r="V26" s="9">
        <f t="shared" si="4"/>
        <v>11.016287900640396</v>
      </c>
      <c r="W26" s="9">
        <f t="shared" si="4"/>
        <v>8.9150062908426939</v>
      </c>
      <c r="X26" s="9">
        <f t="shared" si="4"/>
        <v>15.278366869900843</v>
      </c>
      <c r="Y26" s="9">
        <f t="shared" si="4"/>
        <v>82.066379757038789</v>
      </c>
      <c r="Z26" s="9">
        <f t="shared" si="4"/>
        <v>82.131963997225171</v>
      </c>
      <c r="AA26" s="9" t="str">
        <f t="shared" si="4"/>
        <v>-</v>
      </c>
      <c r="AB26" s="9">
        <f t="shared" si="4"/>
        <v>16.246927764552851</v>
      </c>
      <c r="AC26" s="9">
        <f t="shared" si="4"/>
        <v>31.175208400661294</v>
      </c>
      <c r="AD26" s="9">
        <f t="shared" si="4"/>
        <v>34.980692377690723</v>
      </c>
      <c r="AE26" s="9">
        <f t="shared" si="4"/>
        <v>36.931020815501114</v>
      </c>
      <c r="AF26" s="9">
        <f t="shared" si="4"/>
        <v>47.626929764669498</v>
      </c>
      <c r="AG26" s="9">
        <f t="shared" si="4"/>
        <v>5.7662622121783436</v>
      </c>
      <c r="AH26" s="9">
        <f t="shared" si="4"/>
        <v>3.9338122412574692</v>
      </c>
      <c r="AI26" s="9">
        <f t="shared" si="4"/>
        <v>12.90821144517113</v>
      </c>
      <c r="AJ26" s="9">
        <f t="shared" si="4"/>
        <v>12.786792098559191</v>
      </c>
      <c r="AK26" s="9">
        <f t="shared" si="4"/>
        <v>9.5585473976949409</v>
      </c>
      <c r="AL26" s="9">
        <f t="shared" si="4"/>
        <v>15.12830548502347</v>
      </c>
      <c r="AM26" s="9">
        <f t="shared" si="4"/>
        <v>18.530009677274386</v>
      </c>
      <c r="AN26" s="9">
        <f t="shared" si="4"/>
        <v>25.327887529818373</v>
      </c>
      <c r="AO26" s="9">
        <f t="shared" si="4"/>
        <v>28.54751582936769</v>
      </c>
      <c r="AP26" s="9">
        <f t="shared" si="4"/>
        <v>44.724717123610084</v>
      </c>
      <c r="AQ26" s="9">
        <f t="shared" si="4"/>
        <v>46.910385036233372</v>
      </c>
      <c r="AR26" s="9">
        <f t="shared" si="4"/>
        <v>45.374474090061376</v>
      </c>
      <c r="AS26" s="9">
        <f t="shared" si="4"/>
        <v>42.090403003297922</v>
      </c>
      <c r="AT26" s="9">
        <f t="shared" si="4"/>
        <v>58.160617129085132</v>
      </c>
      <c r="AU26" s="9">
        <f t="shared" si="4"/>
        <v>89.544525351180241</v>
      </c>
      <c r="AV26" s="9">
        <f t="shared" si="4"/>
        <v>89.958293969146183</v>
      </c>
      <c r="AW26" s="9">
        <f t="shared" si="4"/>
        <v>89.397417128712036</v>
      </c>
      <c r="AX26" s="9">
        <f t="shared" si="4"/>
        <v>79.742559803962067</v>
      </c>
      <c r="AY26" s="9">
        <f t="shared" si="4"/>
        <v>80.347522833921644</v>
      </c>
      <c r="AZ26" s="9">
        <f t="shared" si="4"/>
        <v>85.903340469237875</v>
      </c>
      <c r="BA26" s="9">
        <f t="shared" si="4"/>
        <v>86.967931388228834</v>
      </c>
      <c r="BB26" s="9">
        <f t="shared" si="4"/>
        <v>86.971426863110082</v>
      </c>
      <c r="BC26" s="9">
        <f t="shared" si="4"/>
        <v>83.964343210885758</v>
      </c>
      <c r="BD26" s="9">
        <f t="shared" si="4"/>
        <v>81.388805895798797</v>
      </c>
      <c r="BE26" s="9">
        <f t="shared" si="4"/>
        <v>84.851075325899799</v>
      </c>
    </row>
    <row r="27" spans="1:57" s="2" customFormat="1" x14ac:dyDescent="0.25">
      <c r="A27" s="3">
        <f>Distances!A27</f>
        <v>1622.1</v>
      </c>
      <c r="B27" s="5" t="str">
        <f>Distances!B27</f>
        <v>Rheiti, the Brooks</v>
      </c>
      <c r="C27" s="3" t="str">
        <f>Distances!C27</f>
        <v>near Skaramagas</v>
      </c>
      <c r="D27" s="6">
        <f>Distances!D27</f>
        <v>0</v>
      </c>
      <c r="E27" s="4">
        <f>Distances!E27</f>
        <v>38.011000000000003</v>
      </c>
      <c r="F27" s="4">
        <f>Distances!F27</f>
        <v>23.582999999999998</v>
      </c>
      <c r="G27" s="35">
        <f>Distances!G27</f>
        <v>36</v>
      </c>
      <c r="H27" s="9">
        <f t="shared" si="1"/>
        <v>45.849257159406228</v>
      </c>
      <c r="I27" s="9">
        <f t="shared" si="4"/>
        <v>50.993818574880692</v>
      </c>
      <c r="J27" s="9">
        <f t="shared" si="4"/>
        <v>48.726908898185528</v>
      </c>
      <c r="K27" s="9">
        <f t="shared" si="4"/>
        <v>46.973621760345864</v>
      </c>
      <c r="L27" s="9">
        <f t="shared" si="4"/>
        <v>46.226129946276892</v>
      </c>
      <c r="M27" s="9">
        <f t="shared" si="4"/>
        <v>43.631570879264601</v>
      </c>
      <c r="N27" s="9">
        <f t="shared" si="4"/>
        <v>48.022676326528583</v>
      </c>
      <c r="O27" s="9">
        <f t="shared" si="4"/>
        <v>59.451531168735173</v>
      </c>
      <c r="P27" s="9">
        <f t="shared" si="4"/>
        <v>52.494875291117786</v>
      </c>
      <c r="Q27" s="9">
        <f t="shared" si="4"/>
        <v>49.821006468823931</v>
      </c>
      <c r="R27" s="9">
        <f t="shared" si="4"/>
        <v>48.078569669900922</v>
      </c>
      <c r="S27" s="9">
        <f t="shared" si="4"/>
        <v>43.525670436405235</v>
      </c>
      <c r="T27" s="9">
        <f t="shared" si="4"/>
        <v>50.415941637394738</v>
      </c>
      <c r="U27" s="9">
        <f t="shared" si="4"/>
        <v>55.126170676955063</v>
      </c>
      <c r="V27" s="9">
        <f t="shared" si="4"/>
        <v>57.965146475614141</v>
      </c>
      <c r="W27" s="9">
        <f t="shared" si="4"/>
        <v>77.258115260203013</v>
      </c>
      <c r="X27" s="9">
        <f t="shared" si="4"/>
        <v>60.13709451336544</v>
      </c>
      <c r="Y27" s="9">
        <f t="shared" si="4"/>
        <v>50.474188873257205</v>
      </c>
      <c r="Z27" s="9">
        <f t="shared" si="4"/>
        <v>39.358228168338712</v>
      </c>
      <c r="AA27" s="9">
        <f t="shared" si="4"/>
        <v>16.239310779676305</v>
      </c>
      <c r="AB27" s="9" t="str">
        <f t="shared" si="4"/>
        <v>-</v>
      </c>
      <c r="AC27" s="9">
        <f t="shared" si="4"/>
        <v>80.42751694818007</v>
      </c>
      <c r="AD27" s="9">
        <f t="shared" si="4"/>
        <v>61.315389877007533</v>
      </c>
      <c r="AE27" s="9">
        <f t="shared" si="4"/>
        <v>39.937646111582225</v>
      </c>
      <c r="AF27" s="9">
        <f t="shared" si="4"/>
        <v>9.5177868379513502</v>
      </c>
      <c r="AG27" s="9">
        <f t="shared" si="4"/>
        <v>13.347647677909269</v>
      </c>
      <c r="AH27" s="9">
        <f t="shared" si="4"/>
        <v>10.228506740139267</v>
      </c>
      <c r="AI27" s="9">
        <f t="shared" si="4"/>
        <v>14.132628344729254</v>
      </c>
      <c r="AJ27" s="9">
        <f t="shared" si="4"/>
        <v>13.884049981781013</v>
      </c>
      <c r="AK27" s="9">
        <f t="shared" si="4"/>
        <v>11.422113895104118</v>
      </c>
      <c r="AL27" s="9">
        <f t="shared" si="4"/>
        <v>15.422875457311953</v>
      </c>
      <c r="AM27" s="9">
        <f t="shared" si="4"/>
        <v>17.909111472977301</v>
      </c>
      <c r="AN27" s="9">
        <f t="shared" si="4"/>
        <v>22.66590639766051</v>
      </c>
      <c r="AO27" s="9">
        <f t="shared" si="4"/>
        <v>24.619750376949742</v>
      </c>
      <c r="AP27" s="9">
        <f t="shared" si="4"/>
        <v>36.100049317122966</v>
      </c>
      <c r="AQ27" s="9">
        <f t="shared" si="4"/>
        <v>37.574996475425436</v>
      </c>
      <c r="AR27" s="9">
        <f t="shared" si="4"/>
        <v>36.733146173281959</v>
      </c>
      <c r="AS27" s="9">
        <f t="shared" si="4"/>
        <v>34.633448918745046</v>
      </c>
      <c r="AT27" s="9">
        <f t="shared" si="4"/>
        <v>48.146662485997716</v>
      </c>
      <c r="AU27" s="9">
        <f t="shared" si="4"/>
        <v>63.962781629577002</v>
      </c>
      <c r="AV27" s="9">
        <f t="shared" si="4"/>
        <v>64.56905043979306</v>
      </c>
      <c r="AW27" s="9">
        <f t="shared" si="4"/>
        <v>65.247060932868251</v>
      </c>
      <c r="AX27" s="9">
        <f t="shared" si="4"/>
        <v>65.067365811917128</v>
      </c>
      <c r="AY27" s="9">
        <f t="shared" si="4"/>
        <v>63.877135055749314</v>
      </c>
      <c r="AZ27" s="9">
        <f t="shared" si="4"/>
        <v>70.498183219072828</v>
      </c>
      <c r="BA27" s="9">
        <f t="shared" si="4"/>
        <v>73.162899324127437</v>
      </c>
      <c r="BB27" s="9">
        <f t="shared" si="4"/>
        <v>73.328800325581213</v>
      </c>
      <c r="BC27" s="9">
        <f t="shared" si="4"/>
        <v>80.694214323969177</v>
      </c>
      <c r="BD27" s="9">
        <f t="shared" si="4"/>
        <v>83.303129578870198</v>
      </c>
      <c r="BE27" s="9">
        <f t="shared" si="4"/>
        <v>81.386357022973101</v>
      </c>
    </row>
    <row r="28" spans="1:57" s="2" customFormat="1" x14ac:dyDescent="0.25">
      <c r="A28" s="3">
        <f>Distances!A28</f>
        <v>1622</v>
      </c>
      <c r="B28" s="5" t="str">
        <f>Distances!B28</f>
        <v>Thria</v>
      </c>
      <c r="C28" s="3" t="str">
        <f>Distances!C28</f>
        <v>Aspropyrgos</v>
      </c>
      <c r="D28" s="6">
        <f>Distances!D28</f>
        <v>-550</v>
      </c>
      <c r="E28" s="4">
        <f>Distances!E28</f>
        <v>38.054470000000002</v>
      </c>
      <c r="F28" s="4">
        <f>Distances!F28</f>
        <v>23.592310000000001</v>
      </c>
      <c r="G28" s="35">
        <f>Distances!G28</f>
        <v>32</v>
      </c>
      <c r="H28" s="9">
        <f t="shared" si="1"/>
        <v>49.71883914065517</v>
      </c>
      <c r="I28" s="9">
        <f t="shared" si="4"/>
        <v>54.850352743225059</v>
      </c>
      <c r="J28" s="9">
        <f t="shared" si="4"/>
        <v>52.715087907799727</v>
      </c>
      <c r="K28" s="9">
        <f t="shared" si="4"/>
        <v>51.603041710484582</v>
      </c>
      <c r="L28" s="9">
        <f t="shared" si="4"/>
        <v>50.911856856647219</v>
      </c>
      <c r="M28" s="9">
        <f t="shared" si="4"/>
        <v>49.488061889215757</v>
      </c>
      <c r="N28" s="9">
        <f t="shared" si="4"/>
        <v>54.669152091420678</v>
      </c>
      <c r="O28" s="9">
        <f t="shared" ref="I28:BE33" si="5">IFERROR(DEGREES(ATAN(ACOS(SIN(RADIANS(O$3))*SIN(RADIANS($E28))+COS(RADIANS(O$3))*COS(RADIANS($E28)))/ACOS(SIN(RADIANS(O$3))*SIN(RADIANS(O$3))+COS(RADIANS(O$3))*COS(RADIANS(O$3))*COS(RADIANS(O$4-$F28))))),"-")</f>
        <v>64.640628753382316</v>
      </c>
      <c r="P28" s="9">
        <f t="shared" si="5"/>
        <v>58.992511584267803</v>
      </c>
      <c r="Q28" s="9">
        <f t="shared" si="5"/>
        <v>58.1510309280185</v>
      </c>
      <c r="R28" s="9">
        <f t="shared" si="5"/>
        <v>58.677847705363277</v>
      </c>
      <c r="S28" s="9">
        <f t="shared" si="5"/>
        <v>58.585891499620999</v>
      </c>
      <c r="T28" s="9">
        <f t="shared" si="5"/>
        <v>65.402468110505069</v>
      </c>
      <c r="U28" s="9">
        <f t="shared" si="5"/>
        <v>69.337429420817912</v>
      </c>
      <c r="V28" s="9">
        <f t="shared" si="5"/>
        <v>72.32861019474835</v>
      </c>
      <c r="W28" s="9">
        <f t="shared" si="5"/>
        <v>86.749654119232119</v>
      </c>
      <c r="X28" s="9">
        <f t="shared" si="5"/>
        <v>67.939014252250388</v>
      </c>
      <c r="Y28" s="9">
        <f t="shared" si="5"/>
        <v>56.375311754929186</v>
      </c>
      <c r="Z28" s="9">
        <f t="shared" si="5"/>
        <v>47.283776277876811</v>
      </c>
      <c r="AA28" s="9">
        <f t="shared" si="5"/>
        <v>31.147593383107559</v>
      </c>
      <c r="AB28" s="9">
        <f t="shared" si="5"/>
        <v>80.421939698608099</v>
      </c>
      <c r="AC28" s="9" t="str">
        <f t="shared" si="5"/>
        <v>-</v>
      </c>
      <c r="AD28" s="9">
        <f t="shared" si="5"/>
        <v>13.739022633074205</v>
      </c>
      <c r="AE28" s="9">
        <f t="shared" si="5"/>
        <v>17.000498661584746</v>
      </c>
      <c r="AF28" s="9">
        <f t="shared" si="5"/>
        <v>19.195095050638589</v>
      </c>
      <c r="AG28" s="9">
        <f t="shared" si="5"/>
        <v>25.04666075119507</v>
      </c>
      <c r="AH28" s="9">
        <f t="shared" si="5"/>
        <v>22.061615351780205</v>
      </c>
      <c r="AI28" s="9">
        <f t="shared" si="5"/>
        <v>20.358863453618667</v>
      </c>
      <c r="AJ28" s="9">
        <f t="shared" si="5"/>
        <v>19.322815777584289</v>
      </c>
      <c r="AK28" s="9">
        <f t="shared" si="5"/>
        <v>16.323966869212125</v>
      </c>
      <c r="AL28" s="9">
        <f t="shared" si="5"/>
        <v>19.98679341047708</v>
      </c>
      <c r="AM28" s="9">
        <f t="shared" si="5"/>
        <v>22.337696009429173</v>
      </c>
      <c r="AN28" s="9">
        <f t="shared" si="5"/>
        <v>27.22727953011136</v>
      </c>
      <c r="AO28" s="9">
        <f t="shared" si="5"/>
        <v>29.460502876785689</v>
      </c>
      <c r="AP28" s="9">
        <f t="shared" si="5"/>
        <v>40.047181776495897</v>
      </c>
      <c r="AQ28" s="9">
        <f t="shared" si="5"/>
        <v>41.450539754966698</v>
      </c>
      <c r="AR28" s="9">
        <f t="shared" si="5"/>
        <v>40.565035383292582</v>
      </c>
      <c r="AS28" s="9">
        <f t="shared" si="5"/>
        <v>38.487057287179852</v>
      </c>
      <c r="AT28" s="9">
        <f t="shared" si="5"/>
        <v>50.644503460072272</v>
      </c>
      <c r="AU28" s="9">
        <f t="shared" si="5"/>
        <v>66.118454279204613</v>
      </c>
      <c r="AV28" s="9">
        <f t="shared" si="5"/>
        <v>66.629781570352776</v>
      </c>
      <c r="AW28" s="9">
        <f t="shared" si="5"/>
        <v>67.213087157125088</v>
      </c>
      <c r="AX28" s="9">
        <f t="shared" si="5"/>
        <v>66.390508043291646</v>
      </c>
      <c r="AY28" s="9">
        <f t="shared" si="5"/>
        <v>65.448978890549881</v>
      </c>
      <c r="AZ28" s="9">
        <f t="shared" si="5"/>
        <v>71.356630034717696</v>
      </c>
      <c r="BA28" s="9">
        <f t="shared" si="5"/>
        <v>73.727301145553739</v>
      </c>
      <c r="BB28" s="9">
        <f t="shared" si="5"/>
        <v>73.874255875496971</v>
      </c>
      <c r="BC28" s="9">
        <f t="shared" si="5"/>
        <v>80.666473544627138</v>
      </c>
      <c r="BD28" s="9">
        <f t="shared" si="5"/>
        <v>83.060381896345305</v>
      </c>
      <c r="BE28" s="9">
        <f t="shared" si="5"/>
        <v>81.308313562018853</v>
      </c>
    </row>
    <row r="29" spans="1:57" s="2" customFormat="1" x14ac:dyDescent="0.25">
      <c r="A29" s="3">
        <f>Distances!A29</f>
        <v>1621</v>
      </c>
      <c r="B29" s="5" t="str">
        <f>Distances!B29</f>
        <v>Kopros</v>
      </c>
      <c r="C29" s="2" t="str">
        <f>Distances!C29</f>
        <v>South of airport runway</v>
      </c>
      <c r="D29" s="6">
        <f>Distances!D29</f>
        <v>-550</v>
      </c>
      <c r="E29" s="4">
        <f>Distances!E29</f>
        <v>38.047759999999997</v>
      </c>
      <c r="F29" s="4">
        <f>Distances!F29</f>
        <v>23.557459999999999</v>
      </c>
      <c r="G29" s="35">
        <f>Distances!G29</f>
        <v>36</v>
      </c>
      <c r="H29" s="9">
        <f t="shared" si="1"/>
        <v>47.025937407017494</v>
      </c>
      <c r="I29" s="9">
        <f t="shared" si="5"/>
        <v>51.839393995034733</v>
      </c>
      <c r="J29" s="9">
        <f t="shared" si="5"/>
        <v>49.756233823483079</v>
      </c>
      <c r="K29" s="9">
        <f t="shared" si="5"/>
        <v>48.296159680692426</v>
      </c>
      <c r="L29" s="9">
        <f t="shared" si="5"/>
        <v>47.618789440401557</v>
      </c>
      <c r="M29" s="9">
        <f t="shared" si="5"/>
        <v>45.585921346171624</v>
      </c>
      <c r="N29" s="9">
        <f t="shared" si="5"/>
        <v>49.794687984332391</v>
      </c>
      <c r="O29" s="9">
        <f t="shared" si="5"/>
        <v>59.682898520398766</v>
      </c>
      <c r="P29" s="9">
        <f t="shared" si="5"/>
        <v>53.732390438140463</v>
      </c>
      <c r="Q29" s="9">
        <f t="shared" si="5"/>
        <v>51.783447810313262</v>
      </c>
      <c r="R29" s="9">
        <f t="shared" si="5"/>
        <v>50.846673801609107</v>
      </c>
      <c r="S29" s="9">
        <f t="shared" si="5"/>
        <v>48.356111541819985</v>
      </c>
      <c r="T29" s="9">
        <f t="shared" si="5"/>
        <v>53.71718969977686</v>
      </c>
      <c r="U29" s="9">
        <f t="shared" si="5"/>
        <v>57.073383336838802</v>
      </c>
      <c r="V29" s="9">
        <f t="shared" si="5"/>
        <v>59.092027685242797</v>
      </c>
      <c r="W29" s="9">
        <f t="shared" si="5"/>
        <v>70.657810104809698</v>
      </c>
      <c r="X29" s="9">
        <f t="shared" si="5"/>
        <v>81.382073684816206</v>
      </c>
      <c r="Y29" s="9">
        <f t="shared" si="5"/>
        <v>62.049688277339442</v>
      </c>
      <c r="Z29" s="9">
        <f t="shared" si="5"/>
        <v>52.084206708893255</v>
      </c>
      <c r="AA29" s="9">
        <f t="shared" si="5"/>
        <v>34.953868764661493</v>
      </c>
      <c r="AB29" s="9">
        <f t="shared" si="5"/>
        <v>61.303281959210103</v>
      </c>
      <c r="AC29" s="9">
        <f t="shared" si="5"/>
        <v>13.740234358890815</v>
      </c>
      <c r="AD29" s="9" t="str">
        <f t="shared" si="5"/>
        <v>-</v>
      </c>
      <c r="AE29" s="9">
        <f t="shared" si="5"/>
        <v>22.348906872518867</v>
      </c>
      <c r="AF29" s="9">
        <f t="shared" si="5"/>
        <v>21.61521482112849</v>
      </c>
      <c r="AG29" s="9">
        <f t="shared" si="5"/>
        <v>26.89011139806016</v>
      </c>
      <c r="AH29" s="9">
        <f t="shared" si="5"/>
        <v>23.408994436360381</v>
      </c>
      <c r="AI29" s="9">
        <f t="shared" si="5"/>
        <v>20.903918520185751</v>
      </c>
      <c r="AJ29" s="9">
        <f t="shared" si="5"/>
        <v>19.720478880633046</v>
      </c>
      <c r="AK29" s="9">
        <f t="shared" si="5"/>
        <v>16.486708657791812</v>
      </c>
      <c r="AL29" s="9">
        <f t="shared" si="5"/>
        <v>20.361047044472681</v>
      </c>
      <c r="AM29" s="9">
        <f t="shared" si="5"/>
        <v>22.846728519301408</v>
      </c>
      <c r="AN29" s="9">
        <f t="shared" si="5"/>
        <v>28.087558681606044</v>
      </c>
      <c r="AO29" s="9">
        <f t="shared" si="5"/>
        <v>30.54942888169133</v>
      </c>
      <c r="AP29" s="9">
        <f t="shared" si="5"/>
        <v>41.75654623617492</v>
      </c>
      <c r="AQ29" s="9">
        <f t="shared" si="5"/>
        <v>43.259492819337353</v>
      </c>
      <c r="AR29" s="9">
        <f t="shared" si="5"/>
        <v>42.272241315265909</v>
      </c>
      <c r="AS29" s="9">
        <f t="shared" si="5"/>
        <v>40.020783948301293</v>
      </c>
      <c r="AT29" s="9">
        <f t="shared" si="5"/>
        <v>52.537771106324186</v>
      </c>
      <c r="AU29" s="9">
        <f t="shared" si="5"/>
        <v>70.211261668261912</v>
      </c>
      <c r="AV29" s="9">
        <f t="shared" si="5"/>
        <v>70.711922677490136</v>
      </c>
      <c r="AW29" s="9">
        <f t="shared" si="5"/>
        <v>71.305085709064656</v>
      </c>
      <c r="AX29" s="9">
        <f t="shared" si="5"/>
        <v>69.051007384410482</v>
      </c>
      <c r="AY29" s="9">
        <f t="shared" si="5"/>
        <v>68.359553444578296</v>
      </c>
      <c r="AZ29" s="9">
        <f t="shared" si="5"/>
        <v>74.168350125207212</v>
      </c>
      <c r="BA29" s="9">
        <f t="shared" si="5"/>
        <v>76.310313310442083</v>
      </c>
      <c r="BB29" s="9">
        <f t="shared" si="5"/>
        <v>76.432468387101068</v>
      </c>
      <c r="BC29" s="9">
        <f t="shared" si="5"/>
        <v>83.555362302514851</v>
      </c>
      <c r="BD29" s="9">
        <f t="shared" si="5"/>
        <v>85.967148385703737</v>
      </c>
      <c r="BE29" s="9">
        <f t="shared" si="5"/>
        <v>83.941420516573331</v>
      </c>
    </row>
    <row r="30" spans="1:57" s="2" customFormat="1" x14ac:dyDescent="0.25">
      <c r="A30" s="3">
        <f>Distances!A30</f>
        <v>1620</v>
      </c>
      <c r="B30" s="5" t="str">
        <f>Distances!B30</f>
        <v xml:space="preserve">Eleusis </v>
      </c>
      <c r="C30" s="2" t="str">
        <f>Distances!C30</f>
        <v>Elefsina</v>
      </c>
      <c r="D30" s="6">
        <f>Distances!D30</f>
        <v>-1500</v>
      </c>
      <c r="E30" s="4">
        <f>Distances!E30</f>
        <v>38.041200000000003</v>
      </c>
      <c r="F30" s="4">
        <f>Distances!F30</f>
        <v>23.537199999999999</v>
      </c>
      <c r="G30" s="35">
        <f>Distances!G30</f>
        <v>35</v>
      </c>
      <c r="H30" s="9">
        <f t="shared" si="1"/>
        <v>45.327154963123363</v>
      </c>
      <c r="I30" s="9">
        <f t="shared" si="5"/>
        <v>49.959672208130321</v>
      </c>
      <c r="J30" s="9">
        <f t="shared" si="5"/>
        <v>47.903001379955811</v>
      </c>
      <c r="K30" s="9">
        <f t="shared" si="5"/>
        <v>46.229711574844956</v>
      </c>
      <c r="L30" s="9">
        <f t="shared" si="5"/>
        <v>45.559000939433759</v>
      </c>
      <c r="M30" s="9">
        <f t="shared" si="5"/>
        <v>43.159634984632319</v>
      </c>
      <c r="N30" s="9">
        <f t="shared" si="5"/>
        <v>46.806769116333214</v>
      </c>
      <c r="O30" s="9">
        <f t="shared" si="5"/>
        <v>56.652795773647753</v>
      </c>
      <c r="P30" s="9">
        <f t="shared" si="5"/>
        <v>50.522307938418997</v>
      </c>
      <c r="Q30" s="9">
        <f t="shared" si="5"/>
        <v>47.938939945601796</v>
      </c>
      <c r="R30" s="9">
        <f t="shared" si="5"/>
        <v>46.189345284663446</v>
      </c>
      <c r="S30" s="9">
        <f t="shared" si="5"/>
        <v>42.447144191659369</v>
      </c>
      <c r="T30" s="9">
        <f t="shared" si="5"/>
        <v>46.954143676049803</v>
      </c>
      <c r="U30" s="9">
        <f t="shared" si="5"/>
        <v>49.926214078394565</v>
      </c>
      <c r="V30" s="9">
        <f t="shared" si="5"/>
        <v>51.363458262798453</v>
      </c>
      <c r="W30" s="9">
        <f t="shared" si="5"/>
        <v>60.820127284032857</v>
      </c>
      <c r="X30" s="9">
        <f t="shared" si="5"/>
        <v>89.254629372947491</v>
      </c>
      <c r="Y30" s="9">
        <f t="shared" si="5"/>
        <v>65.547792093811822</v>
      </c>
      <c r="Z30" s="9">
        <f t="shared" si="5"/>
        <v>54.93962023864146</v>
      </c>
      <c r="AA30" s="9">
        <f t="shared" si="5"/>
        <v>36.906057844187615</v>
      </c>
      <c r="AB30" s="9">
        <f t="shared" si="5"/>
        <v>39.926021934579687</v>
      </c>
      <c r="AC30" s="9">
        <f t="shared" si="5"/>
        <v>17.003402708040365</v>
      </c>
      <c r="AD30" s="9">
        <f t="shared" si="5"/>
        <v>22.350712290767323</v>
      </c>
      <c r="AE30" s="9" t="str">
        <f t="shared" si="5"/>
        <v>-</v>
      </c>
      <c r="AF30" s="9">
        <f t="shared" si="5"/>
        <v>21.344289496607946</v>
      </c>
      <c r="AG30" s="9">
        <f t="shared" si="5"/>
        <v>27.396379448958889</v>
      </c>
      <c r="AH30" s="9">
        <f t="shared" si="5"/>
        <v>23.527402194014556</v>
      </c>
      <c r="AI30" s="9">
        <f t="shared" si="5"/>
        <v>20.829221186565199</v>
      </c>
      <c r="AJ30" s="9">
        <f t="shared" si="5"/>
        <v>19.602981052536716</v>
      </c>
      <c r="AK30" s="9">
        <f t="shared" si="5"/>
        <v>16.256233260391362</v>
      </c>
      <c r="AL30" s="9">
        <f t="shared" si="5"/>
        <v>20.287464840640414</v>
      </c>
      <c r="AM30" s="9">
        <f t="shared" si="5"/>
        <v>22.867228963820047</v>
      </c>
      <c r="AN30" s="9">
        <f t="shared" si="5"/>
        <v>28.323406985414643</v>
      </c>
      <c r="AO30" s="9">
        <f t="shared" si="5"/>
        <v>30.916336692630534</v>
      </c>
      <c r="AP30" s="9">
        <f t="shared" si="5"/>
        <v>42.571662198578778</v>
      </c>
      <c r="AQ30" s="9">
        <f t="shared" si="5"/>
        <v>44.142342635694696</v>
      </c>
      <c r="AR30" s="9">
        <f t="shared" si="5"/>
        <v>43.091388184869793</v>
      </c>
      <c r="AS30" s="9">
        <f t="shared" si="5"/>
        <v>40.727236644129242</v>
      </c>
      <c r="AT30" s="9">
        <f t="shared" si="5"/>
        <v>53.535469818196418</v>
      </c>
      <c r="AU30" s="9">
        <f t="shared" si="5"/>
        <v>72.63718508777778</v>
      </c>
      <c r="AV30" s="9">
        <f t="shared" si="5"/>
        <v>73.13224096992019</v>
      </c>
      <c r="AW30" s="9">
        <f t="shared" si="5"/>
        <v>73.733281857250461</v>
      </c>
      <c r="AX30" s="9">
        <f t="shared" si="5"/>
        <v>70.575030183452967</v>
      </c>
      <c r="AY30" s="9">
        <f t="shared" si="5"/>
        <v>70.033775381633248</v>
      </c>
      <c r="AZ30" s="9">
        <f t="shared" si="5"/>
        <v>75.801332630412617</v>
      </c>
      <c r="BA30" s="9">
        <f t="shared" si="5"/>
        <v>77.810498103498915</v>
      </c>
      <c r="BB30" s="9">
        <f t="shared" si="5"/>
        <v>77.917976603899845</v>
      </c>
      <c r="BC30" s="9">
        <f t="shared" si="5"/>
        <v>85.261768648119457</v>
      </c>
      <c r="BD30" s="9">
        <f t="shared" si="5"/>
        <v>87.690533979548533</v>
      </c>
      <c r="BE30" s="9">
        <f t="shared" si="5"/>
        <v>85.492710243431461</v>
      </c>
    </row>
    <row r="31" spans="1:57" s="2" customFormat="1" x14ac:dyDescent="0.25">
      <c r="A31" s="3">
        <f>Distances!A31</f>
        <v>1619</v>
      </c>
      <c r="B31" s="5">
        <f>Distances!B31</f>
        <v>0</v>
      </c>
      <c r="C31" s="2" t="str">
        <f>Distances!C31</f>
        <v>Roman fort at Loutropyrgos</v>
      </c>
      <c r="D31" s="6">
        <f>Distances!D31</f>
        <v>-550</v>
      </c>
      <c r="E31" s="4">
        <f>Distances!E31</f>
        <v>38.024299999999997</v>
      </c>
      <c r="F31" s="4">
        <f>Distances!F31</f>
        <v>23.482299999999999</v>
      </c>
      <c r="G31" s="35">
        <f>Distances!G31</f>
        <v>38</v>
      </c>
      <c r="H31" s="9">
        <f t="shared" si="1"/>
        <v>40.998077512334987</v>
      </c>
      <c r="I31" s="9">
        <f t="shared" si="5"/>
        <v>45.135342847681827</v>
      </c>
      <c r="J31" s="9">
        <f t="shared" si="5"/>
        <v>43.168778733795776</v>
      </c>
      <c r="K31" s="9">
        <f t="shared" si="5"/>
        <v>41.00387201276618</v>
      </c>
      <c r="L31" s="9">
        <f t="shared" si="5"/>
        <v>40.359136781022563</v>
      </c>
      <c r="M31" s="9">
        <f t="shared" si="5"/>
        <v>37.145214080567044</v>
      </c>
      <c r="N31" s="9">
        <f t="shared" si="5"/>
        <v>39.419817906214327</v>
      </c>
      <c r="O31" s="9">
        <f t="shared" si="5"/>
        <v>48.886289654860512</v>
      </c>
      <c r="P31" s="9">
        <f t="shared" si="5"/>
        <v>42.512982703766397</v>
      </c>
      <c r="Q31" s="9">
        <f t="shared" si="5"/>
        <v>38.597588740813435</v>
      </c>
      <c r="R31" s="9">
        <f t="shared" si="5"/>
        <v>35.212293872131035</v>
      </c>
      <c r="S31" s="9">
        <f t="shared" si="5"/>
        <v>29.326609427078594</v>
      </c>
      <c r="T31" s="9">
        <f t="shared" si="5"/>
        <v>31.810612689211801</v>
      </c>
      <c r="U31" s="9">
        <f t="shared" si="5"/>
        <v>33.716830289937569</v>
      </c>
      <c r="V31" s="9">
        <f t="shared" si="5"/>
        <v>33.875045976888458</v>
      </c>
      <c r="W31" s="9">
        <f t="shared" si="5"/>
        <v>37.59730911766836</v>
      </c>
      <c r="X31" s="9">
        <f t="shared" si="5"/>
        <v>59.040352287959621</v>
      </c>
      <c r="Y31" s="9">
        <f t="shared" si="5"/>
        <v>77.930822464478652</v>
      </c>
      <c r="Z31" s="9">
        <f t="shared" si="5"/>
        <v>65.854749822261198</v>
      </c>
      <c r="AA31" s="9">
        <f t="shared" si="5"/>
        <v>47.607629966836541</v>
      </c>
      <c r="AB31" s="9">
        <f t="shared" si="5"/>
        <v>9.5160913511983889</v>
      </c>
      <c r="AC31" s="9">
        <f t="shared" si="5"/>
        <v>19.202425687120293</v>
      </c>
      <c r="AD31" s="9">
        <f t="shared" si="5"/>
        <v>21.621500758318255</v>
      </c>
      <c r="AE31" s="9">
        <f t="shared" si="5"/>
        <v>21.348771299418996</v>
      </c>
      <c r="AF31" s="9" t="str">
        <f t="shared" si="5"/>
        <v>-</v>
      </c>
      <c r="AG31" s="9">
        <f t="shared" si="5"/>
        <v>29.971376858962088</v>
      </c>
      <c r="AH31" s="9">
        <f t="shared" si="5"/>
        <v>24.448821685185294</v>
      </c>
      <c r="AI31" s="9">
        <f t="shared" si="5"/>
        <v>20.748150347160536</v>
      </c>
      <c r="AJ31" s="9">
        <f t="shared" si="5"/>
        <v>19.365237994893551</v>
      </c>
      <c r="AK31" s="9">
        <f t="shared" si="5"/>
        <v>15.653620389432508</v>
      </c>
      <c r="AL31" s="9">
        <f t="shared" si="5"/>
        <v>20.171863958447251</v>
      </c>
      <c r="AM31" s="9">
        <f t="shared" si="5"/>
        <v>23.042875142991196</v>
      </c>
      <c r="AN31" s="9">
        <f t="shared" si="5"/>
        <v>29.186567525162424</v>
      </c>
      <c r="AO31" s="9">
        <f t="shared" si="5"/>
        <v>32.219514567975494</v>
      </c>
      <c r="AP31" s="9">
        <f t="shared" si="5"/>
        <v>45.244140166409217</v>
      </c>
      <c r="AQ31" s="9">
        <f t="shared" si="5"/>
        <v>47.025248577257273</v>
      </c>
      <c r="AR31" s="9">
        <f t="shared" si="5"/>
        <v>45.763819356393412</v>
      </c>
      <c r="AS31" s="9">
        <f t="shared" si="5"/>
        <v>43.040267678820442</v>
      </c>
      <c r="AT31" s="9">
        <f t="shared" si="5"/>
        <v>56.617667548436707</v>
      </c>
      <c r="AU31" s="9">
        <f t="shared" si="5"/>
        <v>80.1866963188331</v>
      </c>
      <c r="AV31" s="9">
        <f t="shared" si="5"/>
        <v>80.640894959678263</v>
      </c>
      <c r="AW31" s="9">
        <f t="shared" si="5"/>
        <v>81.244381690390142</v>
      </c>
      <c r="AX31" s="9">
        <f t="shared" si="5"/>
        <v>75.122822363134389</v>
      </c>
      <c r="AY31" s="9">
        <f t="shared" si="5"/>
        <v>75.086383399005172</v>
      </c>
      <c r="AZ31" s="9">
        <f t="shared" si="5"/>
        <v>80.609064294918682</v>
      </c>
      <c r="BA31" s="9">
        <f t="shared" si="5"/>
        <v>82.171299295343744</v>
      </c>
      <c r="BB31" s="9">
        <f t="shared" si="5"/>
        <v>82.231902895820539</v>
      </c>
      <c r="BC31" s="9">
        <f t="shared" si="5"/>
        <v>89.849700722075141</v>
      </c>
      <c r="BD31" s="9">
        <f t="shared" si="5"/>
        <v>87.404100582805725</v>
      </c>
      <c r="BE31" s="9">
        <f t="shared" si="5"/>
        <v>89.912534472744284</v>
      </c>
    </row>
    <row r="32" spans="1:57" s="2" customFormat="1" x14ac:dyDescent="0.25">
      <c r="A32" s="3">
        <f>Distances!A32</f>
        <v>1618.1</v>
      </c>
      <c r="B32" s="5" t="str">
        <f>Distances!B32</f>
        <v>Minoa insula</v>
      </c>
      <c r="C32" s="2" t="str">
        <f>Distances!C32</f>
        <v>Pachaki islet</v>
      </c>
      <c r="D32" s="6">
        <f>Distances!D32</f>
        <v>0</v>
      </c>
      <c r="E32" s="4">
        <f>Distances!E32</f>
        <v>37.969700000000003</v>
      </c>
      <c r="F32" s="4">
        <f>Distances!F32</f>
        <v>23.362200000000001</v>
      </c>
      <c r="G32" s="35">
        <f>Distances!G32</f>
        <v>40</v>
      </c>
      <c r="H32" s="9">
        <f t="shared" si="1"/>
        <v>31.247899396581769</v>
      </c>
      <c r="I32" s="9">
        <f t="shared" si="5"/>
        <v>34.299643792493285</v>
      </c>
      <c r="J32" s="9">
        <f t="shared" si="5"/>
        <v>32.561932943316144</v>
      </c>
      <c r="K32" s="9">
        <f t="shared" si="5"/>
        <v>29.495903248581811</v>
      </c>
      <c r="L32" s="9">
        <f t="shared" si="5"/>
        <v>28.921277901194756</v>
      </c>
      <c r="M32" s="9">
        <f t="shared" si="5"/>
        <v>24.338782047822278</v>
      </c>
      <c r="N32" s="9">
        <f t="shared" si="5"/>
        <v>24.124551676739308</v>
      </c>
      <c r="O32" s="9">
        <f t="shared" si="5"/>
        <v>32.196049128628076</v>
      </c>
      <c r="P32" s="9">
        <f t="shared" si="5"/>
        <v>25.928585751288011</v>
      </c>
      <c r="Q32" s="9">
        <f t="shared" si="5"/>
        <v>20.306579058779768</v>
      </c>
      <c r="R32" s="9">
        <f t="shared" si="5"/>
        <v>15.135853385108902</v>
      </c>
      <c r="S32" s="9">
        <f t="shared" si="5"/>
        <v>7.8993706852195062</v>
      </c>
      <c r="T32" s="9">
        <f t="shared" si="5"/>
        <v>7.8737390651804775</v>
      </c>
      <c r="U32" s="9">
        <f t="shared" si="5"/>
        <v>8.2923766203824858</v>
      </c>
      <c r="V32" s="9">
        <f t="shared" si="5"/>
        <v>7.264126253644112</v>
      </c>
      <c r="W32" s="9">
        <f t="shared" si="5"/>
        <v>5.0764738955518052</v>
      </c>
      <c r="X32" s="9">
        <f t="shared" si="5"/>
        <v>7.9909318755725165</v>
      </c>
      <c r="Y32" s="9">
        <f t="shared" si="5"/>
        <v>55.929365640660649</v>
      </c>
      <c r="Z32" s="9">
        <f t="shared" si="5"/>
        <v>60.614252124642292</v>
      </c>
      <c r="AA32" s="9">
        <f t="shared" si="5"/>
        <v>5.7666513149599625</v>
      </c>
      <c r="AB32" s="9">
        <f t="shared" si="5"/>
        <v>13.354894916659235</v>
      </c>
      <c r="AC32" s="9">
        <f t="shared" si="5"/>
        <v>25.072083288790232</v>
      </c>
      <c r="AD32" s="9">
        <f t="shared" si="5"/>
        <v>26.914727775008693</v>
      </c>
      <c r="AE32" s="9">
        <f t="shared" si="5"/>
        <v>27.419211962454511</v>
      </c>
      <c r="AF32" s="9">
        <f t="shared" si="5"/>
        <v>29.989839190243242</v>
      </c>
      <c r="AG32" s="9" t="str">
        <f t="shared" si="5"/>
        <v>-</v>
      </c>
      <c r="AH32" s="9">
        <f t="shared" si="5"/>
        <v>55.405523711225655</v>
      </c>
      <c r="AI32" s="9">
        <f t="shared" si="5"/>
        <v>14.951721705426076</v>
      </c>
      <c r="AJ32" s="9">
        <f t="shared" si="5"/>
        <v>14.312697709398231</v>
      </c>
      <c r="AK32" s="9">
        <f t="shared" si="5"/>
        <v>10.219207011632356</v>
      </c>
      <c r="AL32" s="9">
        <f t="shared" si="5"/>
        <v>16.658564247206737</v>
      </c>
      <c r="AM32" s="9">
        <f t="shared" si="5"/>
        <v>20.586056563366423</v>
      </c>
      <c r="AN32" s="9">
        <f t="shared" si="5"/>
        <v>28.884483249865852</v>
      </c>
      <c r="AO32" s="9">
        <f t="shared" si="5"/>
        <v>33.297191070147356</v>
      </c>
      <c r="AP32" s="9">
        <f t="shared" si="5"/>
        <v>51.67324365115379</v>
      </c>
      <c r="AQ32" s="9">
        <f t="shared" si="5"/>
        <v>54.227535118972177</v>
      </c>
      <c r="AR32" s="9">
        <f t="shared" si="5"/>
        <v>52.187987598116337</v>
      </c>
      <c r="AS32" s="9">
        <f t="shared" si="5"/>
        <v>48.164033014408631</v>
      </c>
      <c r="AT32" s="9">
        <f t="shared" si="5"/>
        <v>64.310086878209958</v>
      </c>
      <c r="AU32" s="9">
        <f t="shared" si="5"/>
        <v>77.660005777927381</v>
      </c>
      <c r="AV32" s="9">
        <f t="shared" si="5"/>
        <v>77.4649759872987</v>
      </c>
      <c r="AW32" s="9">
        <f t="shared" si="5"/>
        <v>76.981667968253589</v>
      </c>
      <c r="AX32" s="9">
        <f t="shared" si="5"/>
        <v>87.041973712522065</v>
      </c>
      <c r="AY32" s="9">
        <f t="shared" si="5"/>
        <v>88.710533747698591</v>
      </c>
      <c r="AZ32" s="9">
        <f t="shared" si="5"/>
        <v>86.922938291140966</v>
      </c>
      <c r="BA32" s="9">
        <f t="shared" si="5"/>
        <v>86.793465342308025</v>
      </c>
      <c r="BB32" s="9">
        <f t="shared" si="5"/>
        <v>86.874268592216765</v>
      </c>
      <c r="BC32" s="9">
        <f t="shared" si="5"/>
        <v>77.575259455770791</v>
      </c>
      <c r="BD32" s="9">
        <f t="shared" si="5"/>
        <v>75.179011617531941</v>
      </c>
      <c r="BE32" s="9">
        <f t="shared" si="5"/>
        <v>79.125076762794137</v>
      </c>
    </row>
    <row r="33" spans="1:57" s="2" customFormat="1" x14ac:dyDescent="0.25">
      <c r="A33" s="3">
        <f>Distances!A33</f>
        <v>1618</v>
      </c>
      <c r="B33" s="5" t="str">
        <f>Distances!B33</f>
        <v>Nisa, Nisaea, Nisee (port of Megare, Megara)</v>
      </c>
      <c r="C33" s="2" t="str">
        <f>Distances!C33</f>
        <v>Roman fort at Agios Nicolas, near Megara</v>
      </c>
      <c r="D33" s="6">
        <f>Distances!D33</f>
        <v>-750</v>
      </c>
      <c r="E33" s="4">
        <f>Distances!E33</f>
        <v>37.978499999999997</v>
      </c>
      <c r="F33" s="4">
        <f>Distances!F33</f>
        <v>23.354500000000002</v>
      </c>
      <c r="G33" s="35">
        <f>Distances!G33</f>
        <v>39</v>
      </c>
      <c r="H33" s="9">
        <f t="shared" si="1"/>
        <v>31.64996322988614</v>
      </c>
      <c r="I33" s="9">
        <f t="shared" si="5"/>
        <v>34.682787751305824</v>
      </c>
      <c r="J33" s="9">
        <f t="shared" si="5"/>
        <v>32.970807189351476</v>
      </c>
      <c r="K33" s="9">
        <f t="shared" si="5"/>
        <v>30.001012993305448</v>
      </c>
      <c r="L33" s="9">
        <f t="shared" si="5"/>
        <v>29.435873086120356</v>
      </c>
      <c r="M33" s="9">
        <f t="shared" si="5"/>
        <v>25.018968907647459</v>
      </c>
      <c r="N33" s="9">
        <f t="shared" si="5"/>
        <v>24.923874169903037</v>
      </c>
      <c r="O33" s="9">
        <f t="shared" si="5"/>
        <v>32.823431403384411</v>
      </c>
      <c r="P33" s="9">
        <f t="shared" si="5"/>
        <v>26.73139089274548</v>
      </c>
      <c r="Q33" s="9">
        <f t="shared" si="5"/>
        <v>21.362791456271289</v>
      </c>
      <c r="R33" s="9">
        <f t="shared" si="5"/>
        <v>16.466881864321973</v>
      </c>
      <c r="S33" s="9">
        <f t="shared" si="5"/>
        <v>9.6060497812271972</v>
      </c>
      <c r="T33" s="9">
        <f t="shared" si="5"/>
        <v>9.7198358213401175</v>
      </c>
      <c r="U33" s="9">
        <f t="shared" si="5"/>
        <v>10.196914287932405</v>
      </c>
      <c r="V33" s="9">
        <f t="shared" si="5"/>
        <v>9.2799416395034697</v>
      </c>
      <c r="W33" s="9">
        <f t="shared" si="5"/>
        <v>7.495582942414333</v>
      </c>
      <c r="X33" s="9">
        <f t="shared" si="5"/>
        <v>11.039496347755813</v>
      </c>
      <c r="Y33" s="9">
        <f t="shared" ref="I33:BE38" si="6">IFERROR(DEGREES(ATAN(ACOS(SIN(RADIANS(Y$3))*SIN(RADIANS($E33))+COS(RADIANS(Y$3))*COS(RADIANS($E33)))/ACOS(SIN(RADIANS(Y$3))*SIN(RADIANS(Y$3))+COS(RADIANS(Y$3))*COS(RADIANS(Y$3))*COS(RADIANS(Y$4-$F33))))),"-")</f>
        <v>55.880752407754635</v>
      </c>
      <c r="Z33" s="9">
        <f t="shared" si="6"/>
        <v>59.995681920555207</v>
      </c>
      <c r="AA33" s="9">
        <f t="shared" si="6"/>
        <v>3.9336085256741335</v>
      </c>
      <c r="AB33" s="9">
        <f t="shared" si="6"/>
        <v>10.232944098653016</v>
      </c>
      <c r="AC33" s="9">
        <f t="shared" si="6"/>
        <v>22.082296659769511</v>
      </c>
      <c r="AD33" s="9">
        <f t="shared" si="6"/>
        <v>23.428738886866228</v>
      </c>
      <c r="AE33" s="9">
        <f t="shared" si="6"/>
        <v>23.545343024533295</v>
      </c>
      <c r="AF33" s="9">
        <f t="shared" si="6"/>
        <v>24.462306988812127</v>
      </c>
      <c r="AG33" s="9">
        <f t="shared" si="6"/>
        <v>55.402313491275585</v>
      </c>
      <c r="AH33" s="9" t="str">
        <f t="shared" si="6"/>
        <v>-</v>
      </c>
      <c r="AI33" s="9">
        <f t="shared" si="6"/>
        <v>18.348293365324015</v>
      </c>
      <c r="AJ33" s="9">
        <f t="shared" si="6"/>
        <v>16.871233247508066</v>
      </c>
      <c r="AK33" s="9">
        <f t="shared" si="6"/>
        <v>12.205480359287423</v>
      </c>
      <c r="AL33" s="9">
        <f t="shared" si="6"/>
        <v>18.603090197948585</v>
      </c>
      <c r="AM33" s="9">
        <f t="shared" si="6"/>
        <v>22.542706519420708</v>
      </c>
      <c r="AN33" s="9">
        <f t="shared" si="6"/>
        <v>31.163400066027332</v>
      </c>
      <c r="AO33" s="9">
        <f t="shared" si="6"/>
        <v>35.932157075723516</v>
      </c>
      <c r="AP33" s="9">
        <f t="shared" si="6"/>
        <v>53.910673331371903</v>
      </c>
      <c r="AQ33" s="9">
        <f t="shared" si="6"/>
        <v>56.441557373229998</v>
      </c>
      <c r="AR33" s="9">
        <f t="shared" si="6"/>
        <v>54.345967162963575</v>
      </c>
      <c r="AS33" s="9">
        <f t="shared" si="6"/>
        <v>50.282630964954095</v>
      </c>
      <c r="AT33" s="9">
        <f t="shared" si="6"/>
        <v>65.73546412973532</v>
      </c>
      <c r="AU33" s="9">
        <f t="shared" si="6"/>
        <v>76.661590362697822</v>
      </c>
      <c r="AV33" s="9">
        <f t="shared" si="6"/>
        <v>76.491528595677707</v>
      </c>
      <c r="AW33" s="9">
        <f t="shared" si="6"/>
        <v>76.041025356153114</v>
      </c>
      <c r="AX33" s="9">
        <f t="shared" si="6"/>
        <v>88.0139119813402</v>
      </c>
      <c r="AY33" s="9">
        <f t="shared" si="6"/>
        <v>89.773687857522759</v>
      </c>
      <c r="AZ33" s="9">
        <f t="shared" si="6"/>
        <v>86.123429098539603</v>
      </c>
      <c r="BA33" s="9">
        <f t="shared" si="6"/>
        <v>86.100262112311128</v>
      </c>
      <c r="BB33" s="9">
        <f t="shared" si="6"/>
        <v>86.188632700350922</v>
      </c>
      <c r="BC33" s="9">
        <f t="shared" si="6"/>
        <v>77.06677463091124</v>
      </c>
      <c r="BD33" s="9">
        <f t="shared" si="6"/>
        <v>74.73478970039811</v>
      </c>
      <c r="BE33" s="9">
        <f t="shared" si="6"/>
        <v>78.637970041496402</v>
      </c>
    </row>
    <row r="34" spans="1:57" s="2" customFormat="1" x14ac:dyDescent="0.25">
      <c r="A34" s="3">
        <f>Distances!A34</f>
        <v>1856</v>
      </c>
      <c r="B34" s="5" t="str">
        <f>Distances!B34</f>
        <v>Kremmyon, Krommyon, Crommyon</v>
      </c>
      <c r="C34" s="2" t="str">
        <f>Distances!C34</f>
        <v>near Agio Theodori</v>
      </c>
      <c r="D34" s="6">
        <f>Distances!D34</f>
        <v>-750</v>
      </c>
      <c r="E34" s="4">
        <f>Distances!E34</f>
        <v>37.924999999999997</v>
      </c>
      <c r="F34" s="4">
        <f>Distances!F34</f>
        <v>23.15</v>
      </c>
      <c r="G34" s="35">
        <f>Distances!G34</f>
        <v>35</v>
      </c>
      <c r="H34" s="9">
        <f t="shared" si="1"/>
        <v>21.530928592978928</v>
      </c>
      <c r="I34" s="9">
        <f t="shared" si="6"/>
        <v>23.298895540639869</v>
      </c>
      <c r="J34" s="9">
        <f t="shared" si="6"/>
        <v>22.004556864579531</v>
      </c>
      <c r="K34" s="9">
        <f t="shared" si="6"/>
        <v>18.792110413477761</v>
      </c>
      <c r="L34" s="9">
        <f t="shared" si="6"/>
        <v>18.361723381139235</v>
      </c>
      <c r="M34" s="9">
        <f t="shared" si="6"/>
        <v>13.780174224036713</v>
      </c>
      <c r="N34" s="9">
        <f t="shared" si="6"/>
        <v>12.3193473724256</v>
      </c>
      <c r="O34" s="9">
        <f t="shared" si="6"/>
        <v>17.705536850117561</v>
      </c>
      <c r="P34" s="9">
        <f t="shared" si="6"/>
        <v>13.060925086137351</v>
      </c>
      <c r="Q34" s="9">
        <f t="shared" si="6"/>
        <v>8.1890760331754304</v>
      </c>
      <c r="R34" s="9">
        <f t="shared" si="6"/>
        <v>3.9453871357246366</v>
      </c>
      <c r="S34" s="9">
        <f t="shared" si="6"/>
        <v>1.2669542745819031</v>
      </c>
      <c r="T34" s="9">
        <f t="shared" si="6"/>
        <v>1.732558014929255</v>
      </c>
      <c r="U34" s="9">
        <f t="shared" si="6"/>
        <v>1.7159050650326659</v>
      </c>
      <c r="V34" s="9">
        <f t="shared" si="6"/>
        <v>2.5307366343647577</v>
      </c>
      <c r="W34" s="9">
        <f t="shared" si="6"/>
        <v>4.5270127903299189</v>
      </c>
      <c r="X34" s="9">
        <f t="shared" si="6"/>
        <v>4.6930108359777121</v>
      </c>
      <c r="Y34" s="9">
        <f t="shared" si="6"/>
        <v>11.9188897826934</v>
      </c>
      <c r="Z34" s="9">
        <f t="shared" si="6"/>
        <v>6.8455649294930589</v>
      </c>
      <c r="AA34" s="9">
        <f t="shared" si="6"/>
        <v>12.916651570556366</v>
      </c>
      <c r="AB34" s="9">
        <f t="shared" si="6"/>
        <v>14.148527476315701</v>
      </c>
      <c r="AC34" s="9">
        <f t="shared" si="6"/>
        <v>20.39186618893477</v>
      </c>
      <c r="AD34" s="9">
        <f t="shared" si="6"/>
        <v>20.935891550796999</v>
      </c>
      <c r="AE34" s="9">
        <f t="shared" si="6"/>
        <v>20.859392781689216</v>
      </c>
      <c r="AF34" s="9">
        <f t="shared" si="6"/>
        <v>20.773841688223037</v>
      </c>
      <c r="AG34" s="9">
        <f t="shared" si="6"/>
        <v>14.960412896408185</v>
      </c>
      <c r="AH34" s="9">
        <f t="shared" si="6"/>
        <v>18.360764353742294</v>
      </c>
      <c r="AI34" s="9" t="str">
        <f t="shared" si="6"/>
        <v>-</v>
      </c>
      <c r="AJ34" s="9">
        <f t="shared" si="6"/>
        <v>12.30289567382926</v>
      </c>
      <c r="AK34" s="9">
        <f t="shared" si="6"/>
        <v>2.9813810577509212</v>
      </c>
      <c r="AL34" s="9">
        <f t="shared" si="6"/>
        <v>18.949793777060059</v>
      </c>
      <c r="AM34" s="9">
        <f t="shared" si="6"/>
        <v>27.854887491604149</v>
      </c>
      <c r="AN34" s="9">
        <f t="shared" si="6"/>
        <v>51.537342136018928</v>
      </c>
      <c r="AO34" s="9">
        <f t="shared" si="6"/>
        <v>72.073926084359925</v>
      </c>
      <c r="AP34" s="9">
        <f t="shared" si="6"/>
        <v>87.369536785278015</v>
      </c>
      <c r="AQ34" s="9">
        <f t="shared" si="6"/>
        <v>83.946276201617522</v>
      </c>
      <c r="AR34" s="9">
        <f t="shared" si="6"/>
        <v>88.723060632408206</v>
      </c>
      <c r="AS34" s="9">
        <f t="shared" si="6"/>
        <v>83.634879142094874</v>
      </c>
      <c r="AT34" s="9">
        <f t="shared" si="6"/>
        <v>88.379184303620136</v>
      </c>
      <c r="AU34" s="9">
        <f t="shared" si="6"/>
        <v>38.848909873247337</v>
      </c>
      <c r="AV34" s="9">
        <f t="shared" si="6"/>
        <v>39.237491305416881</v>
      </c>
      <c r="AW34" s="9">
        <f t="shared" si="6"/>
        <v>39.321670933775131</v>
      </c>
      <c r="AX34" s="9">
        <f t="shared" si="6"/>
        <v>65.893982700563726</v>
      </c>
      <c r="AY34" s="9">
        <f t="shared" si="6"/>
        <v>60.659549034110952</v>
      </c>
      <c r="AZ34" s="9">
        <f t="shared" si="6"/>
        <v>61.484365072603325</v>
      </c>
      <c r="BA34" s="9">
        <f t="shared" si="6"/>
        <v>64.643542282246401</v>
      </c>
      <c r="BB34" s="9">
        <f t="shared" si="6"/>
        <v>65.011558043030021</v>
      </c>
      <c r="BC34" s="9">
        <f t="shared" si="6"/>
        <v>56.058061344512218</v>
      </c>
      <c r="BD34" s="9">
        <f t="shared" si="6"/>
        <v>54.481209172937774</v>
      </c>
      <c r="BE34" s="9">
        <f t="shared" si="6"/>
        <v>59.544397255556021</v>
      </c>
    </row>
    <row r="35" spans="1:57" s="2" customFormat="1" x14ac:dyDescent="0.25">
      <c r="A35" s="3">
        <f>Distances!A35</f>
        <v>1857</v>
      </c>
      <c r="B35" s="5" t="str">
        <f>Distances!B35</f>
        <v>Sidous, Sidus</v>
      </c>
      <c r="C35" s="2" t="str">
        <f>Distances!C35</f>
        <v>Sousaki</v>
      </c>
      <c r="D35" s="6">
        <f>Distances!D35</f>
        <v>-750</v>
      </c>
      <c r="E35" s="4">
        <f>Distances!E35</f>
        <v>37.9133</v>
      </c>
      <c r="F35" s="4">
        <f>Distances!F35</f>
        <v>23.082000000000001</v>
      </c>
      <c r="G35" s="35">
        <f>Distances!G35</f>
        <v>32</v>
      </c>
      <c r="H35" s="9">
        <f t="shared" si="1"/>
        <v>19.305637695218117</v>
      </c>
      <c r="I35" s="9">
        <f t="shared" si="6"/>
        <v>20.801051987211363</v>
      </c>
      <c r="J35" s="9">
        <f t="shared" si="6"/>
        <v>19.619221703268934</v>
      </c>
      <c r="K35" s="9">
        <f t="shared" si="6"/>
        <v>16.473815022641357</v>
      </c>
      <c r="L35" s="9">
        <f t="shared" si="6"/>
        <v>16.079584601960949</v>
      </c>
      <c r="M35" s="9">
        <f t="shared" si="6"/>
        <v>11.647397330536387</v>
      </c>
      <c r="N35" s="9">
        <f t="shared" si="6"/>
        <v>10.075732260737176</v>
      </c>
      <c r="O35" s="9">
        <f t="shared" si="6"/>
        <v>14.874687893079214</v>
      </c>
      <c r="P35" s="9">
        <f t="shared" si="6"/>
        <v>10.651342297136662</v>
      </c>
      <c r="Q35" s="9">
        <f t="shared" si="6"/>
        <v>6.1041171393360978</v>
      </c>
      <c r="R35" s="9">
        <f t="shared" si="6"/>
        <v>2.1865915544040533</v>
      </c>
      <c r="S35" s="9">
        <f t="shared" si="6"/>
        <v>2.5314350424382113</v>
      </c>
      <c r="T35" s="9">
        <f t="shared" si="6"/>
        <v>2.9961443791016067</v>
      </c>
      <c r="U35" s="9">
        <f t="shared" si="6"/>
        <v>3.0078141856440017</v>
      </c>
      <c r="V35" s="9">
        <f t="shared" si="6"/>
        <v>3.7467078087809593</v>
      </c>
      <c r="W35" s="9">
        <f t="shared" si="6"/>
        <v>5.5653809397902876</v>
      </c>
      <c r="X35" s="9">
        <f t="shared" si="6"/>
        <v>5.844295418620554</v>
      </c>
      <c r="Y35" s="9">
        <f t="shared" si="6"/>
        <v>7.4114994603739976</v>
      </c>
      <c r="Z35" s="9">
        <f t="shared" si="6"/>
        <v>2.8817411929152814</v>
      </c>
      <c r="AA35" s="9">
        <f t="shared" si="6"/>
        <v>12.797126784653299</v>
      </c>
      <c r="AB35" s="9">
        <f t="shared" si="6"/>
        <v>13.901817535682246</v>
      </c>
      <c r="AC35" s="9">
        <f t="shared" si="6"/>
        <v>19.35726128006592</v>
      </c>
      <c r="AD35" s="9">
        <f t="shared" si="6"/>
        <v>19.753848007725885</v>
      </c>
      <c r="AE35" s="9">
        <f t="shared" si="6"/>
        <v>19.634558890949851</v>
      </c>
      <c r="AF35" s="9">
        <f t="shared" si="6"/>
        <v>19.392352985474652</v>
      </c>
      <c r="AG35" s="9">
        <f t="shared" si="6"/>
        <v>14.323234309744212</v>
      </c>
      <c r="AH35" s="9">
        <f t="shared" si="6"/>
        <v>16.885358501962294</v>
      </c>
      <c r="AI35" s="9">
        <f t="shared" si="6"/>
        <v>12.304793324645727</v>
      </c>
      <c r="AJ35" s="9" t="str">
        <f t="shared" si="6"/>
        <v>-</v>
      </c>
      <c r="AK35" s="9">
        <f t="shared" si="6"/>
        <v>5.5546246564621526</v>
      </c>
      <c r="AL35" s="9">
        <f t="shared" si="6"/>
        <v>23.785971900006633</v>
      </c>
      <c r="AM35" s="9">
        <f t="shared" si="6"/>
        <v>38.056471980072708</v>
      </c>
      <c r="AN35" s="9">
        <f t="shared" si="6"/>
        <v>79.322611103270987</v>
      </c>
      <c r="AO35" s="9">
        <f t="shared" si="6"/>
        <v>69.364746869459466</v>
      </c>
      <c r="AP35" s="9">
        <f t="shared" si="6"/>
        <v>67.398745930778517</v>
      </c>
      <c r="AQ35" s="9">
        <f t="shared" si="6"/>
        <v>64.958969956071527</v>
      </c>
      <c r="AR35" s="9">
        <f t="shared" si="6"/>
        <v>69.654347896492851</v>
      </c>
      <c r="AS35" s="9">
        <f t="shared" si="6"/>
        <v>76.768357828135393</v>
      </c>
      <c r="AT35" s="9">
        <f t="shared" si="6"/>
        <v>77.341265631425387</v>
      </c>
      <c r="AU35" s="9">
        <f t="shared" si="6"/>
        <v>31.013450472657379</v>
      </c>
      <c r="AV35" s="9">
        <f t="shared" si="6"/>
        <v>31.441944620281621</v>
      </c>
      <c r="AW35" s="9">
        <f t="shared" si="6"/>
        <v>31.604664703124016</v>
      </c>
      <c r="AX35" s="9">
        <f t="shared" si="6"/>
        <v>57.712387491563831</v>
      </c>
      <c r="AY35" s="9">
        <f t="shared" si="6"/>
        <v>51.952553708633822</v>
      </c>
      <c r="AZ35" s="9">
        <f t="shared" si="6"/>
        <v>54.162110873315477</v>
      </c>
      <c r="BA35" s="9">
        <f t="shared" si="6"/>
        <v>58.048064951245074</v>
      </c>
      <c r="BB35" s="9">
        <f t="shared" si="6"/>
        <v>58.478452300816926</v>
      </c>
      <c r="BC35" s="9">
        <f t="shared" si="6"/>
        <v>50.140954881281807</v>
      </c>
      <c r="BD35" s="9">
        <f t="shared" si="6"/>
        <v>48.853938949937543</v>
      </c>
      <c r="BE35" s="9">
        <f t="shared" si="6"/>
        <v>53.954574108552663</v>
      </c>
    </row>
    <row r="36" spans="1:57" s="2" customFormat="1" x14ac:dyDescent="0.25">
      <c r="A36" s="3">
        <f>Distances!A36</f>
        <v>1858</v>
      </c>
      <c r="B36" s="5" t="str">
        <f>Distances!B36</f>
        <v>Schoenitas, Schoenus, Schoinous, with Diolkos ship-transfer trackway</v>
      </c>
      <c r="C36" s="2" t="str">
        <f>Distances!C36</f>
        <v>Schoenitas</v>
      </c>
      <c r="D36" s="6">
        <f>Distances!D36</f>
        <v>-750</v>
      </c>
      <c r="E36" s="4">
        <f>Distances!E36</f>
        <v>37.9191</v>
      </c>
      <c r="F36" s="4">
        <f>Distances!F36</f>
        <v>23.006399999999999</v>
      </c>
      <c r="G36" s="35">
        <f>Distances!G36</f>
        <v>25</v>
      </c>
      <c r="H36" s="9">
        <f t="shared" si="1"/>
        <v>18.338068263225718</v>
      </c>
      <c r="I36" s="9">
        <f t="shared" si="6"/>
        <v>19.657448867218314</v>
      </c>
      <c r="J36" s="9">
        <f t="shared" si="6"/>
        <v>18.576105852695946</v>
      </c>
      <c r="K36" s="9">
        <f t="shared" si="6"/>
        <v>15.616002250411228</v>
      </c>
      <c r="L36" s="9">
        <f t="shared" si="6"/>
        <v>15.254849027123175</v>
      </c>
      <c r="M36" s="9">
        <f t="shared" si="6"/>
        <v>11.131663653647324</v>
      </c>
      <c r="N36" s="9">
        <f t="shared" si="6"/>
        <v>9.6545417470511161</v>
      </c>
      <c r="O36" s="9">
        <f t="shared" si="6"/>
        <v>13.969185251426456</v>
      </c>
      <c r="P36" s="9">
        <f t="shared" si="6"/>
        <v>10.157626864263063</v>
      </c>
      <c r="Q36" s="9">
        <f t="shared" si="6"/>
        <v>6.0476517423671972</v>
      </c>
      <c r="R36" s="9">
        <f t="shared" si="6"/>
        <v>2.5464024976109854</v>
      </c>
      <c r="S36" s="9">
        <f t="shared" si="6"/>
        <v>1.6299950324362913</v>
      </c>
      <c r="T36" s="9">
        <f t="shared" si="6"/>
        <v>2.0071135835141196</v>
      </c>
      <c r="U36" s="9">
        <f t="shared" si="6"/>
        <v>1.9992319277955983</v>
      </c>
      <c r="V36" s="9">
        <f t="shared" si="6"/>
        <v>2.6334794076440762</v>
      </c>
      <c r="W36" s="9">
        <f t="shared" si="6"/>
        <v>4.1537145863956217</v>
      </c>
      <c r="X36" s="9">
        <f t="shared" si="6"/>
        <v>4.2323016412717527</v>
      </c>
      <c r="Y36" s="9">
        <f t="shared" si="6"/>
        <v>7.0898486924458313</v>
      </c>
      <c r="Z36" s="9">
        <f t="shared" si="6"/>
        <v>3.3812272677740238</v>
      </c>
      <c r="AA36" s="9">
        <f t="shared" si="6"/>
        <v>9.5656479265849601</v>
      </c>
      <c r="AB36" s="9">
        <f t="shared" si="6"/>
        <v>11.43604186854971</v>
      </c>
      <c r="AC36" s="9">
        <f t="shared" si="6"/>
        <v>16.352503810335641</v>
      </c>
      <c r="AD36" s="9">
        <f t="shared" si="6"/>
        <v>16.514066672109109</v>
      </c>
      <c r="AE36" s="9">
        <f t="shared" si="6"/>
        <v>16.281869657598687</v>
      </c>
      <c r="AF36" s="9">
        <f t="shared" si="6"/>
        <v>15.674966205518608</v>
      </c>
      <c r="AG36" s="9">
        <f t="shared" si="6"/>
        <v>10.226097931338064</v>
      </c>
      <c r="AH36" s="9">
        <f t="shared" si="6"/>
        <v>12.21505604486911</v>
      </c>
      <c r="AI36" s="9">
        <f t="shared" si="6"/>
        <v>2.9816198233894973</v>
      </c>
      <c r="AJ36" s="9">
        <f t="shared" si="6"/>
        <v>5.5541894260290556</v>
      </c>
      <c r="AK36" s="9" t="str">
        <f t="shared" si="6"/>
        <v>-</v>
      </c>
      <c r="AL36" s="9">
        <f t="shared" si="6"/>
        <v>75.468048592650888</v>
      </c>
      <c r="AM36" s="9">
        <f t="shared" si="6"/>
        <v>84.158061807623</v>
      </c>
      <c r="AN36" s="9">
        <f t="shared" si="6"/>
        <v>59.883484293437213</v>
      </c>
      <c r="AO36" s="9">
        <f t="shared" si="6"/>
        <v>41.694549191443969</v>
      </c>
      <c r="AP36" s="9">
        <f t="shared" si="6"/>
        <v>51.600154556086572</v>
      </c>
      <c r="AQ36" s="9">
        <f t="shared" si="6"/>
        <v>50.372682880534086</v>
      </c>
      <c r="AR36" s="9">
        <f t="shared" si="6"/>
        <v>53.902623775384363</v>
      </c>
      <c r="AS36" s="9">
        <f t="shared" si="6"/>
        <v>58.747049297081588</v>
      </c>
      <c r="AT36" s="9">
        <f t="shared" si="6"/>
        <v>66.614939483537086</v>
      </c>
      <c r="AU36" s="9">
        <f t="shared" si="6"/>
        <v>27.003611373819609</v>
      </c>
      <c r="AV36" s="9">
        <f t="shared" si="6"/>
        <v>27.403520443847871</v>
      </c>
      <c r="AW36" s="9">
        <f t="shared" si="6"/>
        <v>27.580565386085372</v>
      </c>
      <c r="AX36" s="9">
        <f t="shared" si="6"/>
        <v>51.193827403218094</v>
      </c>
      <c r="AY36" s="9">
        <f t="shared" si="6"/>
        <v>45.568544393332779</v>
      </c>
      <c r="AZ36" s="9">
        <f t="shared" si="6"/>
        <v>48.493874424688912</v>
      </c>
      <c r="BA36" s="9">
        <f t="shared" si="6"/>
        <v>52.635833193396358</v>
      </c>
      <c r="BB36" s="9">
        <f t="shared" si="6"/>
        <v>53.086146419832765</v>
      </c>
      <c r="BC36" s="9">
        <f t="shared" si="6"/>
        <v>45.663253506083201</v>
      </c>
      <c r="BD36" s="9">
        <f t="shared" si="6"/>
        <v>44.638484547023253</v>
      </c>
      <c r="BE36" s="9">
        <f t="shared" si="6"/>
        <v>49.496738753265163</v>
      </c>
    </row>
    <row r="37" spans="1:57" s="2" customFormat="1" x14ac:dyDescent="0.25">
      <c r="A37" s="3">
        <f>Distances!A37</f>
        <v>1859</v>
      </c>
      <c r="B37" s="5" t="str">
        <f>Distances!B37</f>
        <v xml:space="preserve">Kenchreai, Cenchrees </v>
      </c>
      <c r="C37" s="2" t="str">
        <f>Distances!C37</f>
        <v>Kechries</v>
      </c>
      <c r="D37" s="6">
        <f>Distances!D37</f>
        <v>-750</v>
      </c>
      <c r="E37" s="4">
        <f>Distances!E37</f>
        <v>37.882860000000001</v>
      </c>
      <c r="F37" s="4">
        <f>Distances!F37</f>
        <v>22.994498</v>
      </c>
      <c r="G37" s="35">
        <f>Distances!G37</f>
        <v>25</v>
      </c>
      <c r="H37" s="9">
        <f t="shared" si="1"/>
        <v>15.806873075948326</v>
      </c>
      <c r="I37" s="9">
        <f t="shared" si="6"/>
        <v>16.954465882718008</v>
      </c>
      <c r="J37" s="9">
        <f t="shared" si="6"/>
        <v>15.906377788366152</v>
      </c>
      <c r="K37" s="9">
        <f t="shared" si="6"/>
        <v>12.79816016167962</v>
      </c>
      <c r="L37" s="9">
        <f t="shared" si="6"/>
        <v>12.445904797733883</v>
      </c>
      <c r="M37" s="9">
        <f t="shared" si="6"/>
        <v>8.1237833882533632</v>
      </c>
      <c r="N37" s="9">
        <f t="shared" si="6"/>
        <v>6.3587813806476072</v>
      </c>
      <c r="O37" s="9">
        <f t="shared" si="6"/>
        <v>10.493293004371356</v>
      </c>
      <c r="P37" s="9">
        <f t="shared" si="6"/>
        <v>6.7258998730304977</v>
      </c>
      <c r="Q37" s="9">
        <f t="shared" si="6"/>
        <v>2.4806651879148212</v>
      </c>
      <c r="R37" s="9">
        <f t="shared" si="6"/>
        <v>1.1411546183494174</v>
      </c>
      <c r="S37" s="9">
        <f t="shared" si="6"/>
        <v>5.3971265401601354</v>
      </c>
      <c r="T37" s="9">
        <f t="shared" si="6"/>
        <v>5.9047446962295451</v>
      </c>
      <c r="U37" s="9">
        <f t="shared" si="6"/>
        <v>5.9670224641119836</v>
      </c>
      <c r="V37" s="9">
        <f t="shared" si="6"/>
        <v>6.6497149162533811</v>
      </c>
      <c r="W37" s="9">
        <f t="shared" si="6"/>
        <v>8.3708421721210708</v>
      </c>
      <c r="X37" s="9">
        <f t="shared" si="6"/>
        <v>8.9133117852284993</v>
      </c>
      <c r="Y37" s="9">
        <f t="shared" si="6"/>
        <v>1.0611694991752885</v>
      </c>
      <c r="Z37" s="9">
        <f t="shared" si="6"/>
        <v>3.0143839121062563</v>
      </c>
      <c r="AA37" s="9">
        <f t="shared" si="6"/>
        <v>15.146343734022745</v>
      </c>
      <c r="AB37" s="9">
        <f t="shared" si="6"/>
        <v>15.448511472787661</v>
      </c>
      <c r="AC37" s="9">
        <f t="shared" si="6"/>
        <v>20.029851367025405</v>
      </c>
      <c r="AD37" s="9">
        <f t="shared" si="6"/>
        <v>20.403055656300186</v>
      </c>
      <c r="AE37" s="9">
        <f t="shared" si="6"/>
        <v>20.32767572963747</v>
      </c>
      <c r="AF37" s="9">
        <f t="shared" si="6"/>
        <v>20.20759954772997</v>
      </c>
      <c r="AG37" s="9">
        <f t="shared" si="6"/>
        <v>16.677157305420721</v>
      </c>
      <c r="AH37" s="9">
        <f t="shared" si="6"/>
        <v>18.625637328058797</v>
      </c>
      <c r="AI37" s="9">
        <f t="shared" si="6"/>
        <v>18.959873234531408</v>
      </c>
      <c r="AJ37" s="9">
        <f t="shared" si="6"/>
        <v>23.794718154073763</v>
      </c>
      <c r="AK37" s="9">
        <f t="shared" si="6"/>
        <v>75.474899941902621</v>
      </c>
      <c r="AL37" s="9">
        <f t="shared" si="6"/>
        <v>45</v>
      </c>
      <c r="AM37" s="9">
        <f t="shared" si="6"/>
        <v>80.330359714469068</v>
      </c>
      <c r="AN37" s="9">
        <f t="shared" si="6"/>
        <v>37.786101881681098</v>
      </c>
      <c r="AO37" s="9">
        <f t="shared" si="6"/>
        <v>23.066403829270541</v>
      </c>
      <c r="AP37" s="9">
        <f t="shared" si="6"/>
        <v>41.738529816897845</v>
      </c>
      <c r="AQ37" s="9">
        <f t="shared" si="6"/>
        <v>40.970835281402685</v>
      </c>
      <c r="AR37" s="9">
        <f t="shared" si="6"/>
        <v>44.522007731287481</v>
      </c>
      <c r="AS37" s="9">
        <f t="shared" si="6"/>
        <v>49.084096490078736</v>
      </c>
      <c r="AT37" s="9">
        <f t="shared" si="6"/>
        <v>61.869632798305197</v>
      </c>
      <c r="AU37" s="9">
        <f t="shared" si="6"/>
        <v>21.224822413755337</v>
      </c>
      <c r="AV37" s="9">
        <f t="shared" si="6"/>
        <v>21.679398143502755</v>
      </c>
      <c r="AW37" s="9">
        <f t="shared" si="6"/>
        <v>21.913203805940931</v>
      </c>
      <c r="AX37" s="9">
        <f t="shared" si="6"/>
        <v>46.857776094529669</v>
      </c>
      <c r="AY37" s="9">
        <f t="shared" si="6"/>
        <v>40.644041755316955</v>
      </c>
      <c r="AZ37" s="9">
        <f t="shared" si="6"/>
        <v>44.421196938260941</v>
      </c>
      <c r="BA37" s="9">
        <f t="shared" si="6"/>
        <v>49.14700759168624</v>
      </c>
      <c r="BB37" s="9">
        <f t="shared" si="6"/>
        <v>49.651315765790194</v>
      </c>
      <c r="BC37" s="9">
        <f t="shared" si="6"/>
        <v>42.150301444738702</v>
      </c>
      <c r="BD37" s="9">
        <f t="shared" si="6"/>
        <v>41.225328686733604</v>
      </c>
      <c r="BE37" s="9">
        <f t="shared" si="6"/>
        <v>46.350003897299295</v>
      </c>
    </row>
    <row r="38" spans="1:57" s="2" customFormat="1" x14ac:dyDescent="0.25">
      <c r="A38" s="3">
        <f>Distances!A38</f>
        <v>1859.1</v>
      </c>
      <c r="B38" s="5" t="str">
        <f>Distances!B38</f>
        <v>Landing beach between Chersonese and Rheitus, Reitou, Rhitum, in 425 BC</v>
      </c>
      <c r="C38" s="2" t="str">
        <f>Distances!C38</f>
        <v>Beach south of Loutra Oreas Elenis</v>
      </c>
      <c r="D38" s="6">
        <f>Distances!D38</f>
        <v>0</v>
      </c>
      <c r="E38" s="4">
        <f>Distances!E38</f>
        <v>37.862000000000002</v>
      </c>
      <c r="F38" s="4">
        <f>Distances!F38</f>
        <v>22.998999999999999</v>
      </c>
      <c r="G38" s="35">
        <f>Distances!G38</f>
        <v>25</v>
      </c>
      <c r="H38" s="9">
        <f t="shared" si="1"/>
        <v>14.499515959887162</v>
      </c>
      <c r="I38" s="9">
        <f t="shared" si="6"/>
        <v>15.567901674234038</v>
      </c>
      <c r="J38" s="9">
        <f t="shared" si="6"/>
        <v>14.527393782873089</v>
      </c>
      <c r="K38" s="9">
        <f t="shared" si="6"/>
        <v>11.311551332652456</v>
      </c>
      <c r="L38" s="9">
        <f t="shared" si="6"/>
        <v>10.960665152144433</v>
      </c>
      <c r="M38" s="9">
        <f t="shared" si="6"/>
        <v>6.4886136704916941</v>
      </c>
      <c r="N38" s="9">
        <f t="shared" si="6"/>
        <v>4.5472219915935703</v>
      </c>
      <c r="O38" s="9">
        <f t="shared" si="6"/>
        <v>8.6289439595879323</v>
      </c>
      <c r="P38" s="9">
        <f t="shared" si="6"/>
        <v>4.8435083189990236</v>
      </c>
      <c r="Q38" s="9">
        <f t="shared" si="6"/>
        <v>0.4749893479700934</v>
      </c>
      <c r="R38" s="9">
        <f t="shared" si="6"/>
        <v>3.2575806365177322</v>
      </c>
      <c r="S38" s="9">
        <f t="shared" si="6"/>
        <v>7.6114727410539027</v>
      </c>
      <c r="T38" s="9">
        <f t="shared" si="6"/>
        <v>8.2008717086271066</v>
      </c>
      <c r="U38" s="9">
        <f t="shared" si="6"/>
        <v>8.304447025248141</v>
      </c>
      <c r="V38" s="9">
        <f t="shared" si="6"/>
        <v>9.0241043102479619</v>
      </c>
      <c r="W38" s="9">
        <f t="shared" si="6"/>
        <v>10.884912317898657</v>
      </c>
      <c r="X38" s="9">
        <f t="shared" si="6"/>
        <v>11.703714578910237</v>
      </c>
      <c r="Y38" s="9">
        <f t="shared" si="6"/>
        <v>2.342968248337769</v>
      </c>
      <c r="Z38" s="9">
        <f t="shared" si="6"/>
        <v>6.688755850369998</v>
      </c>
      <c r="AA38" s="9">
        <f t="shared" si="6"/>
        <v>18.556477025261074</v>
      </c>
      <c r="AB38" s="9">
        <f t="shared" si="6"/>
        <v>17.943124809407035</v>
      </c>
      <c r="AC38" s="9">
        <f t="shared" si="6"/>
        <v>22.390529378227722</v>
      </c>
      <c r="AD38" s="9">
        <f t="shared" si="6"/>
        <v>22.898619431967859</v>
      </c>
      <c r="AE38" s="9">
        <f t="shared" si="6"/>
        <v>22.917314800473335</v>
      </c>
      <c r="AF38" s="9">
        <f t="shared" si="6"/>
        <v>23.088489894556414</v>
      </c>
      <c r="AG38" s="9">
        <f t="shared" si="6"/>
        <v>20.613685224595383</v>
      </c>
      <c r="AH38" s="9">
        <f t="shared" si="6"/>
        <v>22.574860495652324</v>
      </c>
      <c r="AI38" s="9">
        <f t="shared" ref="I38:BE43" si="7">IFERROR(DEGREES(ATAN(ACOS(SIN(RADIANS(AI$3))*SIN(RADIANS($E38))+COS(RADIANS(AI$3))*COS(RADIANS($E38)))/ACOS(SIN(RADIANS(AI$3))*SIN(RADIANS(AI$3))+COS(RADIANS(AI$3))*COS(RADIANS(AI$3))*COS(RADIANS(AI$4-$F38))))),"-")</f>
        <v>27.875147649869668</v>
      </c>
      <c r="AJ38" s="9">
        <f t="shared" si="7"/>
        <v>38.075849317490565</v>
      </c>
      <c r="AK38" s="9">
        <f t="shared" si="7"/>
        <v>84.1625595344197</v>
      </c>
      <c r="AL38" s="9">
        <f t="shared" si="7"/>
        <v>80.33304543186081</v>
      </c>
      <c r="AM38" s="9" t="str">
        <f t="shared" si="7"/>
        <v>-</v>
      </c>
      <c r="AN38" s="9">
        <f t="shared" si="7"/>
        <v>23.040479899791713</v>
      </c>
      <c r="AO38" s="9">
        <f t="shared" si="7"/>
        <v>12.213848484198305</v>
      </c>
      <c r="AP38" s="9">
        <f t="shared" si="7"/>
        <v>36.96247298654658</v>
      </c>
      <c r="AQ38" s="9">
        <f t="shared" si="7"/>
        <v>36.444820720294459</v>
      </c>
      <c r="AR38" s="9">
        <f t="shared" si="7"/>
        <v>40.111732018840883</v>
      </c>
      <c r="AS38" s="9">
        <f t="shared" si="7"/>
        <v>44.660588790670623</v>
      </c>
      <c r="AT38" s="9">
        <f t="shared" si="7"/>
        <v>60.386153533302803</v>
      </c>
      <c r="AU38" s="9">
        <f t="shared" si="7"/>
        <v>18.274192662245451</v>
      </c>
      <c r="AV38" s="9">
        <f t="shared" si="7"/>
        <v>18.76549574517189</v>
      </c>
      <c r="AW38" s="9">
        <f t="shared" si="7"/>
        <v>19.033447873272134</v>
      </c>
      <c r="AX38" s="9">
        <f t="shared" si="7"/>
        <v>45.09970979739338</v>
      </c>
      <c r="AY38" s="9">
        <f t="shared" si="7"/>
        <v>38.481408097617695</v>
      </c>
      <c r="AZ38" s="9">
        <f t="shared" si="7"/>
        <v>42.73182187486988</v>
      </c>
      <c r="BA38" s="9">
        <f t="shared" si="7"/>
        <v>47.803386730364124</v>
      </c>
      <c r="BB38" s="9">
        <f t="shared" si="7"/>
        <v>48.339937146929266</v>
      </c>
      <c r="BC38" s="9">
        <f t="shared" si="7"/>
        <v>40.673276996052728</v>
      </c>
      <c r="BD38" s="9">
        <f t="shared" si="7"/>
        <v>39.778734510731269</v>
      </c>
      <c r="BE38" s="9">
        <f t="shared" si="7"/>
        <v>45.101514188300641</v>
      </c>
    </row>
    <row r="39" spans="1:57" s="2" customFormat="1" x14ac:dyDescent="0.25">
      <c r="A39" s="3">
        <f>Distances!A39</f>
        <v>1859.2</v>
      </c>
      <c r="B39" s="5">
        <f>Distances!B39</f>
        <v>0</v>
      </c>
      <c r="C39" s="2" t="str">
        <f>Distances!C39</f>
        <v>Lychnari bay, near Kato Vayia fort</v>
      </c>
      <c r="D39" s="6">
        <f>Distances!D39</f>
        <v>-2500</v>
      </c>
      <c r="E39" s="4">
        <f>Distances!E39</f>
        <v>37.840000000000003</v>
      </c>
      <c r="F39" s="4">
        <f>Distances!F39</f>
        <v>23.064499999999999</v>
      </c>
      <c r="G39" s="35">
        <f>Distances!G39</f>
        <v>31</v>
      </c>
      <c r="H39" s="9">
        <f t="shared" si="1"/>
        <v>13.889833847281938</v>
      </c>
      <c r="I39" s="9">
        <f t="shared" si="7"/>
        <v>14.993586346828273</v>
      </c>
      <c r="J39" s="9">
        <f t="shared" si="7"/>
        <v>13.883190125876061</v>
      </c>
      <c r="K39" s="9">
        <f t="shared" si="7"/>
        <v>10.375817415299137</v>
      </c>
      <c r="L39" s="9">
        <f t="shared" si="7"/>
        <v>10.000899040881452</v>
      </c>
      <c r="M39" s="9">
        <f t="shared" si="7"/>
        <v>5.0823857932641081</v>
      </c>
      <c r="N39" s="9">
        <f t="shared" si="7"/>
        <v>2.8164789972362674</v>
      </c>
      <c r="O39" s="9">
        <f t="shared" si="7"/>
        <v>7.1884573660010584</v>
      </c>
      <c r="P39" s="9">
        <f t="shared" si="7"/>
        <v>3.0628010871273812</v>
      </c>
      <c r="Q39" s="9">
        <f t="shared" si="7"/>
        <v>1.8159911740011621</v>
      </c>
      <c r="R39" s="9">
        <f t="shared" si="7"/>
        <v>6.0188827581697781</v>
      </c>
      <c r="S39" s="9">
        <f t="shared" si="7"/>
        <v>10.904988705683323</v>
      </c>
      <c r="T39" s="9">
        <f t="shared" si="7"/>
        <v>11.682439444938439</v>
      </c>
      <c r="U39" s="9">
        <f t="shared" si="7"/>
        <v>11.864685575158134</v>
      </c>
      <c r="V39" s="9">
        <f t="shared" si="7"/>
        <v>12.714530147839239</v>
      </c>
      <c r="W39" s="9">
        <f t="shared" si="7"/>
        <v>15.001326059999062</v>
      </c>
      <c r="X39" s="9">
        <f t="shared" si="7"/>
        <v>16.415300091380185</v>
      </c>
      <c r="Y39" s="9">
        <f t="shared" si="7"/>
        <v>6.9444544770184082</v>
      </c>
      <c r="Z39" s="9">
        <f t="shared" si="7"/>
        <v>12.389357806054393</v>
      </c>
      <c r="AA39" s="9">
        <f t="shared" si="7"/>
        <v>25.36846519664039</v>
      </c>
      <c r="AB39" s="9">
        <f t="shared" si="7"/>
        <v>22.713325616932611</v>
      </c>
      <c r="AC39" s="9">
        <f t="shared" si="7"/>
        <v>27.295377287277496</v>
      </c>
      <c r="AD39" s="9">
        <f t="shared" si="7"/>
        <v>28.154899000705367</v>
      </c>
      <c r="AE39" s="9">
        <f t="shared" si="7"/>
        <v>28.388968561905177</v>
      </c>
      <c r="AF39" s="9">
        <f t="shared" si="7"/>
        <v>29.24776123633351</v>
      </c>
      <c r="AG39" s="9">
        <f t="shared" si="7"/>
        <v>28.927215795913455</v>
      </c>
      <c r="AH39" s="9">
        <f t="shared" si="7"/>
        <v>31.211179911508172</v>
      </c>
      <c r="AI39" s="9">
        <f t="shared" si="7"/>
        <v>51.569545280747789</v>
      </c>
      <c r="AJ39" s="9">
        <f t="shared" si="7"/>
        <v>79.332986998743166</v>
      </c>
      <c r="AK39" s="9">
        <f t="shared" si="7"/>
        <v>59.910183810487823</v>
      </c>
      <c r="AL39" s="9">
        <f t="shared" si="7"/>
        <v>37.802237287222468</v>
      </c>
      <c r="AM39" s="9">
        <f t="shared" si="7"/>
        <v>23.046637956984064</v>
      </c>
      <c r="AN39" s="9" t="str">
        <f t="shared" si="7"/>
        <v>-</v>
      </c>
      <c r="AO39" s="9">
        <f t="shared" si="7"/>
        <v>2.8153378993962299</v>
      </c>
      <c r="AP39" s="9">
        <f t="shared" si="7"/>
        <v>44.396211237794951</v>
      </c>
      <c r="AQ39" s="9">
        <f t="shared" si="7"/>
        <v>42.909289759042629</v>
      </c>
      <c r="AR39" s="9">
        <f t="shared" si="7"/>
        <v>48.883778341096061</v>
      </c>
      <c r="AS39" s="9">
        <f t="shared" si="7"/>
        <v>57.647270871736026</v>
      </c>
      <c r="AT39" s="9">
        <f t="shared" si="7"/>
        <v>69.484407790876631</v>
      </c>
      <c r="AU39" s="9">
        <f t="shared" si="7"/>
        <v>17.375890733817215</v>
      </c>
      <c r="AV39" s="9">
        <f t="shared" si="7"/>
        <v>17.967483366868926</v>
      </c>
      <c r="AW39" s="9">
        <f t="shared" si="7"/>
        <v>18.293915369683656</v>
      </c>
      <c r="AX39" s="9">
        <f t="shared" si="7"/>
        <v>48.804864862608511</v>
      </c>
      <c r="AY39" s="9">
        <f t="shared" si="7"/>
        <v>41.319853203617399</v>
      </c>
      <c r="AZ39" s="9">
        <f t="shared" si="7"/>
        <v>45.70085654709036</v>
      </c>
      <c r="BA39" s="9">
        <f t="shared" si="7"/>
        <v>51.069451203959517</v>
      </c>
      <c r="BB39" s="9">
        <f t="shared" si="7"/>
        <v>51.635009275654809</v>
      </c>
      <c r="BC39" s="9">
        <f t="shared" si="7"/>
        <v>42.842152209414891</v>
      </c>
      <c r="BD39" s="9">
        <f t="shared" si="7"/>
        <v>41.750751766489195</v>
      </c>
      <c r="BE39" s="9">
        <f t="shared" si="7"/>
        <v>47.590005061479488</v>
      </c>
    </row>
    <row r="40" spans="1:57" s="2" customFormat="1" x14ac:dyDescent="0.25">
      <c r="A40" s="3">
        <f>Distances!A40</f>
        <v>1860</v>
      </c>
      <c r="B40" s="5" t="str">
        <f>Distances!B40</f>
        <v xml:space="preserve">Bucephalum, Bucephalas portus, Boukephalos </v>
      </c>
      <c r="C40" s="2" t="str">
        <f>Distances!C40</f>
        <v>near the border between Corinth and Argolid, Fragolimano</v>
      </c>
      <c r="D40" s="6">
        <f>Distances!D40</f>
        <v>-750</v>
      </c>
      <c r="E40" s="4">
        <f>Distances!E40</f>
        <v>37.841999999999999</v>
      </c>
      <c r="F40" s="4">
        <f>Distances!F40</f>
        <v>23.116</v>
      </c>
      <c r="G40" s="35">
        <f>Distances!G40</f>
        <v>37</v>
      </c>
      <c r="H40" s="9">
        <f t="shared" si="1"/>
        <v>14.795017127921927</v>
      </c>
      <c r="I40" s="9">
        <f t="shared" si="7"/>
        <v>16.034425291911738</v>
      </c>
      <c r="J40" s="9">
        <f t="shared" si="7"/>
        <v>14.845069373379065</v>
      </c>
      <c r="K40" s="9">
        <f t="shared" si="7"/>
        <v>11.184829130116562</v>
      </c>
      <c r="L40" s="9">
        <f t="shared" si="7"/>
        <v>10.784151067372104</v>
      </c>
      <c r="M40" s="9">
        <f t="shared" si="7"/>
        <v>5.6064655618206753</v>
      </c>
      <c r="N40" s="9">
        <f t="shared" si="7"/>
        <v>3.233025620556524</v>
      </c>
      <c r="O40" s="9">
        <f t="shared" si="7"/>
        <v>7.9742350460327929</v>
      </c>
      <c r="P40" s="9">
        <f t="shared" si="7"/>
        <v>3.5185895062301213</v>
      </c>
      <c r="Q40" s="9">
        <f t="shared" si="7"/>
        <v>1.7344004356385538</v>
      </c>
      <c r="R40" s="9">
        <f t="shared" si="7"/>
        <v>6.2922597116598542</v>
      </c>
      <c r="S40" s="9">
        <f t="shared" si="7"/>
        <v>11.619944825285</v>
      </c>
      <c r="T40" s="9">
        <f t="shared" si="7"/>
        <v>12.49881033729962</v>
      </c>
      <c r="U40" s="9">
        <f t="shared" si="7"/>
        <v>12.715455661773998</v>
      </c>
      <c r="V40" s="9">
        <f t="shared" si="7"/>
        <v>13.66011836952862</v>
      </c>
      <c r="W40" s="9">
        <f t="shared" si="7"/>
        <v>16.239034029503088</v>
      </c>
      <c r="X40" s="9">
        <f t="shared" si="7"/>
        <v>17.97821017411286</v>
      </c>
      <c r="Y40" s="9">
        <f t="shared" si="7"/>
        <v>7.5906446686983804</v>
      </c>
      <c r="Z40" s="9">
        <f t="shared" si="7"/>
        <v>14.000985902452546</v>
      </c>
      <c r="AA40" s="9">
        <f t="shared" si="7"/>
        <v>28.590911609997065</v>
      </c>
      <c r="AB40" s="9">
        <f t="shared" si="7"/>
        <v>24.669661438981723</v>
      </c>
      <c r="AC40" s="9">
        <f t="shared" si="7"/>
        <v>29.531509667102949</v>
      </c>
      <c r="AD40" s="9">
        <f t="shared" si="7"/>
        <v>30.619705155880997</v>
      </c>
      <c r="AE40" s="9">
        <f t="shared" si="7"/>
        <v>30.984837243900483</v>
      </c>
      <c r="AF40" s="9">
        <f t="shared" si="7"/>
        <v>32.28363888850155</v>
      </c>
      <c r="AG40" s="9">
        <f t="shared" si="7"/>
        <v>33.342832319864407</v>
      </c>
      <c r="AH40" s="9">
        <f t="shared" si="7"/>
        <v>35.982682085708142</v>
      </c>
      <c r="AI40" s="9">
        <f t="shared" si="7"/>
        <v>72.092828216548412</v>
      </c>
      <c r="AJ40" s="9">
        <f t="shared" si="7"/>
        <v>69.38303164149292</v>
      </c>
      <c r="AK40" s="9">
        <f t="shared" si="7"/>
        <v>41.724340935460958</v>
      </c>
      <c r="AL40" s="9">
        <f t="shared" si="7"/>
        <v>23.077856717328292</v>
      </c>
      <c r="AM40" s="9">
        <f t="shared" si="7"/>
        <v>12.217062678081128</v>
      </c>
      <c r="AN40" s="9">
        <f t="shared" si="7"/>
        <v>2.8152616817755733</v>
      </c>
      <c r="AO40" s="9" t="str">
        <f t="shared" si="7"/>
        <v>-</v>
      </c>
      <c r="AP40" s="9">
        <f t="shared" si="7"/>
        <v>65.604743022637024</v>
      </c>
      <c r="AQ40" s="9">
        <f t="shared" si="7"/>
        <v>61.340382160545062</v>
      </c>
      <c r="AR40" s="9">
        <f t="shared" si="7"/>
        <v>69.920284636700472</v>
      </c>
      <c r="AS40" s="9">
        <f t="shared" si="7"/>
        <v>83.796182255172852</v>
      </c>
      <c r="AT40" s="9">
        <f t="shared" si="7"/>
        <v>80.27937847449779</v>
      </c>
      <c r="AU40" s="9">
        <f t="shared" si="7"/>
        <v>20.492245054790047</v>
      </c>
      <c r="AV40" s="9">
        <f t="shared" si="7"/>
        <v>21.136505135938481</v>
      </c>
      <c r="AW40" s="9">
        <f t="shared" si="7"/>
        <v>21.46959119815844</v>
      </c>
      <c r="AX40" s="9">
        <f t="shared" si="7"/>
        <v>54.833829644959749</v>
      </c>
      <c r="AY40" s="9">
        <f t="shared" si="7"/>
        <v>47.228810101956171</v>
      </c>
      <c r="AZ40" s="9">
        <f t="shared" si="7"/>
        <v>50.829912453101691</v>
      </c>
      <c r="BA40" s="9">
        <f t="shared" si="7"/>
        <v>55.885173146306009</v>
      </c>
      <c r="BB40" s="9">
        <f t="shared" si="7"/>
        <v>56.424100034123335</v>
      </c>
      <c r="BC40" s="9">
        <f t="shared" si="7"/>
        <v>46.77709737367536</v>
      </c>
      <c r="BD40" s="9">
        <f t="shared" si="7"/>
        <v>45.436224264181739</v>
      </c>
      <c r="BE40" s="9">
        <f t="shared" si="7"/>
        <v>51.474315194171488</v>
      </c>
    </row>
    <row r="41" spans="1:57" s="2" customFormat="1" x14ac:dyDescent="0.25">
      <c r="A41" s="3">
        <f>Distances!A41</f>
        <v>1861</v>
      </c>
      <c r="B41" s="5" t="str">
        <f>Distances!B41</f>
        <v>Anthedon</v>
      </c>
      <c r="C41" s="2" t="str">
        <f>Distances!C41</f>
        <v>Agios Petros</v>
      </c>
      <c r="D41" s="6" t="str">
        <f>Distances!D41</f>
        <v xml:space="preserve"> </v>
      </c>
      <c r="E41" s="4">
        <f>Distances!E41</f>
        <v>37.7667</v>
      </c>
      <c r="F41" s="4">
        <f>Distances!F41</f>
        <v>23.159199999999998</v>
      </c>
      <c r="G41" s="35">
        <f>Distances!G41</f>
        <v>39</v>
      </c>
      <c r="H41" s="9">
        <f t="shared" si="1"/>
        <v>9.491436373630572</v>
      </c>
      <c r="I41" s="9">
        <f t="shared" si="7"/>
        <v>10.36108697181024</v>
      </c>
      <c r="J41" s="9">
        <f t="shared" si="7"/>
        <v>9.1851013869253677</v>
      </c>
      <c r="K41" s="9">
        <f t="shared" si="7"/>
        <v>4.9033152788644729</v>
      </c>
      <c r="L41" s="9">
        <f t="shared" si="7"/>
        <v>4.5031057947113666</v>
      </c>
      <c r="M41" s="9">
        <f t="shared" si="7"/>
        <v>1.5452907080159133</v>
      </c>
      <c r="N41" s="9">
        <f t="shared" si="7"/>
        <v>4.9181865092154675</v>
      </c>
      <c r="O41" s="9">
        <f t="shared" si="7"/>
        <v>0.44406217905489814</v>
      </c>
      <c r="P41" s="9">
        <f t="shared" si="7"/>
        <v>5.037032788557438</v>
      </c>
      <c r="Q41" s="9">
        <f t="shared" si="7"/>
        <v>11.011569983451496</v>
      </c>
      <c r="R41" s="9">
        <f t="shared" si="7"/>
        <v>16.183953830948383</v>
      </c>
      <c r="S41" s="9">
        <f t="shared" si="7"/>
        <v>21.997552486056282</v>
      </c>
      <c r="T41" s="9">
        <f t="shared" si="7"/>
        <v>23.329404903940954</v>
      </c>
      <c r="U41" s="9">
        <f t="shared" si="7"/>
        <v>23.780844797554867</v>
      </c>
      <c r="V41" s="9">
        <f t="shared" si="7"/>
        <v>24.914924390137053</v>
      </c>
      <c r="W41" s="9">
        <f t="shared" si="7"/>
        <v>28.221073004479148</v>
      </c>
      <c r="X41" s="9">
        <f t="shared" si="7"/>
        <v>31.510934141535419</v>
      </c>
      <c r="Y41" s="9">
        <f t="shared" si="7"/>
        <v>26.136183000872002</v>
      </c>
      <c r="Z41" s="9">
        <f t="shared" si="7"/>
        <v>33.81300474903594</v>
      </c>
      <c r="AA41" s="9">
        <f t="shared" si="7"/>
        <v>44.805585948669901</v>
      </c>
      <c r="AB41" s="9">
        <f t="shared" si="7"/>
        <v>36.190598371553833</v>
      </c>
      <c r="AC41" s="9">
        <f t="shared" si="7"/>
        <v>40.157603005209275</v>
      </c>
      <c r="AD41" s="9">
        <f t="shared" si="7"/>
        <v>41.865297572522394</v>
      </c>
      <c r="AE41" s="9">
        <f t="shared" si="7"/>
        <v>42.678157067866344</v>
      </c>
      <c r="AF41" s="9">
        <f t="shared" si="7"/>
        <v>45.344387081994689</v>
      </c>
      <c r="AG41" s="9">
        <f t="shared" si="7"/>
        <v>51.750012864920322</v>
      </c>
      <c r="AH41" s="9">
        <f t="shared" si="7"/>
        <v>53.98904654672193</v>
      </c>
      <c r="AI41" s="9">
        <f t="shared" si="7"/>
        <v>87.375169472134431</v>
      </c>
      <c r="AJ41" s="9">
        <f t="shared" si="7"/>
        <v>67.439121905152376</v>
      </c>
      <c r="AK41" s="9">
        <f t="shared" si="7"/>
        <v>51.657775057392982</v>
      </c>
      <c r="AL41" s="9">
        <f t="shared" si="7"/>
        <v>41.783333655666638</v>
      </c>
      <c r="AM41" s="9">
        <f t="shared" si="7"/>
        <v>36.998013668297595</v>
      </c>
      <c r="AN41" s="9">
        <f t="shared" si="7"/>
        <v>44.424637308935594</v>
      </c>
      <c r="AO41" s="9">
        <f t="shared" si="7"/>
        <v>65.626709671467268</v>
      </c>
      <c r="AP41" s="9" t="str">
        <f t="shared" si="7"/>
        <v>-</v>
      </c>
      <c r="AQ41" s="9">
        <f t="shared" si="7"/>
        <v>29.391641127767251</v>
      </c>
      <c r="AR41" s="9">
        <f t="shared" si="7"/>
        <v>67.045583592063679</v>
      </c>
      <c r="AS41" s="9">
        <f t="shared" si="7"/>
        <v>10.460816540734882</v>
      </c>
      <c r="AT41" s="9">
        <f t="shared" si="7"/>
        <v>89.621305880259925</v>
      </c>
      <c r="AU41" s="9">
        <f t="shared" si="7"/>
        <v>4.2016624511191161</v>
      </c>
      <c r="AV41" s="9">
        <f t="shared" si="7"/>
        <v>5.1853939938383187</v>
      </c>
      <c r="AW41" s="9">
        <f t="shared" si="7"/>
        <v>5.8314462513295817</v>
      </c>
      <c r="AX41" s="9">
        <f t="shared" si="7"/>
        <v>50.897776370374878</v>
      </c>
      <c r="AY41" s="9">
        <f t="shared" si="7"/>
        <v>39.727969067406995</v>
      </c>
      <c r="AZ41" s="9">
        <f t="shared" si="7"/>
        <v>46.250030102341817</v>
      </c>
      <c r="BA41" s="9">
        <f t="shared" si="7"/>
        <v>53.340332204193679</v>
      </c>
      <c r="BB41" s="9">
        <f t="shared" si="7"/>
        <v>54.057730810862893</v>
      </c>
      <c r="BC41" s="9">
        <f t="shared" si="7"/>
        <v>42.401818845797052</v>
      </c>
      <c r="BD41" s="9">
        <f t="shared" si="7"/>
        <v>41.026627259115379</v>
      </c>
      <c r="BE41" s="9">
        <f t="shared" si="7"/>
        <v>48.489281926157176</v>
      </c>
    </row>
    <row r="42" spans="1:57" s="2" customFormat="1" x14ac:dyDescent="0.25">
      <c r="A42" s="3">
        <f>Distances!A42</f>
        <v>1861.1</v>
      </c>
      <c r="B42" s="5">
        <f>Distances!B42</f>
        <v>0</v>
      </c>
      <c r="C42" s="2" t="str">
        <f>Distances!C42</f>
        <v>islet in front of Aghios Petros?</v>
      </c>
      <c r="D42" s="6">
        <f>Distances!D42</f>
        <v>0</v>
      </c>
      <c r="E42" s="4">
        <f>Distances!E42</f>
        <v>37.761000000000003</v>
      </c>
      <c r="F42" s="4">
        <f>Distances!F42</f>
        <v>23.172000000000001</v>
      </c>
      <c r="G42" s="35">
        <f>Distances!G42</f>
        <v>39</v>
      </c>
      <c r="H42" s="9">
        <f t="shared" si="1"/>
        <v>9.1596255090381185</v>
      </c>
      <c r="I42" s="9">
        <f t="shared" si="7"/>
        <v>10.014446645335925</v>
      </c>
      <c r="J42" s="9">
        <f t="shared" si="7"/>
        <v>8.8251825006764282</v>
      </c>
      <c r="K42" s="9">
        <f t="shared" si="7"/>
        <v>4.4466847196573172</v>
      </c>
      <c r="L42" s="9">
        <f t="shared" si="7"/>
        <v>4.0418764348503089</v>
      </c>
      <c r="M42" s="9">
        <f t="shared" si="7"/>
        <v>2.1505526628449703</v>
      </c>
      <c r="N42" s="9">
        <f t="shared" si="7"/>
        <v>5.6577943238963231</v>
      </c>
      <c r="O42" s="9">
        <f t="shared" si="7"/>
        <v>1.1530412215259092</v>
      </c>
      <c r="P42" s="9">
        <f t="shared" si="7"/>
        <v>5.8182121604405053</v>
      </c>
      <c r="Q42" s="9">
        <f t="shared" si="7"/>
        <v>11.93984293435266</v>
      </c>
      <c r="R42" s="9">
        <f t="shared" si="7"/>
        <v>17.240853077951389</v>
      </c>
      <c r="S42" s="9">
        <f t="shared" si="7"/>
        <v>23.177129078528068</v>
      </c>
      <c r="T42" s="9">
        <f t="shared" si="7"/>
        <v>24.578297186309033</v>
      </c>
      <c r="U42" s="9">
        <f t="shared" si="7"/>
        <v>25.063268671704424</v>
      </c>
      <c r="V42" s="9">
        <f t="shared" si="7"/>
        <v>26.233411911428021</v>
      </c>
      <c r="W42" s="9">
        <f t="shared" si="7"/>
        <v>29.667496181351332</v>
      </c>
      <c r="X42" s="9">
        <f t="shared" si="7"/>
        <v>33.191704453528409</v>
      </c>
      <c r="Y42" s="9">
        <f t="shared" si="7"/>
        <v>28.397693406670079</v>
      </c>
      <c r="Z42" s="9">
        <f t="shared" si="7"/>
        <v>36.33985923081562</v>
      </c>
      <c r="AA42" s="9">
        <f t="shared" si="7"/>
        <v>46.993271628537713</v>
      </c>
      <c r="AB42" s="9">
        <f t="shared" si="7"/>
        <v>37.669050007165659</v>
      </c>
      <c r="AC42" s="9">
        <f t="shared" si="7"/>
        <v>41.563954120334841</v>
      </c>
      <c r="AD42" s="9">
        <f t="shared" si="7"/>
        <v>43.370936275034495</v>
      </c>
      <c r="AE42" s="9">
        <f t="shared" si="7"/>
        <v>44.251369483492397</v>
      </c>
      <c r="AF42" s="9">
        <f t="shared" si="7"/>
        <v>47.127439579258123</v>
      </c>
      <c r="AG42" s="9">
        <f t="shared" si="7"/>
        <v>54.304461184477894</v>
      </c>
      <c r="AH42" s="9">
        <f t="shared" si="7"/>
        <v>56.519424709196052</v>
      </c>
      <c r="AI42" s="9">
        <f t="shared" si="7"/>
        <v>83.959623423918472</v>
      </c>
      <c r="AJ42" s="9">
        <f t="shared" si="7"/>
        <v>65.004303679041925</v>
      </c>
      <c r="AK42" s="9">
        <f t="shared" si="7"/>
        <v>50.433000162018139</v>
      </c>
      <c r="AL42" s="9">
        <f t="shared" si="7"/>
        <v>41.017673207435131</v>
      </c>
      <c r="AM42" s="9">
        <f t="shared" si="7"/>
        <v>36.482281864009643</v>
      </c>
      <c r="AN42" s="9">
        <f t="shared" si="7"/>
        <v>42.939849294886336</v>
      </c>
      <c r="AO42" s="9">
        <f t="shared" si="7"/>
        <v>61.366817545243883</v>
      </c>
      <c r="AP42" s="9">
        <f t="shared" si="7"/>
        <v>29.393529466340162</v>
      </c>
      <c r="AQ42" s="9" t="str">
        <f t="shared" si="7"/>
        <v>-</v>
      </c>
      <c r="AR42" s="9">
        <f t="shared" si="7"/>
        <v>11.166953590805052</v>
      </c>
      <c r="AS42" s="9">
        <f t="shared" si="7"/>
        <v>1.6101273391316882</v>
      </c>
      <c r="AT42" s="9">
        <f t="shared" si="7"/>
        <v>85.709072521793914</v>
      </c>
      <c r="AU42" s="9">
        <f t="shared" si="7"/>
        <v>2.773803298099788</v>
      </c>
      <c r="AV42" s="9">
        <f t="shared" si="7"/>
        <v>3.8224903598919742</v>
      </c>
      <c r="AW42" s="9">
        <f t="shared" si="7"/>
        <v>4.5209995378367811</v>
      </c>
      <c r="AX42" s="9">
        <f t="shared" si="7"/>
        <v>52.045962668217527</v>
      </c>
      <c r="AY42" s="9">
        <f t="shared" si="7"/>
        <v>40.366602280800208</v>
      </c>
      <c r="AZ42" s="9">
        <f t="shared" si="7"/>
        <v>47.019665584314993</v>
      </c>
      <c r="BA42" s="9">
        <f t="shared" si="7"/>
        <v>54.240971795136083</v>
      </c>
      <c r="BB42" s="9">
        <f t="shared" si="7"/>
        <v>54.968797604332011</v>
      </c>
      <c r="BC42" s="9">
        <f t="shared" si="7"/>
        <v>42.849408774595425</v>
      </c>
      <c r="BD42" s="9">
        <f t="shared" si="7"/>
        <v>41.404533178224533</v>
      </c>
      <c r="BE42" s="9">
        <f t="shared" si="7"/>
        <v>49.074857221524674</v>
      </c>
    </row>
    <row r="43" spans="1:57" s="2" customFormat="1" x14ac:dyDescent="0.25">
      <c r="A43" s="3">
        <f>Distances!A43</f>
        <v>1862</v>
      </c>
      <c r="B43" s="5">
        <f>Distances!B43</f>
        <v>0</v>
      </c>
      <c r="C43" s="2" t="str">
        <f>Distances!C43</f>
        <v>Kalamianos, port of Stiri</v>
      </c>
      <c r="D43" s="6">
        <f>Distances!D43</f>
        <v>-2500</v>
      </c>
      <c r="E43" s="4">
        <f>Distances!E43</f>
        <v>37.758299999999998</v>
      </c>
      <c r="F43" s="4">
        <f>Distances!F43</f>
        <v>23.154699999999998</v>
      </c>
      <c r="G43" s="35">
        <f>Distances!G43</f>
        <v>37</v>
      </c>
      <c r="H43" s="9">
        <f t="shared" si="1"/>
        <v>8.7603167311513079</v>
      </c>
      <c r="I43" s="9">
        <f t="shared" si="7"/>
        <v>9.5621616164468399</v>
      </c>
      <c r="J43" s="9">
        <f t="shared" si="7"/>
        <v>8.4057087127464793</v>
      </c>
      <c r="K43" s="9">
        <f t="shared" si="7"/>
        <v>4.0984311736618251</v>
      </c>
      <c r="L43" s="9">
        <f t="shared" si="7"/>
        <v>3.7041785029857062</v>
      </c>
      <c r="M43" s="9">
        <f t="shared" si="7"/>
        <v>2.3667801579698096</v>
      </c>
      <c r="N43" s="9">
        <f t="shared" si="7"/>
        <v>5.8050966331716758</v>
      </c>
      <c r="O43" s="9">
        <f t="shared" si="7"/>
        <v>1.4419904765413019</v>
      </c>
      <c r="P43" s="9">
        <f t="shared" si="7"/>
        <v>5.9686094372625496</v>
      </c>
      <c r="Q43" s="9">
        <f t="shared" si="7"/>
        <v>11.917776627362615</v>
      </c>
      <c r="R43" s="9">
        <f t="shared" si="7"/>
        <v>17.059327961433745</v>
      </c>
      <c r="S43" s="9">
        <f t="shared" si="7"/>
        <v>22.81266558157499</v>
      </c>
      <c r="T43" s="9">
        <f t="shared" si="7"/>
        <v>24.1562494894549</v>
      </c>
      <c r="U43" s="9">
        <f t="shared" si="7"/>
        <v>24.617402838789509</v>
      </c>
      <c r="V43" s="9">
        <f t="shared" si="7"/>
        <v>25.744497817519093</v>
      </c>
      <c r="W43" s="9">
        <f t="shared" si="7"/>
        <v>29.0383679329376</v>
      </c>
      <c r="X43" s="9">
        <f t="shared" si="7"/>
        <v>32.359158038780407</v>
      </c>
      <c r="Y43" s="9">
        <f t="shared" si="7"/>
        <v>27.474965294422223</v>
      </c>
      <c r="Z43" s="9">
        <f t="shared" si="7"/>
        <v>34.970969249154294</v>
      </c>
      <c r="AA43" s="9">
        <f t="shared" si="7"/>
        <v>45.458590197928999</v>
      </c>
      <c r="AB43" s="9">
        <f t="shared" si="7"/>
        <v>36.827434263860887</v>
      </c>
      <c r="AC43" s="9">
        <f t="shared" si="7"/>
        <v>40.678999757864354</v>
      </c>
      <c r="AD43" s="9">
        <f t="shared" si="7"/>
        <v>42.384433787004809</v>
      </c>
      <c r="AE43" s="9">
        <f t="shared" si="7"/>
        <v>43.201273126738869</v>
      </c>
      <c r="AF43" s="9">
        <f t="shared" si="7"/>
        <v>45.86728307990154</v>
      </c>
      <c r="AG43" s="9">
        <f t="shared" si="7"/>
        <v>52.267564719805804</v>
      </c>
      <c r="AH43" s="9">
        <f t="shared" si="7"/>
        <v>54.427025849058779</v>
      </c>
      <c r="AI43" s="9">
        <f t="shared" si="7"/>
        <v>88.725942628552289</v>
      </c>
      <c r="AJ43" s="9">
        <f t="shared" si="7"/>
        <v>69.693561359921276</v>
      </c>
      <c r="AK43" s="9">
        <f t="shared" si="7"/>
        <v>53.9620643148738</v>
      </c>
      <c r="AL43" s="9">
        <f t="shared" si="7"/>
        <v>44.570346869480701</v>
      </c>
      <c r="AM43" s="9">
        <f t="shared" si="7"/>
        <v>40.151386171391906</v>
      </c>
      <c r="AN43" s="9">
        <f t="shared" si="7"/>
        <v>48.915170810566345</v>
      </c>
      <c r="AO43" s="9">
        <f t="shared" si="7"/>
        <v>69.941211104242569</v>
      </c>
      <c r="AP43" s="9">
        <f t="shared" si="7"/>
        <v>67.047921694047389</v>
      </c>
      <c r="AQ43" s="9">
        <f t="shared" si="7"/>
        <v>11.167350970777383</v>
      </c>
      <c r="AR43" s="9">
        <f t="shared" si="7"/>
        <v>45</v>
      </c>
      <c r="AS43" s="9">
        <f t="shared" ref="I43:BE48" si="8">IFERROR(DEGREES(ATAN(ACOS(SIN(RADIANS(AS$3))*SIN(RADIANS($E43))+COS(RADIANS(AS$3))*COS(RADIANS($E43)))/ACOS(SIN(RADIANS(AS$3))*SIN(RADIANS(AS$3))+COS(RADIANS(AS$3))*COS(RADIANS(AS$3))*COS(RADIANS(AS$4-$F43))))),"-")</f>
        <v>9.59017552533372</v>
      </c>
      <c r="AT43" s="9">
        <f t="shared" si="8"/>
        <v>87.90847759774509</v>
      </c>
      <c r="AU43" s="9">
        <f t="shared" si="8"/>
        <v>1.8657258404821788</v>
      </c>
      <c r="AV43" s="9">
        <f t="shared" si="8"/>
        <v>2.855680528838751</v>
      </c>
      <c r="AW43" s="9">
        <f t="shared" si="8"/>
        <v>3.5229832490528401</v>
      </c>
      <c r="AX43" s="9">
        <f t="shared" si="8"/>
        <v>48.797172084208235</v>
      </c>
      <c r="AY43" s="9">
        <f t="shared" si="8"/>
        <v>37.184625564820394</v>
      </c>
      <c r="AZ43" s="9">
        <f t="shared" si="8"/>
        <v>44.400168770763912</v>
      </c>
      <c r="BA43" s="9">
        <f t="shared" si="8"/>
        <v>51.873238912016461</v>
      </c>
      <c r="BB43" s="9">
        <f t="shared" si="8"/>
        <v>52.623729898611316</v>
      </c>
      <c r="BC43" s="9">
        <f t="shared" si="8"/>
        <v>40.975251446797785</v>
      </c>
      <c r="BD43" s="9">
        <f t="shared" si="8"/>
        <v>39.671508193741928</v>
      </c>
      <c r="BE43" s="9">
        <f t="shared" si="8"/>
        <v>47.252379675204502</v>
      </c>
    </row>
    <row r="44" spans="1:57" s="2" customFormat="1" x14ac:dyDescent="0.25">
      <c r="A44" s="3">
        <f>Distances!A44</f>
        <v>1863</v>
      </c>
      <c r="B44" s="5" t="str">
        <f>Distances!B44</f>
        <v>Peiraeos, south of Speiraion, Spireum Prom.?</v>
      </c>
      <c r="C44" s="2" t="str">
        <f>Distances!C44</f>
        <v>Korfos</v>
      </c>
      <c r="D44" s="6" t="str">
        <f>Distances!D44</f>
        <v xml:space="preserve"> </v>
      </c>
      <c r="E44" s="4">
        <f>Distances!E44</f>
        <v>37.762</v>
      </c>
      <c r="F44" s="4">
        <f>Distances!F44</f>
        <v>23.126999999999999</v>
      </c>
      <c r="G44" s="35">
        <f>Distances!G44</f>
        <v>36</v>
      </c>
      <c r="H44" s="9">
        <f t="shared" si="1"/>
        <v>8.7856089371357537</v>
      </c>
      <c r="I44" s="9">
        <f t="shared" si="8"/>
        <v>9.5626385245402066</v>
      </c>
      <c r="J44" s="9">
        <f t="shared" si="8"/>
        <v>8.4443944782036802</v>
      </c>
      <c r="K44" s="9">
        <f t="shared" si="8"/>
        <v>4.2887495622986878</v>
      </c>
      <c r="L44" s="9">
        <f t="shared" si="8"/>
        <v>3.9071343924533162</v>
      </c>
      <c r="M44" s="9">
        <f t="shared" si="8"/>
        <v>1.9279500584722864</v>
      </c>
      <c r="N44" s="9">
        <f t="shared" si="8"/>
        <v>5.1824468180535526</v>
      </c>
      <c r="O44" s="9">
        <f t="shared" si="8"/>
        <v>0.95743592249409093</v>
      </c>
      <c r="P44" s="9">
        <f t="shared" si="8"/>
        <v>5.3084243255541441</v>
      </c>
      <c r="Q44" s="9">
        <f t="shared" si="8"/>
        <v>10.983728264115481</v>
      </c>
      <c r="R44" s="9">
        <f t="shared" si="8"/>
        <v>15.879345980464326</v>
      </c>
      <c r="S44" s="9">
        <f t="shared" si="8"/>
        <v>21.372968773941903</v>
      </c>
      <c r="T44" s="9">
        <f t="shared" si="8"/>
        <v>22.607510277106559</v>
      </c>
      <c r="U44" s="9">
        <f t="shared" si="8"/>
        <v>23.019421720929781</v>
      </c>
      <c r="V44" s="9">
        <f t="shared" si="8"/>
        <v>24.079166176621218</v>
      </c>
      <c r="W44" s="9">
        <f t="shared" si="8"/>
        <v>27.14497260517858</v>
      </c>
      <c r="X44" s="9">
        <f t="shared" si="8"/>
        <v>30.096231619826629</v>
      </c>
      <c r="Y44" s="9">
        <f t="shared" si="8"/>
        <v>24.676128457435862</v>
      </c>
      <c r="Z44" s="9">
        <f t="shared" si="8"/>
        <v>31.589808914502996</v>
      </c>
      <c r="AA44" s="9">
        <f t="shared" si="8"/>
        <v>42.172680901763137</v>
      </c>
      <c r="AB44" s="9">
        <f t="shared" si="8"/>
        <v>34.724103486557752</v>
      </c>
      <c r="AC44" s="9">
        <f t="shared" si="8"/>
        <v>38.598051908428538</v>
      </c>
      <c r="AD44" s="9">
        <f t="shared" si="8"/>
        <v>40.130393628487035</v>
      </c>
      <c r="AE44" s="9">
        <f t="shared" si="8"/>
        <v>40.83474263956257</v>
      </c>
      <c r="AF44" s="9">
        <f t="shared" si="8"/>
        <v>43.142113929444882</v>
      </c>
      <c r="AG44" s="9">
        <f t="shared" si="8"/>
        <v>48.244274335676046</v>
      </c>
      <c r="AH44" s="9">
        <f t="shared" si="8"/>
        <v>50.365361748243537</v>
      </c>
      <c r="AI44" s="9">
        <f t="shared" si="8"/>
        <v>83.648816754764411</v>
      </c>
      <c r="AJ44" s="9">
        <f t="shared" si="8"/>
        <v>76.794518630638365</v>
      </c>
      <c r="AK44" s="9">
        <f t="shared" si="8"/>
        <v>58.801149892496269</v>
      </c>
      <c r="AL44" s="9">
        <f t="shared" si="8"/>
        <v>49.130527410680614</v>
      </c>
      <c r="AM44" s="9">
        <f t="shared" si="8"/>
        <v>44.699387144223323</v>
      </c>
      <c r="AN44" s="9">
        <f t="shared" si="8"/>
        <v>57.67461678207777</v>
      </c>
      <c r="AO44" s="9">
        <f t="shared" si="8"/>
        <v>83.802845892837723</v>
      </c>
      <c r="AP44" s="9">
        <f t="shared" si="8"/>
        <v>10.461466660773588</v>
      </c>
      <c r="AQ44" s="9">
        <f t="shared" si="8"/>
        <v>1.6101055830484787</v>
      </c>
      <c r="AR44" s="9">
        <f t="shared" si="8"/>
        <v>9.589704755224858</v>
      </c>
      <c r="AS44" s="9" t="str">
        <f t="shared" si="8"/>
        <v>-</v>
      </c>
      <c r="AT44" s="9">
        <f t="shared" si="8"/>
        <v>78.066209574532536</v>
      </c>
      <c r="AU44" s="9">
        <f t="shared" si="8"/>
        <v>2.5967429215782469</v>
      </c>
      <c r="AV44" s="9">
        <f t="shared" si="8"/>
        <v>3.4885226056766783</v>
      </c>
      <c r="AW44" s="9">
        <f t="shared" si="8"/>
        <v>4.0867382732191793</v>
      </c>
      <c r="AX44" s="9">
        <f t="shared" si="8"/>
        <v>45.401985146375573</v>
      </c>
      <c r="AY44" s="9">
        <f t="shared" si="8"/>
        <v>34.459884760014099</v>
      </c>
      <c r="AZ44" s="9">
        <f t="shared" si="8"/>
        <v>41.781387058420194</v>
      </c>
      <c r="BA44" s="9">
        <f t="shared" si="8"/>
        <v>49.224337956732477</v>
      </c>
      <c r="BB44" s="9">
        <f t="shared" si="8"/>
        <v>49.974141962441998</v>
      </c>
      <c r="BC44" s="9">
        <f t="shared" si="8"/>
        <v>39.152388099297511</v>
      </c>
      <c r="BD44" s="9">
        <f t="shared" si="8"/>
        <v>38.01422961859479</v>
      </c>
      <c r="BE44" s="9">
        <f t="shared" si="8"/>
        <v>45.297784194986363</v>
      </c>
    </row>
    <row r="45" spans="1:57" s="2" customFormat="1" x14ac:dyDescent="0.25">
      <c r="A45" s="3">
        <f>Distances!A45</f>
        <v>1864</v>
      </c>
      <c r="B45" s="5" t="str">
        <f>Distances!B45</f>
        <v>Epidaurum</v>
      </c>
      <c r="C45" s="2" t="str">
        <f>Distances!C45</f>
        <v>Palaia Epidauros</v>
      </c>
      <c r="D45" s="6">
        <f>Distances!D45</f>
        <v>-1500</v>
      </c>
      <c r="E45" s="4">
        <f>Distances!E45</f>
        <v>37.637304999999998</v>
      </c>
      <c r="F45" s="4">
        <f>Distances!F45</f>
        <v>23.16028</v>
      </c>
      <c r="G45" s="35">
        <f>Distances!G45</f>
        <v>29</v>
      </c>
      <c r="H45" s="9">
        <f t="shared" si="1"/>
        <v>1.2664554232968934</v>
      </c>
      <c r="I45" s="9">
        <f t="shared" si="8"/>
        <v>1.3667190610043052</v>
      </c>
      <c r="J45" s="9">
        <f t="shared" si="8"/>
        <v>2.305801320344179</v>
      </c>
      <c r="K45" s="9">
        <f t="shared" si="8"/>
        <v>7.1650823469802702</v>
      </c>
      <c r="L45" s="9">
        <f t="shared" si="8"/>
        <v>7.495057937130384</v>
      </c>
      <c r="M45" s="9">
        <f t="shared" si="8"/>
        <v>14.166228327071172</v>
      </c>
      <c r="N45" s="9">
        <f t="shared" si="8"/>
        <v>18.674242058601241</v>
      </c>
      <c r="O45" s="9">
        <f t="shared" si="8"/>
        <v>15.616652821730506</v>
      </c>
      <c r="P45" s="9">
        <f t="shared" si="8"/>
        <v>19.455645707301635</v>
      </c>
      <c r="Q45" s="9">
        <f t="shared" si="8"/>
        <v>25.360398348574922</v>
      </c>
      <c r="R45" s="9">
        <f t="shared" si="8"/>
        <v>30.365889060066962</v>
      </c>
      <c r="S45" s="9">
        <f t="shared" si="8"/>
        <v>35.650620416138992</v>
      </c>
      <c r="T45" s="9">
        <f t="shared" si="8"/>
        <v>37.24439009931487</v>
      </c>
      <c r="U45" s="9">
        <f t="shared" si="8"/>
        <v>37.869118345324118</v>
      </c>
      <c r="V45" s="9">
        <f t="shared" si="8"/>
        <v>38.979432915204399</v>
      </c>
      <c r="W45" s="9">
        <f t="shared" si="8"/>
        <v>42.349438685824609</v>
      </c>
      <c r="X45" s="9">
        <f t="shared" si="8"/>
        <v>46.354582825205021</v>
      </c>
      <c r="Y45" s="9">
        <f t="shared" si="8"/>
        <v>47.043519051660539</v>
      </c>
      <c r="Z45" s="9">
        <f t="shared" si="8"/>
        <v>52.949402035403793</v>
      </c>
      <c r="AA45" s="9">
        <f t="shared" si="8"/>
        <v>58.277807974546931</v>
      </c>
      <c r="AB45" s="9">
        <f t="shared" si="8"/>
        <v>48.290808898796413</v>
      </c>
      <c r="AC45" s="9">
        <f t="shared" si="8"/>
        <v>50.803341659381353</v>
      </c>
      <c r="AD45" s="9">
        <f t="shared" si="8"/>
        <v>52.691608204302263</v>
      </c>
      <c r="AE45" s="9">
        <f t="shared" si="8"/>
        <v>53.685306960677075</v>
      </c>
      <c r="AF45" s="9">
        <f t="shared" si="8"/>
        <v>56.755596908533157</v>
      </c>
      <c r="AG45" s="9">
        <f t="shared" si="8"/>
        <v>64.410680714058202</v>
      </c>
      <c r="AH45" s="9">
        <f t="shared" si="8"/>
        <v>65.834494143087639</v>
      </c>
      <c r="AI45" s="9">
        <f t="shared" si="8"/>
        <v>88.385477287550628</v>
      </c>
      <c r="AJ45" s="9">
        <f t="shared" si="8"/>
        <v>77.386922621486335</v>
      </c>
      <c r="AK45" s="9">
        <f t="shared" si="8"/>
        <v>66.694404253481196</v>
      </c>
      <c r="AL45" s="9">
        <f t="shared" si="8"/>
        <v>61.948641943004979</v>
      </c>
      <c r="AM45" s="9">
        <f t="shared" si="8"/>
        <v>60.460836018740878</v>
      </c>
      <c r="AN45" s="9">
        <f t="shared" si="8"/>
        <v>69.535847881108481</v>
      </c>
      <c r="AO45" s="9">
        <f t="shared" si="8"/>
        <v>80.305710535166256</v>
      </c>
      <c r="AP45" s="9">
        <f t="shared" si="8"/>
        <v>89.621966498760031</v>
      </c>
      <c r="AQ45" s="9">
        <f t="shared" si="8"/>
        <v>85.716199436854524</v>
      </c>
      <c r="AR45" s="9">
        <f t="shared" si="8"/>
        <v>87.911885179519075</v>
      </c>
      <c r="AS45" s="9">
        <f t="shared" si="8"/>
        <v>78.085692225783106</v>
      </c>
      <c r="AT45" s="9" t="str">
        <f t="shared" si="8"/>
        <v>-</v>
      </c>
      <c r="AU45" s="9">
        <f t="shared" si="8"/>
        <v>28.814964645834628</v>
      </c>
      <c r="AV45" s="9">
        <f t="shared" si="8"/>
        <v>27.829790625913965</v>
      </c>
      <c r="AW45" s="9">
        <f t="shared" si="8"/>
        <v>26.972040029394417</v>
      </c>
      <c r="AX45" s="9">
        <f t="shared" si="8"/>
        <v>17.590912079962681</v>
      </c>
      <c r="AY45" s="9">
        <f t="shared" si="8"/>
        <v>0.74632681693565428</v>
      </c>
      <c r="AZ45" s="9">
        <f t="shared" si="8"/>
        <v>18.536569472098591</v>
      </c>
      <c r="BA45" s="9">
        <f t="shared" si="8"/>
        <v>33.123279897397673</v>
      </c>
      <c r="BB45" s="9">
        <f t="shared" si="8"/>
        <v>34.500625882320392</v>
      </c>
      <c r="BC45" s="9">
        <f t="shared" si="8"/>
        <v>22.395669341073582</v>
      </c>
      <c r="BD45" s="9">
        <f t="shared" si="8"/>
        <v>22.168960390271724</v>
      </c>
      <c r="BE45" s="9">
        <f t="shared" si="8"/>
        <v>32.033182950066944</v>
      </c>
    </row>
    <row r="46" spans="1:57" s="2" customFormat="1" x14ac:dyDescent="0.25">
      <c r="A46" s="3">
        <f>Distances!A46</f>
        <v>1865</v>
      </c>
      <c r="B46" s="5" t="str">
        <f>Distances!B46</f>
        <v>Aigina, Aegina, Enopia, Oinone insula, Kryptos Limen, Hidden Harbour</v>
      </c>
      <c r="C46" s="2" t="str">
        <f>Distances!C46</f>
        <v>Roman naval base North of Kolonna hill, on Isle of Egina</v>
      </c>
      <c r="D46" s="6">
        <f>Distances!D46</f>
        <v>-2500</v>
      </c>
      <c r="E46" s="4">
        <f>Distances!E46</f>
        <v>37.751399999999997</v>
      </c>
      <c r="F46" s="4">
        <f>Distances!F46</f>
        <v>23.422599999999999</v>
      </c>
      <c r="G46" s="35">
        <f>Distances!G46</f>
        <v>49</v>
      </c>
      <c r="H46" s="9">
        <f t="shared" si="1"/>
        <v>11.770283959334938</v>
      </c>
      <c r="I46" s="9">
        <f t="shared" si="8"/>
        <v>13.360148999689498</v>
      </c>
      <c r="J46" s="9">
        <f t="shared" si="8"/>
        <v>11.546233139574733</v>
      </c>
      <c r="K46" s="9">
        <f t="shared" si="8"/>
        <v>5.2657609496525479</v>
      </c>
      <c r="L46" s="9">
        <f t="shared" si="8"/>
        <v>4.6581214936045745</v>
      </c>
      <c r="M46" s="9">
        <f t="shared" si="8"/>
        <v>4.8019168922973563</v>
      </c>
      <c r="N46" s="9">
        <f t="shared" si="8"/>
        <v>10.997404989039714</v>
      </c>
      <c r="O46" s="9">
        <f t="shared" si="8"/>
        <v>4.0426866807974209</v>
      </c>
      <c r="P46" s="9">
        <f t="shared" si="8"/>
        <v>11.739502696768259</v>
      </c>
      <c r="Q46" s="9">
        <f t="shared" si="8"/>
        <v>22.38786951025693</v>
      </c>
      <c r="R46" s="9">
        <f t="shared" si="8"/>
        <v>31.673032598229423</v>
      </c>
      <c r="S46" s="9">
        <f t="shared" si="8"/>
        <v>41.438387098841581</v>
      </c>
      <c r="T46" s="9">
        <f t="shared" si="8"/>
        <v>44.72880644581484</v>
      </c>
      <c r="U46" s="9">
        <f t="shared" si="8"/>
        <v>46.126197723950646</v>
      </c>
      <c r="V46" s="9">
        <f t="shared" si="8"/>
        <v>48.324939498502438</v>
      </c>
      <c r="W46" s="9">
        <f t="shared" si="8"/>
        <v>55.312596434190191</v>
      </c>
      <c r="X46" s="9">
        <f t="shared" si="8"/>
        <v>65.268731208986807</v>
      </c>
      <c r="Y46" s="9">
        <f t="shared" si="8"/>
        <v>82.935041635402229</v>
      </c>
      <c r="Z46" s="9">
        <f t="shared" si="8"/>
        <v>86.722132496288026</v>
      </c>
      <c r="AA46" s="9">
        <f t="shared" si="8"/>
        <v>89.545903207643661</v>
      </c>
      <c r="AB46" s="9">
        <f t="shared" si="8"/>
        <v>64.042348133374801</v>
      </c>
      <c r="AC46" s="9">
        <f t="shared" si="8"/>
        <v>66.20568221837955</v>
      </c>
      <c r="AD46" s="9">
        <f t="shared" si="8"/>
        <v>70.28464191939652</v>
      </c>
      <c r="AE46" s="9">
        <f t="shared" si="8"/>
        <v>72.701329975158288</v>
      </c>
      <c r="AF46" s="9">
        <f t="shared" si="8"/>
        <v>80.22229791939445</v>
      </c>
      <c r="AG46" s="9">
        <f t="shared" si="8"/>
        <v>77.695387436773004</v>
      </c>
      <c r="AH46" s="9">
        <f t="shared" si="8"/>
        <v>76.701172018657459</v>
      </c>
      <c r="AI46" s="9">
        <f t="shared" si="8"/>
        <v>38.914800039299564</v>
      </c>
      <c r="AJ46" s="9">
        <f t="shared" si="8"/>
        <v>31.068999086455236</v>
      </c>
      <c r="AK46" s="9">
        <f t="shared" si="8"/>
        <v>27.056337516695887</v>
      </c>
      <c r="AL46" s="9">
        <f t="shared" si="8"/>
        <v>21.259278608306541</v>
      </c>
      <c r="AM46" s="9">
        <f t="shared" si="8"/>
        <v>18.299758368658214</v>
      </c>
      <c r="AN46" s="9">
        <f t="shared" si="8"/>
        <v>17.395484845304637</v>
      </c>
      <c r="AO46" s="9">
        <f t="shared" si="8"/>
        <v>20.515298631159162</v>
      </c>
      <c r="AP46" s="9">
        <f t="shared" si="8"/>
        <v>4.2025284514423751</v>
      </c>
      <c r="AQ46" s="9">
        <f t="shared" si="8"/>
        <v>2.7741626918973035</v>
      </c>
      <c r="AR46" s="9">
        <f t="shared" si="8"/>
        <v>1.8658997260163797</v>
      </c>
      <c r="AS46" s="9">
        <f t="shared" si="8"/>
        <v>2.5971145024871705</v>
      </c>
      <c r="AT46" s="9">
        <f t="shared" si="8"/>
        <v>28.777747646770109</v>
      </c>
      <c r="AU46" s="9" t="str">
        <f t="shared" si="8"/>
        <v>-</v>
      </c>
      <c r="AV46" s="9">
        <f t="shared" si="8"/>
        <v>66.749264836288688</v>
      </c>
      <c r="AW46" s="9">
        <f t="shared" si="8"/>
        <v>56.781855800585667</v>
      </c>
      <c r="AX46" s="9">
        <f t="shared" si="8"/>
        <v>67.001191962815824</v>
      </c>
      <c r="AY46" s="9">
        <f t="shared" si="8"/>
        <v>63.758131163089281</v>
      </c>
      <c r="AZ46" s="9">
        <f t="shared" si="8"/>
        <v>81.306008016739128</v>
      </c>
      <c r="BA46" s="9">
        <f t="shared" si="8"/>
        <v>84.534029608823474</v>
      </c>
      <c r="BB46" s="9">
        <f t="shared" si="8"/>
        <v>84.603707831800378</v>
      </c>
      <c r="BC46" s="9">
        <f t="shared" si="8"/>
        <v>77.526329522635919</v>
      </c>
      <c r="BD46" s="9">
        <f t="shared" si="8"/>
        <v>72.883152559337489</v>
      </c>
      <c r="BE46" s="9">
        <f t="shared" si="8"/>
        <v>80.34094351517021</v>
      </c>
    </row>
    <row r="47" spans="1:57" s="2" customFormat="1" x14ac:dyDescent="0.25">
      <c r="A47" s="3">
        <f>Distances!A47</f>
        <v>1866</v>
      </c>
      <c r="B47" s="5" t="str">
        <f>Distances!B47</f>
        <v>Aigina, Aegina, Enopia, Oinone insula</v>
      </c>
      <c r="C47" s="2" t="str">
        <f>Distances!C47</f>
        <v>Roman naval base South of Kolonna hill, on Isle of Egina</v>
      </c>
      <c r="D47" s="6">
        <f>Distances!D47</f>
        <v>-2500</v>
      </c>
      <c r="E47" s="4">
        <f>Distances!E47</f>
        <v>37.747653</v>
      </c>
      <c r="F47" s="4">
        <f>Distances!F47</f>
        <v>23.424636</v>
      </c>
      <c r="G47" s="35">
        <f>Distances!G47</f>
        <v>49</v>
      </c>
      <c r="H47" s="9">
        <f t="shared" si="1"/>
        <v>11.374138622102208</v>
      </c>
      <c r="I47" s="9">
        <f t="shared" si="8"/>
        <v>12.920728295308223</v>
      </c>
      <c r="J47" s="9">
        <f t="shared" si="8"/>
        <v>11.109151162587063</v>
      </c>
      <c r="K47" s="9">
        <f t="shared" si="8"/>
        <v>4.7572048415094512</v>
      </c>
      <c r="L47" s="9">
        <f t="shared" si="8"/>
        <v>4.1506093644184325</v>
      </c>
      <c r="M47" s="9">
        <f t="shared" si="8"/>
        <v>5.4062429016390725</v>
      </c>
      <c r="N47" s="9">
        <f t="shared" si="8"/>
        <v>11.730266832173408</v>
      </c>
      <c r="O47" s="9">
        <f t="shared" si="8"/>
        <v>4.8655941755966934</v>
      </c>
      <c r="P47" s="9">
        <f t="shared" si="8"/>
        <v>12.539083467954038</v>
      </c>
      <c r="Q47" s="9">
        <f t="shared" si="8"/>
        <v>23.229679916168305</v>
      </c>
      <c r="R47" s="9">
        <f t="shared" si="8"/>
        <v>32.520656530463377</v>
      </c>
      <c r="S47" s="9">
        <f t="shared" si="8"/>
        <v>42.237181959045593</v>
      </c>
      <c r="T47" s="9">
        <f t="shared" si="8"/>
        <v>45.547173666003978</v>
      </c>
      <c r="U47" s="9">
        <f t="shared" si="8"/>
        <v>46.957506308303643</v>
      </c>
      <c r="V47" s="9">
        <f t="shared" si="8"/>
        <v>49.147977213768144</v>
      </c>
      <c r="W47" s="9">
        <f t="shared" si="8"/>
        <v>56.112024434796083</v>
      </c>
      <c r="X47" s="9">
        <f t="shared" si="8"/>
        <v>66.051149388626328</v>
      </c>
      <c r="Y47" s="9">
        <f t="shared" si="8"/>
        <v>83.845277381059645</v>
      </c>
      <c r="Z47" s="9">
        <f t="shared" si="8"/>
        <v>86.201310566912824</v>
      </c>
      <c r="AA47" s="9">
        <f t="shared" si="8"/>
        <v>89.958421619025273</v>
      </c>
      <c r="AB47" s="9">
        <f t="shared" si="8"/>
        <v>64.6484074955507</v>
      </c>
      <c r="AC47" s="9">
        <f t="shared" si="8"/>
        <v>66.716633240859181</v>
      </c>
      <c r="AD47" s="9">
        <f t="shared" si="8"/>
        <v>70.784640451991791</v>
      </c>
      <c r="AE47" s="9">
        <f t="shared" si="8"/>
        <v>73.195578811766566</v>
      </c>
      <c r="AF47" s="9">
        <f t="shared" si="8"/>
        <v>80.675372874594572</v>
      </c>
      <c r="AG47" s="9">
        <f t="shared" si="8"/>
        <v>77.501494144582281</v>
      </c>
      <c r="AH47" s="9">
        <f t="shared" si="8"/>
        <v>76.532234484175774</v>
      </c>
      <c r="AI47" s="9">
        <f t="shared" si="8"/>
        <v>39.304991294830181</v>
      </c>
      <c r="AJ47" s="9">
        <f t="shared" si="8"/>
        <v>31.499219921777549</v>
      </c>
      <c r="AK47" s="9">
        <f t="shared" si="8"/>
        <v>27.457962380789951</v>
      </c>
      <c r="AL47" s="9">
        <f t="shared" si="8"/>
        <v>21.715444592388728</v>
      </c>
      <c r="AM47" s="9">
        <f t="shared" si="8"/>
        <v>18.792533697879627</v>
      </c>
      <c r="AN47" s="9">
        <f t="shared" si="8"/>
        <v>17.988508495972429</v>
      </c>
      <c r="AO47" s="9">
        <f t="shared" si="8"/>
        <v>21.161126018598171</v>
      </c>
      <c r="AP47" s="9">
        <f t="shared" si="8"/>
        <v>5.1867219358740826</v>
      </c>
      <c r="AQ47" s="9">
        <f t="shared" si="8"/>
        <v>3.8231779419728387</v>
      </c>
      <c r="AR47" s="9">
        <f t="shared" si="8"/>
        <v>2.8560908014501676</v>
      </c>
      <c r="AS47" s="9">
        <f t="shared" si="8"/>
        <v>3.4891974812521114</v>
      </c>
      <c r="AT47" s="9">
        <f t="shared" si="8"/>
        <v>27.794604293407314</v>
      </c>
      <c r="AU47" s="9">
        <f t="shared" si="8"/>
        <v>66.75031982386723</v>
      </c>
      <c r="AV47" s="9" t="str">
        <f t="shared" si="8"/>
        <v>-</v>
      </c>
      <c r="AW47" s="9">
        <f t="shared" si="8"/>
        <v>45.788288590529071</v>
      </c>
      <c r="AX47" s="9">
        <f t="shared" si="8"/>
        <v>66.004588098969876</v>
      </c>
      <c r="AY47" s="9">
        <f t="shared" si="8"/>
        <v>62.305309848091589</v>
      </c>
      <c r="AZ47" s="9">
        <f t="shared" si="8"/>
        <v>80.59189575650332</v>
      </c>
      <c r="BA47" s="9">
        <f t="shared" si="8"/>
        <v>84.050274302662487</v>
      </c>
      <c r="BB47" s="9">
        <f t="shared" si="8"/>
        <v>84.133645589662052</v>
      </c>
      <c r="BC47" s="9">
        <f t="shared" si="8"/>
        <v>77.725067996877513</v>
      </c>
      <c r="BD47" s="9">
        <f t="shared" si="8"/>
        <v>72.991040758476899</v>
      </c>
      <c r="BE47" s="9">
        <f t="shared" si="8"/>
        <v>80.542973013705307</v>
      </c>
    </row>
    <row r="48" spans="1:57" s="2" customFormat="1" x14ac:dyDescent="0.25">
      <c r="A48" s="3">
        <f>Distances!A48</f>
        <v>1867</v>
      </c>
      <c r="B48" s="5" t="str">
        <f>Distances!B48</f>
        <v>Aigina, Aegina, Enopia, Oinone insula, commercial port</v>
      </c>
      <c r="C48" s="2" t="str">
        <f>Distances!C48</f>
        <v>Modern marina, on Isle of Egina</v>
      </c>
      <c r="D48" s="6">
        <f>Distances!D48</f>
        <v>-750</v>
      </c>
      <c r="E48" s="4">
        <f>Distances!E48</f>
        <v>37.744999999999997</v>
      </c>
      <c r="F48" s="4">
        <f>Distances!F48</f>
        <v>23.427900000000001</v>
      </c>
      <c r="G48" s="35">
        <f>Distances!G48</f>
        <v>49</v>
      </c>
      <c r="H48" s="9">
        <f t="shared" si="1"/>
        <v>11.124481033392266</v>
      </c>
      <c r="I48" s="9">
        <f t="shared" si="8"/>
        <v>12.649177072804326</v>
      </c>
      <c r="J48" s="9">
        <f t="shared" si="8"/>
        <v>10.832416890309425</v>
      </c>
      <c r="K48" s="9">
        <f t="shared" si="8"/>
        <v>4.4099823986650852</v>
      </c>
      <c r="L48" s="9">
        <f t="shared" si="8"/>
        <v>3.8019328764160183</v>
      </c>
      <c r="M48" s="9">
        <f t="shared" si="8"/>
        <v>5.859653916231971</v>
      </c>
      <c r="N48" s="9">
        <f t="shared" si="8"/>
        <v>12.308032496949986</v>
      </c>
      <c r="O48" s="9">
        <f t="shared" si="8"/>
        <v>5.4825558005868675</v>
      </c>
      <c r="P48" s="9">
        <f t="shared" si="8"/>
        <v>13.173569513325681</v>
      </c>
      <c r="Q48" s="9">
        <f t="shared" si="8"/>
        <v>23.946309568857163</v>
      </c>
      <c r="R48" s="9">
        <f t="shared" si="8"/>
        <v>33.283947026473669</v>
      </c>
      <c r="S48" s="9">
        <f t="shared" si="8"/>
        <v>42.999711370606853</v>
      </c>
      <c r="T48" s="9">
        <f t="shared" si="8"/>
        <v>46.344350108919272</v>
      </c>
      <c r="U48" s="9">
        <f t="shared" si="8"/>
        <v>47.774361652531113</v>
      </c>
      <c r="V48" s="9">
        <f t="shared" si="8"/>
        <v>49.968046473906092</v>
      </c>
      <c r="W48" s="9">
        <f t="shared" si="8"/>
        <v>56.946579368010482</v>
      </c>
      <c r="X48" s="9">
        <f t="shared" si="8"/>
        <v>66.932270377750186</v>
      </c>
      <c r="Y48" s="9">
        <f t="shared" si="8"/>
        <v>85.082582350817617</v>
      </c>
      <c r="Z48" s="9">
        <f t="shared" si="8"/>
        <v>85.32036811015233</v>
      </c>
      <c r="AA48" s="9">
        <f t="shared" si="8"/>
        <v>89.399291892929497</v>
      </c>
      <c r="AB48" s="9">
        <f t="shared" si="8"/>
        <v>65.325644124526946</v>
      </c>
      <c r="AC48" s="9">
        <f t="shared" si="8"/>
        <v>67.298985482330608</v>
      </c>
      <c r="AD48" s="9">
        <f t="shared" si="8"/>
        <v>71.376520071051985</v>
      </c>
      <c r="AE48" s="9">
        <f t="shared" si="8"/>
        <v>73.79516508160691</v>
      </c>
      <c r="AF48" s="9">
        <f t="shared" si="8"/>
        <v>81.277016091755499</v>
      </c>
      <c r="AG48" s="9">
        <f t="shared" si="8"/>
        <v>77.019947821885538</v>
      </c>
      <c r="AH48" s="9">
        <f t="shared" si="8"/>
        <v>76.083461515702098</v>
      </c>
      <c r="AI48" s="9">
        <f t="shared" si="8"/>
        <v>39.390218164844896</v>
      </c>
      <c r="AJ48" s="9">
        <f t="shared" si="8"/>
        <v>31.663022998914975</v>
      </c>
      <c r="AK48" s="9">
        <f t="shared" si="8"/>
        <v>27.636087252553626</v>
      </c>
      <c r="AL48" s="9">
        <f t="shared" si="8"/>
        <v>21.950272497406132</v>
      </c>
      <c r="AM48" s="9">
        <f t="shared" si="8"/>
        <v>19.061447707872205</v>
      </c>
      <c r="AN48" s="9">
        <f t="shared" si="8"/>
        <v>18.31588231302964</v>
      </c>
      <c r="AO48" s="9">
        <f t="shared" si="8"/>
        <v>21.495225428246545</v>
      </c>
      <c r="AP48" s="9">
        <f t="shared" si="8"/>
        <v>5.8331451369144487</v>
      </c>
      <c r="AQ48" s="9">
        <f t="shared" si="8"/>
        <v>4.5219732284946872</v>
      </c>
      <c r="AR48" s="9">
        <f t="shared" si="8"/>
        <v>3.5236149464098645</v>
      </c>
      <c r="AS48" s="9">
        <f t="shared" si="8"/>
        <v>4.0876741819387394</v>
      </c>
      <c r="AT48" s="9">
        <f t="shared" si="8"/>
        <v>26.938419250161019</v>
      </c>
      <c r="AU48" s="9">
        <f t="shared" si="8"/>
        <v>56.784126536993206</v>
      </c>
      <c r="AV48" s="9">
        <f t="shared" si="8"/>
        <v>45.789314878739667</v>
      </c>
      <c r="AW48" s="9" t="str">
        <f t="shared" si="8"/>
        <v>-</v>
      </c>
      <c r="AX48" s="9">
        <f t="shared" si="8"/>
        <v>64.832238215032731</v>
      </c>
      <c r="AY48" s="9">
        <f t="shared" si="8"/>
        <v>60.641477965277566</v>
      </c>
      <c r="AZ48" s="9">
        <f t="shared" si="8"/>
        <v>79.592941744182241</v>
      </c>
      <c r="BA48" s="9">
        <f t="shared" si="8"/>
        <v>83.341285665069321</v>
      </c>
      <c r="BB48" s="9">
        <f t="shared" si="8"/>
        <v>83.444199465469779</v>
      </c>
      <c r="BC48" s="9">
        <f t="shared" ref="I48:BE54" si="9">IFERROR(DEGREES(ATAN(ACOS(SIN(RADIANS(BC$3))*SIN(RADIANS($E48))+COS(RADIANS(BC$3))*COS(RADIANS($E48)))/ACOS(SIN(RADIANS(BC$3))*SIN(RADIANS(BC$3))+COS(RADIANS(BC$3))*COS(RADIANS(BC$3))*COS(RADIANS(BC$4-$F48))))),"-")</f>
        <v>78.241494406325955</v>
      </c>
      <c r="BD48" s="9">
        <f t="shared" si="9"/>
        <v>73.41328835953334</v>
      </c>
      <c r="BE48" s="9">
        <f t="shared" si="9"/>
        <v>80.992011602959948</v>
      </c>
    </row>
    <row r="49" spans="1:57" s="2" customFormat="1" x14ac:dyDescent="0.25">
      <c r="A49" s="3">
        <f>Distances!A49</f>
        <v>1868</v>
      </c>
      <c r="B49" s="5" t="str">
        <f>Distances!B49</f>
        <v xml:space="preserve">Methana, Arsinoe </v>
      </c>
      <c r="C49" s="2" t="str">
        <f>Distances!C49</f>
        <v>Vathy? near Magalochori</v>
      </c>
      <c r="D49" s="6">
        <f>Distances!D49</f>
        <v>-750</v>
      </c>
      <c r="E49" s="4">
        <f>Distances!E49</f>
        <v>37.592754999999997</v>
      </c>
      <c r="F49" s="4">
        <f>Distances!F49</f>
        <v>23.337617999999999</v>
      </c>
      <c r="G49" s="35">
        <f>Distances!G49</f>
        <v>40</v>
      </c>
      <c r="H49" s="9">
        <f t="shared" si="1"/>
        <v>6.2753193556520275</v>
      </c>
      <c r="I49" s="9">
        <f t="shared" si="9"/>
        <v>6.9922186690503256</v>
      </c>
      <c r="J49" s="9">
        <f t="shared" si="9"/>
        <v>8.0116109737358077</v>
      </c>
      <c r="K49" s="9">
        <f t="shared" si="9"/>
        <v>14.450273975587246</v>
      </c>
      <c r="L49" s="9">
        <f t="shared" si="9"/>
        <v>14.805408573581838</v>
      </c>
      <c r="M49" s="9">
        <f t="shared" si="9"/>
        <v>23.586490089464256</v>
      </c>
      <c r="N49" s="9">
        <f t="shared" si="9"/>
        <v>30.27798609717636</v>
      </c>
      <c r="O49" s="9">
        <f t="shared" si="9"/>
        <v>27.867536960759889</v>
      </c>
      <c r="P49" s="9">
        <f t="shared" si="9"/>
        <v>31.934405836877929</v>
      </c>
      <c r="Q49" s="9">
        <f t="shared" si="9"/>
        <v>39.236436274953782</v>
      </c>
      <c r="R49" s="9">
        <f t="shared" si="9"/>
        <v>45.279367220231293</v>
      </c>
      <c r="S49" s="9">
        <f t="shared" si="9"/>
        <v>51.239840114994891</v>
      </c>
      <c r="T49" s="9">
        <f t="shared" si="9"/>
        <v>53.531308636322585</v>
      </c>
      <c r="U49" s="9">
        <f t="shared" si="9"/>
        <v>54.514829999780282</v>
      </c>
      <c r="V49" s="9">
        <f t="shared" si="9"/>
        <v>55.873819691619211</v>
      </c>
      <c r="W49" s="9">
        <f t="shared" si="9"/>
        <v>60.172166375674031</v>
      </c>
      <c r="X49" s="9">
        <f t="shared" si="9"/>
        <v>66.075487677578977</v>
      </c>
      <c r="Y49" s="9">
        <f t="shared" si="9"/>
        <v>73.766597299898748</v>
      </c>
      <c r="Z49" s="9">
        <f t="shared" si="9"/>
        <v>79.220247997765355</v>
      </c>
      <c r="AA49" s="9">
        <f t="shared" si="9"/>
        <v>79.794315986267691</v>
      </c>
      <c r="AB49" s="9">
        <f t="shared" si="9"/>
        <v>65.191164840503831</v>
      </c>
      <c r="AC49" s="9">
        <f t="shared" si="9"/>
        <v>66.521772021408694</v>
      </c>
      <c r="AD49" s="9">
        <f t="shared" si="9"/>
        <v>69.168671183838484</v>
      </c>
      <c r="AE49" s="9">
        <f t="shared" si="9"/>
        <v>70.683939860884749</v>
      </c>
      <c r="AF49" s="9">
        <f t="shared" si="9"/>
        <v>75.205700960128908</v>
      </c>
      <c r="AG49" s="9">
        <f t="shared" si="9"/>
        <v>87.056993898097758</v>
      </c>
      <c r="AH49" s="9">
        <f t="shared" si="9"/>
        <v>88.024243351368952</v>
      </c>
      <c r="AI49" s="9">
        <f t="shared" si="9"/>
        <v>65.989775723063062</v>
      </c>
      <c r="AJ49" s="9">
        <f t="shared" si="9"/>
        <v>57.824373323042302</v>
      </c>
      <c r="AK49" s="9">
        <f t="shared" si="9"/>
        <v>51.317195992361867</v>
      </c>
      <c r="AL49" s="9">
        <f t="shared" si="9"/>
        <v>46.969788490918354</v>
      </c>
      <c r="AM49" s="9">
        <f t="shared" si="9"/>
        <v>45.203859655937997</v>
      </c>
      <c r="AN49" s="9">
        <f t="shared" si="9"/>
        <v>48.899604917035198</v>
      </c>
      <c r="AO49" s="9">
        <f t="shared" si="9"/>
        <v>54.924535311878884</v>
      </c>
      <c r="AP49" s="9">
        <f t="shared" si="9"/>
        <v>50.963513087651705</v>
      </c>
      <c r="AQ49" s="9">
        <f t="shared" si="9"/>
        <v>52.108953393932197</v>
      </c>
      <c r="AR49" s="9">
        <f t="shared" si="9"/>
        <v>48.860519552822069</v>
      </c>
      <c r="AS49" s="9">
        <f t="shared" si="9"/>
        <v>45.467328077418237</v>
      </c>
      <c r="AT49" s="9">
        <f t="shared" si="9"/>
        <v>17.600803578233496</v>
      </c>
      <c r="AU49" s="9">
        <f t="shared" si="9"/>
        <v>67.045213973798695</v>
      </c>
      <c r="AV49" s="9">
        <f t="shared" si="9"/>
        <v>66.048987103455261</v>
      </c>
      <c r="AW49" s="9">
        <f t="shared" si="9"/>
        <v>64.877448076748038</v>
      </c>
      <c r="AX49" s="9" t="str">
        <f t="shared" si="9"/>
        <v>-</v>
      </c>
      <c r="AY49" s="9">
        <f t="shared" si="9"/>
        <v>75.507509216681697</v>
      </c>
      <c r="AZ49" s="9">
        <f t="shared" si="9"/>
        <v>21.738851661642496</v>
      </c>
      <c r="BA49" s="9">
        <f t="shared" si="9"/>
        <v>59.596763675500767</v>
      </c>
      <c r="BB49" s="9">
        <f t="shared" si="9"/>
        <v>61.685657429914848</v>
      </c>
      <c r="BC49" s="9">
        <f t="shared" si="9"/>
        <v>27.815587691500898</v>
      </c>
      <c r="BD49" s="9">
        <f t="shared" si="9"/>
        <v>26.578451499745892</v>
      </c>
      <c r="BE49" s="9">
        <f t="shared" si="9"/>
        <v>45.20939897529356</v>
      </c>
    </row>
    <row r="50" spans="1:57" s="2" customFormat="1" x14ac:dyDescent="0.25">
      <c r="A50" s="3">
        <f>Distances!A50</f>
        <v>1869</v>
      </c>
      <c r="B50" s="5" t="str">
        <f>Distances!B50</f>
        <v xml:space="preserve">Thermae </v>
      </c>
      <c r="C50" s="2" t="str">
        <f>Distances!C50</f>
        <v>Agios Nikolaos?</v>
      </c>
      <c r="D50" s="6" t="str">
        <f>Distances!D50</f>
        <v xml:space="preserve"> </v>
      </c>
      <c r="E50" s="4">
        <f>Distances!E50</f>
        <v>37.639291</v>
      </c>
      <c r="F50" s="4">
        <f>Distances!F50</f>
        <v>23.352808</v>
      </c>
      <c r="G50" s="35">
        <f>Distances!G50</f>
        <v>44</v>
      </c>
      <c r="H50" s="9">
        <f t="shared" si="1"/>
        <v>1.4158658199828698</v>
      </c>
      <c r="I50" s="9">
        <f t="shared" si="9"/>
        <v>1.5666080357846737</v>
      </c>
      <c r="J50" s="9">
        <f t="shared" si="9"/>
        <v>2.7925792349923917</v>
      </c>
      <c r="K50" s="9">
        <f t="shared" si="9"/>
        <v>9.2624599874283682</v>
      </c>
      <c r="L50" s="9">
        <f t="shared" si="9"/>
        <v>9.6805362356379021</v>
      </c>
      <c r="M50" s="9">
        <f t="shared" si="9"/>
        <v>18.713074852107901</v>
      </c>
      <c r="N50" s="9">
        <f t="shared" si="9"/>
        <v>25.388081721657514</v>
      </c>
      <c r="O50" s="9">
        <f t="shared" si="9"/>
        <v>22.033068540085239</v>
      </c>
      <c r="P50" s="9">
        <f t="shared" si="9"/>
        <v>26.890970499700778</v>
      </c>
      <c r="Q50" s="9">
        <f t="shared" si="9"/>
        <v>34.944528884808413</v>
      </c>
      <c r="R50" s="9">
        <f t="shared" si="9"/>
        <v>41.657371511745033</v>
      </c>
      <c r="S50" s="9">
        <f t="shared" si="9"/>
        <v>48.365986675801956</v>
      </c>
      <c r="T50" s="9">
        <f t="shared" si="9"/>
        <v>50.841861651051723</v>
      </c>
      <c r="U50" s="9">
        <f t="shared" si="9"/>
        <v>51.898214355085209</v>
      </c>
      <c r="V50" s="9">
        <f t="shared" si="9"/>
        <v>53.412382997196218</v>
      </c>
      <c r="W50" s="9">
        <f t="shared" si="9"/>
        <v>58.192336569817805</v>
      </c>
      <c r="X50" s="9">
        <f t="shared" si="9"/>
        <v>64.754574531237225</v>
      </c>
      <c r="Y50" s="9">
        <f t="shared" si="9"/>
        <v>73.419730699385838</v>
      </c>
      <c r="Z50" s="9">
        <f t="shared" si="9"/>
        <v>79.884133099984027</v>
      </c>
      <c r="AA50" s="9">
        <f t="shared" si="9"/>
        <v>80.390445687608477</v>
      </c>
      <c r="AB50" s="9">
        <f t="shared" si="9"/>
        <v>63.991045103378177</v>
      </c>
      <c r="AC50" s="9">
        <f t="shared" si="9"/>
        <v>65.570674312461634</v>
      </c>
      <c r="AD50" s="9">
        <f t="shared" si="9"/>
        <v>68.46811469076826</v>
      </c>
      <c r="AE50" s="9">
        <f t="shared" si="9"/>
        <v>70.133766542397439</v>
      </c>
      <c r="AF50" s="9">
        <f t="shared" si="9"/>
        <v>75.160571497742851</v>
      </c>
      <c r="AG50" s="9">
        <f t="shared" si="9"/>
        <v>88.7162878438088</v>
      </c>
      <c r="AH50" s="9">
        <f t="shared" si="9"/>
        <v>89.774725125811173</v>
      </c>
      <c r="AI50" s="9">
        <f t="shared" si="9"/>
        <v>60.754056162186046</v>
      </c>
      <c r="AJ50" s="9">
        <f t="shared" si="9"/>
        <v>52.055577236529921</v>
      </c>
      <c r="AK50" s="9">
        <f t="shared" si="9"/>
        <v>45.676958971059456</v>
      </c>
      <c r="AL50" s="9">
        <f t="shared" si="9"/>
        <v>40.737310178501787</v>
      </c>
      <c r="AM50" s="9">
        <f t="shared" si="9"/>
        <v>38.565436241786827</v>
      </c>
      <c r="AN50" s="9">
        <f t="shared" si="9"/>
        <v>41.396900452274359</v>
      </c>
      <c r="AO50" s="9">
        <f t="shared" si="9"/>
        <v>47.30701515018788</v>
      </c>
      <c r="AP50" s="9">
        <f t="shared" si="9"/>
        <v>39.776386999810086</v>
      </c>
      <c r="AQ50" s="9">
        <f t="shared" si="9"/>
        <v>40.41302856852537</v>
      </c>
      <c r="AR50" s="9">
        <f t="shared" si="9"/>
        <v>37.228922750229387</v>
      </c>
      <c r="AS50" s="9">
        <f t="shared" si="9"/>
        <v>34.504145690926286</v>
      </c>
      <c r="AT50" s="9">
        <f t="shared" si="9"/>
        <v>0.74630686979710337</v>
      </c>
      <c r="AU50" s="9">
        <f t="shared" si="9"/>
        <v>63.792473222268313</v>
      </c>
      <c r="AV50" s="9">
        <f t="shared" si="9"/>
        <v>62.339752565508796</v>
      </c>
      <c r="AW50" s="9">
        <f t="shared" si="9"/>
        <v>60.676366642201643</v>
      </c>
      <c r="AX50" s="9">
        <f t="shared" si="9"/>
        <v>75.498818789492077</v>
      </c>
      <c r="AY50" s="9" t="str">
        <f t="shared" si="9"/>
        <v>-</v>
      </c>
      <c r="AZ50" s="9">
        <f t="shared" si="9"/>
        <v>65.508157653426721</v>
      </c>
      <c r="BA50" s="9">
        <f t="shared" si="9"/>
        <v>75.052032541224534</v>
      </c>
      <c r="BB50" s="9">
        <f t="shared" si="9"/>
        <v>75.870427275751155</v>
      </c>
      <c r="BC50" s="9">
        <f t="shared" si="9"/>
        <v>46.019767536397715</v>
      </c>
      <c r="BD50" s="9">
        <f t="shared" si="9"/>
        <v>42.598985231351548</v>
      </c>
      <c r="BE50" s="9">
        <f t="shared" si="9"/>
        <v>57.719243773652671</v>
      </c>
    </row>
    <row r="51" spans="1:57" s="2" customFormat="1" x14ac:dyDescent="0.25">
      <c r="A51" s="3">
        <f>Distances!A51</f>
        <v>1870</v>
      </c>
      <c r="B51" s="5">
        <f>Distances!B51</f>
        <v>0</v>
      </c>
      <c r="C51" s="2" t="str">
        <f>Distances!C51</f>
        <v>Methana</v>
      </c>
      <c r="D51" s="6" t="str">
        <f>Distances!D51</f>
        <v xml:space="preserve"> </v>
      </c>
      <c r="E51" s="4">
        <f>Distances!E51</f>
        <v>37.576560000000001</v>
      </c>
      <c r="F51" s="4">
        <f>Distances!F51</f>
        <v>23.388866</v>
      </c>
      <c r="G51" s="35">
        <f>Distances!G51</f>
        <v>39</v>
      </c>
      <c r="H51" s="9">
        <f t="shared" si="1"/>
        <v>8.593979519998328</v>
      </c>
      <c r="I51" s="9">
        <f t="shared" si="9"/>
        <v>9.664634966493022</v>
      </c>
      <c r="J51" s="9">
        <f t="shared" si="9"/>
        <v>10.673086224485209</v>
      </c>
      <c r="K51" s="9">
        <f t="shared" si="9"/>
        <v>17.721792126159613</v>
      </c>
      <c r="L51" s="9">
        <f t="shared" si="9"/>
        <v>18.071702628887536</v>
      </c>
      <c r="M51" s="9">
        <f t="shared" si="9"/>
        <v>27.597093881340506</v>
      </c>
      <c r="N51" s="9">
        <f t="shared" si="9"/>
        <v>35.120402244149595</v>
      </c>
      <c r="O51" s="9">
        <f t="shared" si="9"/>
        <v>33.267160851811447</v>
      </c>
      <c r="P51" s="9">
        <f t="shared" si="9"/>
        <v>37.158190474378948</v>
      </c>
      <c r="Q51" s="9">
        <f t="shared" si="9"/>
        <v>44.726007883122229</v>
      </c>
      <c r="R51" s="9">
        <f t="shared" si="9"/>
        <v>50.906681418702732</v>
      </c>
      <c r="S51" s="9">
        <f t="shared" si="9"/>
        <v>56.833030548244395</v>
      </c>
      <c r="T51" s="9">
        <f t="shared" si="9"/>
        <v>59.296430346857356</v>
      </c>
      <c r="U51" s="9">
        <f t="shared" si="9"/>
        <v>60.375454883048498</v>
      </c>
      <c r="V51" s="9">
        <f t="shared" si="9"/>
        <v>61.760251730814893</v>
      </c>
      <c r="W51" s="9">
        <f t="shared" si="9"/>
        <v>66.18517428422777</v>
      </c>
      <c r="X51" s="9">
        <f t="shared" si="9"/>
        <v>72.450311587771381</v>
      </c>
      <c r="Y51" s="9">
        <f t="shared" si="9"/>
        <v>82.003536220681013</v>
      </c>
      <c r="Z51" s="9">
        <f t="shared" si="9"/>
        <v>86.799555248841784</v>
      </c>
      <c r="AA51" s="9">
        <f t="shared" si="9"/>
        <v>85.925268229194089</v>
      </c>
      <c r="AB51" s="9">
        <f t="shared" si="9"/>
        <v>70.603962667542419</v>
      </c>
      <c r="AC51" s="9">
        <f t="shared" si="9"/>
        <v>71.46869216098429</v>
      </c>
      <c r="AD51" s="9">
        <f t="shared" si="9"/>
        <v>74.264063087216854</v>
      </c>
      <c r="AE51" s="9">
        <f t="shared" si="9"/>
        <v>75.88682677858985</v>
      </c>
      <c r="AF51" s="9">
        <f t="shared" si="9"/>
        <v>80.664815326633743</v>
      </c>
      <c r="AG51" s="9">
        <f t="shared" si="9"/>
        <v>86.93922534395729</v>
      </c>
      <c r="AH51" s="9">
        <f t="shared" si="9"/>
        <v>86.144385861477403</v>
      </c>
      <c r="AI51" s="9">
        <f t="shared" si="9"/>
        <v>61.597396735643549</v>
      </c>
      <c r="AJ51" s="9">
        <f t="shared" si="9"/>
        <v>54.28575563821407</v>
      </c>
      <c r="AK51" s="9">
        <f t="shared" si="9"/>
        <v>48.625453936212416</v>
      </c>
      <c r="AL51" s="9">
        <f t="shared" si="9"/>
        <v>44.539672784544784</v>
      </c>
      <c r="AM51" s="9">
        <f t="shared" si="9"/>
        <v>42.841876494325518</v>
      </c>
      <c r="AN51" s="9">
        <f t="shared" si="9"/>
        <v>45.802657084854367</v>
      </c>
      <c r="AO51" s="9">
        <f t="shared" si="9"/>
        <v>50.930370879362712</v>
      </c>
      <c r="AP51" s="9">
        <f t="shared" si="9"/>
        <v>46.323359507686703</v>
      </c>
      <c r="AQ51" s="9">
        <f t="shared" si="9"/>
        <v>47.090678074499102</v>
      </c>
      <c r="AR51" s="9">
        <f t="shared" si="9"/>
        <v>44.470305118393277</v>
      </c>
      <c r="AS51" s="9">
        <f t="shared" si="9"/>
        <v>41.85252860030964</v>
      </c>
      <c r="AT51" s="9">
        <f t="shared" si="9"/>
        <v>18.550677882641782</v>
      </c>
      <c r="AU51" s="9">
        <f t="shared" si="9"/>
        <v>81.326150602549689</v>
      </c>
      <c r="AV51" s="9">
        <f t="shared" si="9"/>
        <v>80.613168654421102</v>
      </c>
      <c r="AW51" s="9">
        <f t="shared" si="9"/>
        <v>79.616014418942072</v>
      </c>
      <c r="AX51" s="9">
        <f t="shared" si="9"/>
        <v>21.743140391713553</v>
      </c>
      <c r="AY51" s="9">
        <f t="shared" si="9"/>
        <v>65.526383092982357</v>
      </c>
      <c r="AZ51" s="9" t="str">
        <f t="shared" si="9"/>
        <v>-</v>
      </c>
      <c r="BA51" s="9">
        <f t="shared" si="9"/>
        <v>85.966786884646922</v>
      </c>
      <c r="BB51" s="9">
        <f t="shared" si="9"/>
        <v>86.603240213147217</v>
      </c>
      <c r="BC51" s="9">
        <f t="shared" si="9"/>
        <v>30.844866062530393</v>
      </c>
      <c r="BD51" s="9">
        <f t="shared" si="9"/>
        <v>28.504599703793733</v>
      </c>
      <c r="BE51" s="9">
        <f t="shared" si="9"/>
        <v>53.374314377414464</v>
      </c>
    </row>
    <row r="52" spans="1:57" s="2" customFormat="1" x14ac:dyDescent="0.25">
      <c r="A52" s="3">
        <f>Distances!A52</f>
        <v>1871</v>
      </c>
      <c r="B52" s="5" t="str">
        <f>Distances!B52</f>
        <v>Celenderis, Kelenderis</v>
      </c>
      <c r="C52" s="2" t="str">
        <f>Distances!C52</f>
        <v>near Trezen, Trezene?</v>
      </c>
      <c r="D52" s="6" t="str">
        <f>Distances!D52</f>
        <v xml:space="preserve"> </v>
      </c>
      <c r="E52" s="4">
        <f>Distances!E52</f>
        <v>37.51623</v>
      </c>
      <c r="F52" s="4">
        <f>Distances!F52</f>
        <v>23.394228999999999</v>
      </c>
      <c r="G52" s="35">
        <f>Distances!G52</f>
        <v>25</v>
      </c>
      <c r="H52" s="9">
        <f t="shared" si="1"/>
        <v>15.305112775010663</v>
      </c>
      <c r="I52" s="9">
        <f t="shared" si="9"/>
        <v>17.173169202064702</v>
      </c>
      <c r="J52" s="9">
        <f t="shared" si="9"/>
        <v>17.893985032992418</v>
      </c>
      <c r="K52" s="9">
        <f t="shared" si="9"/>
        <v>24.902216169146396</v>
      </c>
      <c r="L52" s="9">
        <f t="shared" si="9"/>
        <v>25.167726487327485</v>
      </c>
      <c r="M52" s="9">
        <f t="shared" si="9"/>
        <v>34.349996714347611</v>
      </c>
      <c r="N52" s="9">
        <f t="shared" si="9"/>
        <v>41.851758656062138</v>
      </c>
      <c r="O52" s="9">
        <f t="shared" si="9"/>
        <v>41.113531444721346</v>
      </c>
      <c r="P52" s="9">
        <f t="shared" si="9"/>
        <v>44.045577068125915</v>
      </c>
      <c r="Q52" s="9">
        <f t="shared" si="9"/>
        <v>50.699712531235662</v>
      </c>
      <c r="R52" s="9">
        <f t="shared" si="9"/>
        <v>56.114618551561669</v>
      </c>
      <c r="S52" s="9">
        <f t="shared" si="9"/>
        <v>61.227135770952174</v>
      </c>
      <c r="T52" s="9">
        <f t="shared" si="9"/>
        <v>63.495328737552924</v>
      </c>
      <c r="U52" s="9">
        <f t="shared" si="9"/>
        <v>64.49824555497166</v>
      </c>
      <c r="V52" s="9">
        <f t="shared" si="9"/>
        <v>65.722152219156669</v>
      </c>
      <c r="W52" s="9">
        <f t="shared" si="9"/>
        <v>69.658908071575794</v>
      </c>
      <c r="X52" s="9">
        <f t="shared" si="9"/>
        <v>75.289665084657656</v>
      </c>
      <c r="Y52" s="9">
        <f t="shared" si="9"/>
        <v>83.995398440482134</v>
      </c>
      <c r="Z52" s="9">
        <f t="shared" si="9"/>
        <v>87.931977450900234</v>
      </c>
      <c r="AA52" s="9">
        <f t="shared" si="9"/>
        <v>86.98662094912406</v>
      </c>
      <c r="AB52" s="9">
        <f t="shared" si="9"/>
        <v>73.268863542751689</v>
      </c>
      <c r="AC52" s="9">
        <f t="shared" si="9"/>
        <v>73.839200350009619</v>
      </c>
      <c r="AD52" s="9">
        <f t="shared" si="9"/>
        <v>76.404754488504565</v>
      </c>
      <c r="AE52" s="9">
        <f t="shared" si="9"/>
        <v>77.894205338978907</v>
      </c>
      <c r="AF52" s="9">
        <f t="shared" si="9"/>
        <v>82.224248209742242</v>
      </c>
      <c r="AG52" s="9">
        <f t="shared" si="9"/>
        <v>86.813009923116624</v>
      </c>
      <c r="AH52" s="9">
        <f t="shared" si="9"/>
        <v>86.124471580935051</v>
      </c>
      <c r="AI52" s="9">
        <f t="shared" si="9"/>
        <v>64.765683801558481</v>
      </c>
      <c r="AJ52" s="9">
        <f t="shared" si="9"/>
        <v>58.185779194179361</v>
      </c>
      <c r="AK52" s="9">
        <f t="shared" si="9"/>
        <v>52.786011017800071</v>
      </c>
      <c r="AL52" s="9">
        <f t="shared" si="9"/>
        <v>49.287155915412242</v>
      </c>
      <c r="AM52" s="9">
        <f t="shared" si="9"/>
        <v>47.936286202411807</v>
      </c>
      <c r="AN52" s="9">
        <f t="shared" si="9"/>
        <v>51.191620337172751</v>
      </c>
      <c r="AO52" s="9">
        <f t="shared" si="9"/>
        <v>56.001903301837913</v>
      </c>
      <c r="AP52" s="9">
        <f t="shared" si="9"/>
        <v>53.432811504430184</v>
      </c>
      <c r="AQ52" s="9">
        <f t="shared" si="9"/>
        <v>54.330438004879618</v>
      </c>
      <c r="AR52" s="9">
        <f t="shared" si="9"/>
        <v>51.963865517316464</v>
      </c>
      <c r="AS52" s="9">
        <f t="shared" si="9"/>
        <v>49.318054819942482</v>
      </c>
      <c r="AT52" s="9">
        <f t="shared" si="9"/>
        <v>33.165928960062431</v>
      </c>
      <c r="AU52" s="9">
        <f t="shared" si="9"/>
        <v>84.55119659673008</v>
      </c>
      <c r="AV52" s="9">
        <f t="shared" si="9"/>
        <v>84.068641533216862</v>
      </c>
      <c r="AW52" s="9">
        <f t="shared" si="9"/>
        <v>83.361568520819688</v>
      </c>
      <c r="AX52" s="9">
        <f t="shared" si="9"/>
        <v>59.622438244670036</v>
      </c>
      <c r="AY52" s="9">
        <f t="shared" si="9"/>
        <v>75.07561455679766</v>
      </c>
      <c r="AZ52" s="9">
        <f t="shared" si="9"/>
        <v>85.970038898267546</v>
      </c>
      <c r="BA52" s="9" t="str">
        <f t="shared" si="9"/>
        <v>-</v>
      </c>
      <c r="BB52" s="9">
        <f t="shared" si="9"/>
        <v>87.245835144220763</v>
      </c>
      <c r="BC52" s="9">
        <f t="shared" si="9"/>
        <v>12.146258561397474</v>
      </c>
      <c r="BD52" s="9">
        <f t="shared" si="9"/>
        <v>4.7999431784116284</v>
      </c>
      <c r="BE52" s="9">
        <f t="shared" si="9"/>
        <v>29.009852309053521</v>
      </c>
    </row>
    <row r="53" spans="1:57" s="2" customFormat="1" x14ac:dyDescent="0.25">
      <c r="A53" s="3">
        <f>Distances!A53</f>
        <v>1872</v>
      </c>
      <c r="B53" s="5" t="str">
        <f>Distances!B53</f>
        <v>Pohon, Pogon, Pogonus, port of Troizen</v>
      </c>
      <c r="C53" s="2" t="str">
        <f>Distances!C53</f>
        <v>port of the Trezenians, port of Calauria</v>
      </c>
      <c r="D53" s="6">
        <f>Distances!D53</f>
        <v>-750</v>
      </c>
      <c r="E53" s="4">
        <f>Distances!E53</f>
        <v>37.509963999999997</v>
      </c>
      <c r="F53" s="4">
        <f>Distances!F53</f>
        <v>23.393848999999999</v>
      </c>
      <c r="G53" s="35">
        <f>Distances!G53</f>
        <v>24</v>
      </c>
      <c r="H53" s="9">
        <f t="shared" si="1"/>
        <v>15.965028618792154</v>
      </c>
      <c r="I53" s="9">
        <f t="shared" si="9"/>
        <v>17.90341333081431</v>
      </c>
      <c r="J53" s="9">
        <f t="shared" si="9"/>
        <v>18.594489266982112</v>
      </c>
      <c r="K53" s="9">
        <f t="shared" si="9"/>
        <v>25.575301898136349</v>
      </c>
      <c r="L53" s="9">
        <f t="shared" si="9"/>
        <v>25.832329458524605</v>
      </c>
      <c r="M53" s="9">
        <f t="shared" si="9"/>
        <v>34.9533249994467</v>
      </c>
      <c r="N53" s="9">
        <f t="shared" si="9"/>
        <v>42.425355651021754</v>
      </c>
      <c r="O53" s="9">
        <f t="shared" si="9"/>
        <v>41.776538128927648</v>
      </c>
      <c r="P53" s="9">
        <f t="shared" si="9"/>
        <v>44.622080489018643</v>
      </c>
      <c r="Q53" s="9">
        <f t="shared" si="9"/>
        <v>51.180233167492275</v>
      </c>
      <c r="R53" s="9">
        <f t="shared" si="9"/>
        <v>56.518154065063428</v>
      </c>
      <c r="S53" s="9">
        <f t="shared" si="9"/>
        <v>61.553994195818184</v>
      </c>
      <c r="T53" s="9">
        <f t="shared" si="9"/>
        <v>63.799555049280031</v>
      </c>
      <c r="U53" s="9">
        <f t="shared" si="9"/>
        <v>64.793053882861898</v>
      </c>
      <c r="V53" s="9">
        <f t="shared" si="9"/>
        <v>66.001189560189943</v>
      </c>
      <c r="W53" s="9">
        <f t="shared" si="9"/>
        <v>69.889264421643077</v>
      </c>
      <c r="X53" s="9">
        <f t="shared" si="9"/>
        <v>75.453613830334092</v>
      </c>
      <c r="Y53" s="9">
        <f t="shared" si="9"/>
        <v>84.050958153845869</v>
      </c>
      <c r="Z53" s="9">
        <f t="shared" si="9"/>
        <v>87.921186984738853</v>
      </c>
      <c r="AA53" s="9">
        <f t="shared" si="9"/>
        <v>86.990347184812592</v>
      </c>
      <c r="AB53" s="9">
        <f t="shared" si="9"/>
        <v>73.435155198475215</v>
      </c>
      <c r="AC53" s="9">
        <f t="shared" si="9"/>
        <v>73.986528621018508</v>
      </c>
      <c r="AD53" s="9">
        <f t="shared" si="9"/>
        <v>76.52722041572855</v>
      </c>
      <c r="AE53" s="9">
        <f t="shared" si="9"/>
        <v>78.001967974748496</v>
      </c>
      <c r="AF53" s="9">
        <f t="shared" si="9"/>
        <v>82.28509189643934</v>
      </c>
      <c r="AG53" s="9">
        <f t="shared" si="9"/>
        <v>86.893582924154288</v>
      </c>
      <c r="AH53" s="9">
        <f t="shared" si="9"/>
        <v>86.212613877628982</v>
      </c>
      <c r="AI53" s="9">
        <f t="shared" si="9"/>
        <v>65.134237824966249</v>
      </c>
      <c r="AJ53" s="9">
        <f t="shared" si="9"/>
        <v>58.617271324362648</v>
      </c>
      <c r="AK53" s="9">
        <f t="shared" si="9"/>
        <v>53.237961480762948</v>
      </c>
      <c r="AL53" s="9">
        <f t="shared" si="9"/>
        <v>49.793448338440491</v>
      </c>
      <c r="AM53" s="9">
        <f t="shared" si="9"/>
        <v>48.474950733113815</v>
      </c>
      <c r="AN53" s="9">
        <f t="shared" si="9"/>
        <v>51.758969334618598</v>
      </c>
      <c r="AO53" s="9">
        <f t="shared" si="9"/>
        <v>56.542140799582725</v>
      </c>
      <c r="AP53" s="9">
        <f t="shared" si="9"/>
        <v>54.151767073602919</v>
      </c>
      <c r="AQ53" s="9">
        <f t="shared" si="9"/>
        <v>55.05973023164136</v>
      </c>
      <c r="AR53" s="9">
        <f t="shared" si="9"/>
        <v>52.716059446462346</v>
      </c>
      <c r="AS53" s="9">
        <f t="shared" si="9"/>
        <v>50.069826075318751</v>
      </c>
      <c r="AT53" s="9">
        <f t="shared" si="9"/>
        <v>34.546372914044156</v>
      </c>
      <c r="AU53" s="9">
        <f t="shared" si="9"/>
        <v>84.621107537156007</v>
      </c>
      <c r="AV53" s="9">
        <f t="shared" si="9"/>
        <v>84.152246633348398</v>
      </c>
      <c r="AW53" s="9">
        <f t="shared" si="9"/>
        <v>83.464718299978003</v>
      </c>
      <c r="AX53" s="9">
        <f t="shared" si="9"/>
        <v>61.712225346649795</v>
      </c>
      <c r="AY53" s="9">
        <f t="shared" si="9"/>
        <v>75.893964872828434</v>
      </c>
      <c r="AZ53" s="9">
        <f t="shared" si="9"/>
        <v>86.606265876926486</v>
      </c>
      <c r="BA53" s="9">
        <f t="shared" si="9"/>
        <v>87.246055761187904</v>
      </c>
      <c r="BB53" s="9" t="str">
        <f t="shared" si="9"/>
        <v>-</v>
      </c>
      <c r="BC53" s="9">
        <f t="shared" si="9"/>
        <v>16.806057953190837</v>
      </c>
      <c r="BD53" s="9">
        <f t="shared" si="9"/>
        <v>8.5977902512739881</v>
      </c>
      <c r="BE53" s="9">
        <f t="shared" si="9"/>
        <v>24.786643984176965</v>
      </c>
    </row>
    <row r="54" spans="1:57" s="2" customFormat="1" x14ac:dyDescent="0.25">
      <c r="A54" s="3">
        <f>Distances!A54</f>
        <v>1873</v>
      </c>
      <c r="B54" s="5" t="str">
        <f>Distances!B54</f>
        <v xml:space="preserve">Kalaureia, Kalauria, Calauria insula, Calauree </v>
      </c>
      <c r="C54" s="2" t="str">
        <f>Distances!C54</f>
        <v>Bay of Vayonia, Naval base on the isle of Poros</v>
      </c>
      <c r="D54" s="6">
        <f>Distances!D54</f>
        <v>-750</v>
      </c>
      <c r="E54" s="4">
        <f>Distances!E54</f>
        <v>37.53154</v>
      </c>
      <c r="F54" s="4">
        <f>Distances!F54</f>
        <v>23.483930000000001</v>
      </c>
      <c r="G54" s="35">
        <f>Distances!G54</f>
        <v>37</v>
      </c>
      <c r="H54" s="9">
        <f t="shared" si="1"/>
        <v>15.819342565658685</v>
      </c>
      <c r="I54" s="9">
        <f t="shared" si="9"/>
        <v>18.109045860595671</v>
      </c>
      <c r="J54" s="9">
        <f t="shared" si="9"/>
        <v>18.91769324656179</v>
      </c>
      <c r="K54" s="9">
        <f t="shared" si="9"/>
        <v>27.195872472922527</v>
      </c>
      <c r="L54" s="9">
        <f t="shared" si="9"/>
        <v>27.479657800449893</v>
      </c>
      <c r="M54" s="9">
        <f t="shared" si="9"/>
        <v>38.222488766933971</v>
      </c>
      <c r="N54" s="9">
        <f t="shared" si="9"/>
        <v>47.262672241439667</v>
      </c>
      <c r="O54" s="9">
        <f t="shared" si="9"/>
        <v>47.312782571596557</v>
      </c>
      <c r="P54" s="9">
        <f t="shared" ref="I54:BE56" si="10">IFERROR(DEGREES(ATAN(ACOS(SIN(RADIANS(P$3))*SIN(RADIANS($E54))+COS(RADIANS(P$3))*COS(RADIANS($E54)))/ACOS(SIN(RADIANS(P$3))*SIN(RADIANS(P$3))+COS(RADIANS(P$3))*COS(RADIANS(P$3))*COS(RADIANS(P$4-$F54))))),"-")</f>
        <v>50.101039800843211</v>
      </c>
      <c r="Q54" s="9">
        <f t="shared" si="10"/>
        <v>57.403167675115014</v>
      </c>
      <c r="R54" s="9">
        <f t="shared" si="10"/>
        <v>63.216936630786542</v>
      </c>
      <c r="S54" s="9">
        <f t="shared" si="10"/>
        <v>68.477329773109659</v>
      </c>
      <c r="T54" s="9">
        <f t="shared" si="10"/>
        <v>71.062998879870662</v>
      </c>
      <c r="U54" s="9">
        <f t="shared" si="10"/>
        <v>72.231621440721099</v>
      </c>
      <c r="V54" s="9">
        <f t="shared" si="10"/>
        <v>73.535993843578666</v>
      </c>
      <c r="W54" s="9">
        <f t="shared" si="10"/>
        <v>77.789646424187922</v>
      </c>
      <c r="X54" s="9">
        <f t="shared" si="10"/>
        <v>84.109498027609234</v>
      </c>
      <c r="Y54" s="9">
        <f t="shared" si="10"/>
        <v>84.544320515171677</v>
      </c>
      <c r="Z54" s="9">
        <f t="shared" si="10"/>
        <v>81.223543055780226</v>
      </c>
      <c r="AA54" s="9">
        <f t="shared" si="10"/>
        <v>84.000120923379527</v>
      </c>
      <c r="AB54" s="9">
        <f t="shared" si="10"/>
        <v>80.75331886825596</v>
      </c>
      <c r="AC54" s="9">
        <f t="shared" si="10"/>
        <v>80.731154776162327</v>
      </c>
      <c r="AD54" s="9">
        <f t="shared" si="10"/>
        <v>83.599854962087122</v>
      </c>
      <c r="AE54" s="9">
        <f t="shared" si="10"/>
        <v>85.294186893083179</v>
      </c>
      <c r="AF54" s="9">
        <f t="shared" si="10"/>
        <v>89.850699279275105</v>
      </c>
      <c r="AG54" s="9">
        <f t="shared" si="10"/>
        <v>77.646354929402634</v>
      </c>
      <c r="AH54" s="9">
        <f t="shared" si="10"/>
        <v>77.142075572189114</v>
      </c>
      <c r="AI54" s="9">
        <f t="shared" si="10"/>
        <v>56.198927459746955</v>
      </c>
      <c r="AJ54" s="9">
        <f t="shared" si="10"/>
        <v>50.286165846514656</v>
      </c>
      <c r="AK54" s="9">
        <f t="shared" si="10"/>
        <v>45.81311206742474</v>
      </c>
      <c r="AL54" s="9">
        <f t="shared" si="10"/>
        <v>42.285463370952144</v>
      </c>
      <c r="AM54" s="9">
        <f t="shared" si="10"/>
        <v>40.799555777508658</v>
      </c>
      <c r="AN54" s="9">
        <f t="shared" si="10"/>
        <v>42.960974749101325</v>
      </c>
      <c r="AO54" s="9">
        <f t="shared" si="10"/>
        <v>46.89676970616744</v>
      </c>
      <c r="AP54" s="9">
        <f t="shared" si="10"/>
        <v>42.492168681821745</v>
      </c>
      <c r="AQ54" s="9">
        <f t="shared" si="10"/>
        <v>42.937671612867042</v>
      </c>
      <c r="AR54" s="9">
        <f t="shared" si="10"/>
        <v>41.061864539581485</v>
      </c>
      <c r="AS54" s="9">
        <f t="shared" si="10"/>
        <v>39.239459332601228</v>
      </c>
      <c r="AT54" s="9">
        <f t="shared" si="10"/>
        <v>22.424359590156591</v>
      </c>
      <c r="AU54" s="9">
        <f t="shared" si="10"/>
        <v>77.562042411924921</v>
      </c>
      <c r="AV54" s="9">
        <f t="shared" si="10"/>
        <v>77.759646208223941</v>
      </c>
      <c r="AW54" s="9">
        <f t="shared" si="10"/>
        <v>78.274293405231404</v>
      </c>
      <c r="AX54" s="9">
        <f t="shared" si="10"/>
        <v>27.835021581544385</v>
      </c>
      <c r="AY54" s="9">
        <f t="shared" si="10"/>
        <v>46.061208092068263</v>
      </c>
      <c r="AZ54" s="9">
        <f t="shared" si="10"/>
        <v>30.860104575017314</v>
      </c>
      <c r="BA54" s="9">
        <f t="shared" si="10"/>
        <v>12.143840209772588</v>
      </c>
      <c r="BB54" s="9">
        <f t="shared" si="10"/>
        <v>16.801472676377941</v>
      </c>
      <c r="BC54" s="9" t="str">
        <f t="shared" si="10"/>
        <v>-</v>
      </c>
      <c r="BD54" s="9">
        <f t="shared" si="10"/>
        <v>19.417730981035866</v>
      </c>
      <c r="BE54" s="9">
        <f t="shared" si="10"/>
        <v>87.727095457045436</v>
      </c>
    </row>
    <row r="55" spans="1:57" s="2" customFormat="1" x14ac:dyDescent="0.25">
      <c r="A55" s="3">
        <f>Distances!A55</f>
        <v>1873.1</v>
      </c>
      <c r="B55" s="5">
        <f>Distances!B55</f>
        <v>0</v>
      </c>
      <c r="C55" s="2" t="str">
        <f>Distances!C55</f>
        <v>Kavo Vasili</v>
      </c>
      <c r="D55" s="6">
        <f>Distances!D55</f>
        <v>-3000</v>
      </c>
      <c r="E55" s="4">
        <f>Distances!E55</f>
        <v>37.524000000000001</v>
      </c>
      <c r="F55" s="4">
        <f>Distances!F55</f>
        <v>23.510899999999999</v>
      </c>
      <c r="G55" s="35">
        <f>Distances!G55</f>
        <v>35</v>
      </c>
      <c r="H55" s="9">
        <f t="shared" si="1"/>
        <v>17.582087431382948</v>
      </c>
      <c r="I55" s="9">
        <f t="shared" si="10"/>
        <v>20.243783608119969</v>
      </c>
      <c r="J55" s="9">
        <f t="shared" si="10"/>
        <v>20.992442002581775</v>
      </c>
      <c r="K55" s="9">
        <f t="shared" si="10"/>
        <v>29.649486019562509</v>
      </c>
      <c r="L55" s="9">
        <f t="shared" si="10"/>
        <v>29.91288368829677</v>
      </c>
      <c r="M55" s="9">
        <f t="shared" si="10"/>
        <v>41.006169360504131</v>
      </c>
      <c r="N55" s="9">
        <f t="shared" si="10"/>
        <v>50.461597944146185</v>
      </c>
      <c r="O55" s="9">
        <f t="shared" si="10"/>
        <v>51.075229797617126</v>
      </c>
      <c r="P55" s="9">
        <f t="shared" si="10"/>
        <v>53.517320446687869</v>
      </c>
      <c r="Q55" s="9">
        <f t="shared" si="10"/>
        <v>60.705498735138526</v>
      </c>
      <c r="R55" s="9">
        <f t="shared" si="10"/>
        <v>66.394990298378829</v>
      </c>
      <c r="S55" s="9">
        <f t="shared" si="10"/>
        <v>71.464639008227749</v>
      </c>
      <c r="T55" s="9">
        <f t="shared" si="10"/>
        <v>74.073599456201208</v>
      </c>
      <c r="U55" s="9">
        <f t="shared" si="10"/>
        <v>75.26105854353375</v>
      </c>
      <c r="V55" s="9">
        <f t="shared" si="10"/>
        <v>76.541342641696048</v>
      </c>
      <c r="W55" s="9">
        <f t="shared" si="10"/>
        <v>80.740501350719668</v>
      </c>
      <c r="X55" s="9">
        <f t="shared" si="10"/>
        <v>87.055115256408669</v>
      </c>
      <c r="Y55" s="9">
        <f t="shared" si="10"/>
        <v>81.251438620145095</v>
      </c>
      <c r="Z55" s="9">
        <f t="shared" si="10"/>
        <v>78.25754705478586</v>
      </c>
      <c r="AA55" s="9">
        <f t="shared" si="10"/>
        <v>81.440315250591127</v>
      </c>
      <c r="AB55" s="9">
        <f t="shared" si="10"/>
        <v>83.346691081430109</v>
      </c>
      <c r="AC55" s="9">
        <f t="shared" si="10"/>
        <v>83.109543293947667</v>
      </c>
      <c r="AD55" s="9">
        <f t="shared" si="10"/>
        <v>85.995536062234578</v>
      </c>
      <c r="AE55" s="9">
        <f t="shared" si="10"/>
        <v>87.706621087204965</v>
      </c>
      <c r="AF55" s="9">
        <f t="shared" si="10"/>
        <v>87.421583779493545</v>
      </c>
      <c r="AG55" s="9">
        <f t="shared" si="10"/>
        <v>75.264118609161173</v>
      </c>
      <c r="AH55" s="9">
        <f t="shared" si="10"/>
        <v>74.823943091880125</v>
      </c>
      <c r="AI55" s="9">
        <f t="shared" si="10"/>
        <v>54.627764809124713</v>
      </c>
      <c r="AJ55" s="9">
        <f t="shared" si="10"/>
        <v>49.003070718418073</v>
      </c>
      <c r="AK55" s="9">
        <f t="shared" si="10"/>
        <v>44.791281096324134</v>
      </c>
      <c r="AL55" s="9">
        <f t="shared" si="10"/>
        <v>41.362867410546293</v>
      </c>
      <c r="AM55" s="9">
        <f t="shared" si="10"/>
        <v>39.907210486829072</v>
      </c>
      <c r="AN55" s="9">
        <f t="shared" si="10"/>
        <v>41.872034413169949</v>
      </c>
      <c r="AO55" s="9">
        <f t="shared" si="10"/>
        <v>45.559020275459623</v>
      </c>
      <c r="AP55" s="9">
        <f t="shared" si="10"/>
        <v>41.119354739085892</v>
      </c>
      <c r="AQ55" s="9">
        <f t="shared" si="10"/>
        <v>41.495230017771277</v>
      </c>
      <c r="AR55" s="9">
        <f t="shared" si="10"/>
        <v>39.760327688096055</v>
      </c>
      <c r="AS55" s="9">
        <f t="shared" si="10"/>
        <v>38.103333660646484</v>
      </c>
      <c r="AT55" s="9">
        <f t="shared" si="10"/>
        <v>22.199447085111316</v>
      </c>
      <c r="AU55" s="9">
        <f t="shared" si="10"/>
        <v>72.932416417471032</v>
      </c>
      <c r="AV55" s="9">
        <f t="shared" si="10"/>
        <v>73.039221960826481</v>
      </c>
      <c r="AW55" s="9">
        <f t="shared" si="10"/>
        <v>73.459851139413189</v>
      </c>
      <c r="AX55" s="9">
        <f t="shared" si="10"/>
        <v>26.599612365226196</v>
      </c>
      <c r="AY55" s="9">
        <f t="shared" si="10"/>
        <v>42.643196000772896</v>
      </c>
      <c r="AZ55" s="9">
        <f t="shared" si="10"/>
        <v>28.521547567198478</v>
      </c>
      <c r="BA55" s="9">
        <f t="shared" si="10"/>
        <v>4.7994456999773769</v>
      </c>
      <c r="BB55" s="9">
        <f t="shared" si="10"/>
        <v>8.5961973968038432</v>
      </c>
      <c r="BC55" s="9">
        <f t="shared" si="10"/>
        <v>19.419546942786539</v>
      </c>
      <c r="BD55" s="9">
        <f t="shared" si="10"/>
        <v>45</v>
      </c>
      <c r="BE55" s="9">
        <f t="shared" si="10"/>
        <v>62.941396487814941</v>
      </c>
    </row>
    <row r="56" spans="1:57" s="2" customFormat="1" x14ac:dyDescent="0.25">
      <c r="A56" s="3">
        <f>Distances!A56</f>
        <v>1874</v>
      </c>
      <c r="B56" s="5" t="str">
        <f>Distances!B56</f>
        <v xml:space="preserve">Eiones </v>
      </c>
      <c r="C56" s="2" t="str">
        <f>Distances!C56</f>
        <v>Ormos Artemis, Artemidhos?</v>
      </c>
      <c r="D56" s="6" t="str">
        <f>Distances!D56</f>
        <v xml:space="preserve"> </v>
      </c>
      <c r="E56" s="4">
        <f>Distances!E56</f>
        <v>37.477935000000002</v>
      </c>
      <c r="F56" s="4">
        <f>Distances!F56</f>
        <v>23.481248999999998</v>
      </c>
      <c r="G56" s="35">
        <f>Distances!G56</f>
        <v>27</v>
      </c>
      <c r="H56" s="9">
        <f t="shared" si="1"/>
        <v>22.145288230154474</v>
      </c>
      <c r="I56" s="9">
        <f t="shared" si="10"/>
        <v>25.153916851647121</v>
      </c>
      <c r="J56" s="9">
        <f t="shared" si="10"/>
        <v>25.628870464997021</v>
      </c>
      <c r="K56" s="9">
        <f t="shared" si="10"/>
        <v>33.453386825159093</v>
      </c>
      <c r="L56" s="9">
        <f t="shared" si="10"/>
        <v>33.645587733392119</v>
      </c>
      <c r="M56" s="9">
        <f t="shared" si="10"/>
        <v>43.520746410332507</v>
      </c>
      <c r="N56" s="9">
        <f t="shared" si="10"/>
        <v>51.987819703321776</v>
      </c>
      <c r="O56" s="9">
        <f t="shared" si="10"/>
        <v>52.745254607385775</v>
      </c>
      <c r="P56" s="9">
        <f t="shared" si="10"/>
        <v>54.722997968920879</v>
      </c>
      <c r="Q56" s="9">
        <f t="shared" si="10"/>
        <v>60.986001248906646</v>
      </c>
      <c r="R56" s="9">
        <f t="shared" si="10"/>
        <v>66.018291028415391</v>
      </c>
      <c r="S56" s="9">
        <f t="shared" si="10"/>
        <v>70.573181337456717</v>
      </c>
      <c r="T56" s="9">
        <f t="shared" si="10"/>
        <v>72.899263995057964</v>
      </c>
      <c r="U56" s="9">
        <f t="shared" si="10"/>
        <v>73.953343598853792</v>
      </c>
      <c r="V56" s="9">
        <f t="shared" si="10"/>
        <v>75.106968007917686</v>
      </c>
      <c r="W56" s="9">
        <f t="shared" si="10"/>
        <v>78.886765989585086</v>
      </c>
      <c r="X56" s="9">
        <f t="shared" si="10"/>
        <v>84.519951406506365</v>
      </c>
      <c r="Y56" s="9">
        <f t="shared" si="10"/>
        <v>85.577267113249647</v>
      </c>
      <c r="Z56" s="9">
        <f t="shared" si="10"/>
        <v>82.605564038941608</v>
      </c>
      <c r="AA56" s="9">
        <f t="shared" si="10"/>
        <v>84.885312146790881</v>
      </c>
      <c r="AB56" s="9">
        <f t="shared" si="10"/>
        <v>81.447255388971087</v>
      </c>
      <c r="AC56" s="9">
        <f t="shared" si="10"/>
        <v>81.37479004583048</v>
      </c>
      <c r="AD56" s="9">
        <f t="shared" si="10"/>
        <v>83.987575559530697</v>
      </c>
      <c r="AE56" s="9">
        <f t="shared" si="10"/>
        <v>85.526761664384694</v>
      </c>
      <c r="AF56" s="9">
        <f t="shared" si="10"/>
        <v>89.913177969030443</v>
      </c>
      <c r="AG56" s="9">
        <f t="shared" si="10"/>
        <v>79.195341155989595</v>
      </c>
      <c r="AH56" s="9">
        <f t="shared" si="10"/>
        <v>78.712538839969213</v>
      </c>
      <c r="AI56" s="9">
        <f t="shared" si="10"/>
        <v>59.695159074107629</v>
      </c>
      <c r="AJ56" s="9">
        <f t="shared" si="10"/>
        <v>54.11449711622366</v>
      </c>
      <c r="AK56" s="9">
        <f t="shared" si="10"/>
        <v>49.665042023493434</v>
      </c>
      <c r="AL56" s="9">
        <f t="shared" si="10"/>
        <v>46.506181264761963</v>
      </c>
      <c r="AM56" s="9">
        <f t="shared" si="10"/>
        <v>45.249771533247667</v>
      </c>
      <c r="AN56" s="9">
        <f t="shared" si="10"/>
        <v>47.729115263769096</v>
      </c>
      <c r="AO56" s="9">
        <f t="shared" si="10"/>
        <v>51.611155742489039</v>
      </c>
      <c r="AP56" s="9">
        <f t="shared" si="10"/>
        <v>48.599710868406483</v>
      </c>
      <c r="AQ56" s="9">
        <f t="shared" si="10"/>
        <v>49.182798166619392</v>
      </c>
      <c r="AR56" s="9">
        <f t="shared" si="10"/>
        <v>47.360055980269948</v>
      </c>
      <c r="AS56" s="9">
        <f t="shared" si="10"/>
        <v>45.407235042445393</v>
      </c>
      <c r="AT56" s="9">
        <f t="shared" si="10"/>
        <v>32.088310706911578</v>
      </c>
      <c r="AU56" s="9">
        <f t="shared" si="10"/>
        <v>80.375735641927932</v>
      </c>
      <c r="AV56" s="9">
        <f t="shared" si="10"/>
        <v>80.576595621058729</v>
      </c>
      <c r="AW56" s="9">
        <f t="shared" si="10"/>
        <v>81.023775274958837</v>
      </c>
      <c r="AX56" s="9">
        <f t="shared" si="10"/>
        <v>45.253506106661234</v>
      </c>
      <c r="AY56" s="9">
        <f t="shared" si="10"/>
        <v>57.775240662468065</v>
      </c>
      <c r="AZ56" s="9">
        <f t="shared" si="10"/>
        <v>53.410576792053895</v>
      </c>
      <c r="BA56" s="9">
        <f t="shared" si="10"/>
        <v>29.022315220033924</v>
      </c>
      <c r="BB56" s="9">
        <f t="shared" si="10"/>
        <v>24.79599758085903</v>
      </c>
      <c r="BC56" s="9">
        <f t="shared" si="10"/>
        <v>87.728725237136089</v>
      </c>
      <c r="BD56" s="9">
        <f t="shared" si="10"/>
        <v>62.95571372244266</v>
      </c>
      <c r="BE56" s="9" t="str">
        <f t="shared" si="10"/>
        <v>-</v>
      </c>
    </row>
    <row r="57" spans="1:57" ht="15.75" thickBot="1" x14ac:dyDescent="0.3">
      <c r="A57" s="1"/>
      <c r="B57" s="1"/>
      <c r="C57" s="1"/>
      <c r="D57" s="7"/>
      <c r="E57" s="1"/>
      <c r="F57" s="1"/>
      <c r="G57" s="31"/>
    </row>
    <row r="58" spans="1:57" ht="15.75" thickBot="1" x14ac:dyDescent="0.3">
      <c r="F58" s="20" t="str">
        <f>Distances!F58</f>
        <v xml:space="preserve">Maxi: </v>
      </c>
      <c r="G58" s="37">
        <f>Distances!G58</f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E014-0678-4E7B-B700-F6AD97063B83}">
  <dimension ref="A1:BF58"/>
  <sheetViews>
    <sheetView showZeros="0" workbookViewId="0">
      <selection activeCell="H7" sqref="H7"/>
    </sheetView>
  </sheetViews>
  <sheetFormatPr baseColWidth="10" defaultRowHeight="15" x14ac:dyDescent="0.25"/>
  <cols>
    <col min="1" max="1" width="6" customWidth="1"/>
    <col min="2" max="3" width="17.7109375" customWidth="1"/>
    <col min="4" max="4" width="5.7109375" customWidth="1"/>
    <col min="5" max="6" width="7.85546875" customWidth="1"/>
    <col min="7" max="7" width="7.85546875" style="8" customWidth="1"/>
    <col min="8" max="9" width="11.42578125" style="8"/>
  </cols>
  <sheetData>
    <row r="1" spans="1:58" ht="15.75" thickBot="1" x14ac:dyDescent="0.3">
      <c r="A1" s="1">
        <f>Distances!A1</f>
        <v>0</v>
      </c>
      <c r="B1">
        <f>Distances!B1</f>
        <v>0</v>
      </c>
      <c r="C1">
        <f>Distances!C1</f>
        <v>0</v>
      </c>
      <c r="D1" s="1">
        <f>Distances!D1</f>
        <v>0</v>
      </c>
      <c r="E1" s="1">
        <f>Distances!E1</f>
        <v>0</v>
      </c>
      <c r="F1" s="1">
        <f>Distances!F1</f>
        <v>0</v>
      </c>
      <c r="G1" s="31">
        <f>Distances!G1</f>
        <v>0</v>
      </c>
      <c r="H1" s="30" t="str">
        <f>Angles1!H1</f>
        <v>CENTRES</v>
      </c>
      <c r="I1" s="1">
        <f>Distances!I1</f>
        <v>0</v>
      </c>
      <c r="J1" s="1">
        <f>Distances!J1</f>
        <v>0</v>
      </c>
      <c r="K1" s="1">
        <f>Distances!K1</f>
        <v>0</v>
      </c>
      <c r="L1" s="1">
        <f>Distances!L1</f>
        <v>0</v>
      </c>
      <c r="M1" s="1">
        <f>Distances!M1</f>
        <v>0</v>
      </c>
      <c r="N1" s="1">
        <f>Distances!N1</f>
        <v>0</v>
      </c>
      <c r="O1" s="1">
        <f>Distances!O1</f>
        <v>0</v>
      </c>
      <c r="P1" s="1">
        <f>Distances!P1</f>
        <v>0</v>
      </c>
      <c r="Q1" s="1">
        <f>Distances!Q1</f>
        <v>0</v>
      </c>
      <c r="R1" s="1">
        <f>Distances!R1</f>
        <v>0</v>
      </c>
      <c r="S1" s="1">
        <f>Distances!S1</f>
        <v>0</v>
      </c>
      <c r="T1" s="1">
        <f>Distances!T1</f>
        <v>0</v>
      </c>
      <c r="U1" s="1">
        <f>Distances!U1</f>
        <v>0</v>
      </c>
      <c r="V1" s="1">
        <f>Distances!V1</f>
        <v>0</v>
      </c>
      <c r="W1" s="1">
        <f>Distances!W1</f>
        <v>0</v>
      </c>
      <c r="X1" s="1">
        <f>Distances!X1</f>
        <v>0</v>
      </c>
      <c r="Y1" s="1">
        <f>Distances!Y1</f>
        <v>0</v>
      </c>
      <c r="Z1" s="1">
        <f>Distances!Z1</f>
        <v>0</v>
      </c>
      <c r="AA1" s="1">
        <f>Distances!AA1</f>
        <v>0</v>
      </c>
      <c r="AB1" s="1">
        <f>Distances!AB1</f>
        <v>0</v>
      </c>
      <c r="AC1" s="1">
        <f>Distances!AC1</f>
        <v>0</v>
      </c>
      <c r="AD1" s="1">
        <f>Distances!AD1</f>
        <v>0</v>
      </c>
      <c r="AE1" s="1">
        <f>Distances!AE1</f>
        <v>0</v>
      </c>
      <c r="AF1" s="1">
        <f>Distances!AF1</f>
        <v>0</v>
      </c>
      <c r="AG1" s="1">
        <f>Distances!AG1</f>
        <v>0</v>
      </c>
      <c r="AH1" s="1">
        <f>Distances!AH1</f>
        <v>0</v>
      </c>
      <c r="AI1" s="1">
        <f>Distances!AI1</f>
        <v>0</v>
      </c>
      <c r="AJ1" s="1">
        <f>Distances!AJ1</f>
        <v>0</v>
      </c>
      <c r="AK1" s="1">
        <f>Distances!AK1</f>
        <v>0</v>
      </c>
      <c r="AL1" s="1">
        <f>Distances!AL1</f>
        <v>0</v>
      </c>
      <c r="AM1" s="1">
        <f>Distances!AM1</f>
        <v>0</v>
      </c>
      <c r="AN1" s="1">
        <f>Distances!AN1</f>
        <v>0</v>
      </c>
      <c r="AO1" s="1">
        <f>Distances!AO1</f>
        <v>0</v>
      </c>
      <c r="AP1" s="1">
        <f>Distances!AP1</f>
        <v>0</v>
      </c>
      <c r="AQ1" s="1">
        <f>Distances!AQ1</f>
        <v>0</v>
      </c>
      <c r="AR1" s="1">
        <f>Distances!AR1</f>
        <v>0</v>
      </c>
      <c r="AS1" s="1">
        <f>Distances!AS1</f>
        <v>0</v>
      </c>
      <c r="AT1" s="1">
        <f>Distances!AT1</f>
        <v>0</v>
      </c>
      <c r="AU1" s="1">
        <f>Distances!AU1</f>
        <v>0</v>
      </c>
      <c r="AV1" s="1">
        <f>Distances!AV1</f>
        <v>0</v>
      </c>
      <c r="AW1" s="1">
        <f>Distances!AW1</f>
        <v>0</v>
      </c>
      <c r="AX1" s="1">
        <f>Distances!AX1</f>
        <v>0</v>
      </c>
      <c r="AY1" s="1">
        <f>Distances!AY1</f>
        <v>0</v>
      </c>
      <c r="AZ1" s="1">
        <f>Distances!AZ1</f>
        <v>0</v>
      </c>
      <c r="BA1" s="1">
        <f>Distances!BA1</f>
        <v>0</v>
      </c>
      <c r="BB1" s="1">
        <f>Distances!BB1</f>
        <v>0</v>
      </c>
      <c r="BC1" s="1">
        <f>Distances!BC1</f>
        <v>0</v>
      </c>
      <c r="BD1" s="1">
        <f>Distances!BD1</f>
        <v>0</v>
      </c>
      <c r="BE1" s="1">
        <f>Distances!BE1</f>
        <v>0</v>
      </c>
    </row>
    <row r="2" spans="1:58" ht="15.75" thickBot="1" x14ac:dyDescent="0.3">
      <c r="A2" s="1">
        <f>Distances!A2</f>
        <v>0</v>
      </c>
      <c r="B2" s="14" t="s">
        <v>111</v>
      </c>
      <c r="C2" s="1">
        <f>Distances!C2</f>
        <v>0</v>
      </c>
      <c r="D2" s="1">
        <f>Distances!D2</f>
        <v>0</v>
      </c>
      <c r="E2" s="1">
        <f>Distances!E2</f>
        <v>0</v>
      </c>
      <c r="F2" s="1">
        <f>Distances!F2</f>
        <v>0</v>
      </c>
      <c r="G2" s="31">
        <f>Distances!G2</f>
        <v>0</v>
      </c>
      <c r="H2" s="3">
        <f>Angles1!H2</f>
        <v>1642</v>
      </c>
      <c r="I2" s="3">
        <f>Distances!I2</f>
        <v>1641</v>
      </c>
      <c r="J2" s="3">
        <f>Distances!J2</f>
        <v>1640</v>
      </c>
      <c r="K2" s="3">
        <f>Distances!K2</f>
        <v>1639</v>
      </c>
      <c r="L2" s="3">
        <f>Distances!L2</f>
        <v>1638</v>
      </c>
      <c r="M2" s="3">
        <f>Distances!M2</f>
        <v>1637</v>
      </c>
      <c r="N2" s="3">
        <f>Distances!N2</f>
        <v>1636</v>
      </c>
      <c r="O2" s="3">
        <f>Distances!O2</f>
        <v>1635</v>
      </c>
      <c r="P2" s="3">
        <f>Distances!P2</f>
        <v>1634</v>
      </c>
      <c r="Q2" s="3">
        <f>Distances!Q2</f>
        <v>1633</v>
      </c>
      <c r="R2" s="3">
        <f>Distances!R2</f>
        <v>1632</v>
      </c>
      <c r="S2" s="3">
        <f>Distances!S2</f>
        <v>1631</v>
      </c>
      <c r="T2" s="3">
        <f>Distances!T2</f>
        <v>1630</v>
      </c>
      <c r="U2" s="3">
        <f>Distances!U2</f>
        <v>1629</v>
      </c>
      <c r="V2" s="3">
        <f>Distances!V2</f>
        <v>1628</v>
      </c>
      <c r="W2" s="3">
        <f>Distances!W2</f>
        <v>1627</v>
      </c>
      <c r="X2" s="3">
        <f>Distances!X2</f>
        <v>1626</v>
      </c>
      <c r="Y2" s="3">
        <f>Distances!Y2</f>
        <v>1625</v>
      </c>
      <c r="Z2" s="3">
        <f>Distances!Z2</f>
        <v>1624</v>
      </c>
      <c r="AA2" s="3">
        <f>Distances!AA2</f>
        <v>1623</v>
      </c>
      <c r="AB2" s="3">
        <f>Distances!AB2</f>
        <v>1622.1</v>
      </c>
      <c r="AC2" s="3">
        <f>Distances!AC2</f>
        <v>1622</v>
      </c>
      <c r="AD2" s="3">
        <f>Distances!AD2</f>
        <v>1621</v>
      </c>
      <c r="AE2" s="3">
        <f>Distances!AE2</f>
        <v>1620</v>
      </c>
      <c r="AF2" s="3">
        <f>Distances!AF2</f>
        <v>1619</v>
      </c>
      <c r="AG2" s="3">
        <f>Distances!AG2</f>
        <v>1618.1</v>
      </c>
      <c r="AH2" s="3">
        <f>Distances!AH2</f>
        <v>1618</v>
      </c>
      <c r="AI2" s="3">
        <f>Distances!AI2</f>
        <v>1856</v>
      </c>
      <c r="AJ2" s="3">
        <f>Distances!AJ2</f>
        <v>1857</v>
      </c>
      <c r="AK2" s="3">
        <f>Distances!AK2</f>
        <v>1858</v>
      </c>
      <c r="AL2" s="3">
        <f>Distances!AL2</f>
        <v>1859</v>
      </c>
      <c r="AM2" s="3">
        <f>Distances!AM2</f>
        <v>1859.1</v>
      </c>
      <c r="AN2" s="3">
        <f>Distances!AN2</f>
        <v>1859.2</v>
      </c>
      <c r="AO2" s="3">
        <f>Distances!AO2</f>
        <v>1860</v>
      </c>
      <c r="AP2" s="3">
        <f>Distances!AP2</f>
        <v>1861</v>
      </c>
      <c r="AQ2" s="3">
        <f>Distances!AQ2</f>
        <v>1861.1</v>
      </c>
      <c r="AR2" s="3">
        <f>Distances!AR2</f>
        <v>1862</v>
      </c>
      <c r="AS2" s="3">
        <f>Distances!AS2</f>
        <v>1863</v>
      </c>
      <c r="AT2" s="3">
        <f>Distances!AT2</f>
        <v>1864</v>
      </c>
      <c r="AU2" s="3">
        <f>Distances!AU2</f>
        <v>1865</v>
      </c>
      <c r="AV2" s="3">
        <f>Distances!AV2</f>
        <v>1866</v>
      </c>
      <c r="AW2" s="3">
        <f>Distances!AW2</f>
        <v>1867</v>
      </c>
      <c r="AX2" s="3">
        <f>Distances!AX2</f>
        <v>1868</v>
      </c>
      <c r="AY2" s="3">
        <f>Distances!AY2</f>
        <v>1869</v>
      </c>
      <c r="AZ2" s="3">
        <f>Distances!AZ2</f>
        <v>1870</v>
      </c>
      <c r="BA2" s="3">
        <f>Distances!BA2</f>
        <v>1871</v>
      </c>
      <c r="BB2" s="3">
        <f>Distances!BB2</f>
        <v>1872</v>
      </c>
      <c r="BC2" s="3">
        <f>Distances!BC2</f>
        <v>1873</v>
      </c>
      <c r="BD2" s="3">
        <f>Distances!BD2</f>
        <v>1873.1</v>
      </c>
      <c r="BE2" s="3">
        <f>Distances!BE2</f>
        <v>1874</v>
      </c>
    </row>
    <row r="3" spans="1:58" x14ac:dyDescent="0.25">
      <c r="A3" s="1">
        <f>Distances!A3</f>
        <v>0</v>
      </c>
      <c r="B3" s="10" t="str">
        <f>Distances!B3</f>
        <v>Max distance (km):</v>
      </c>
      <c r="C3" s="13">
        <f>Distances!C3</f>
        <v>50</v>
      </c>
      <c r="D3" s="1">
        <f>Distances!D3</f>
        <v>0</v>
      </c>
      <c r="E3" s="1">
        <f>Distances!E3</f>
        <v>0</v>
      </c>
      <c r="F3">
        <f>Distances!F3</f>
        <v>0</v>
      </c>
      <c r="G3" s="31" t="str">
        <f>Distances!G3</f>
        <v>Lat</v>
      </c>
      <c r="H3" s="3">
        <f>Angles1!H3</f>
        <v>37.6524</v>
      </c>
      <c r="I3" s="4">
        <f>Distances!I3</f>
        <v>37.652222999999999</v>
      </c>
      <c r="J3" s="4">
        <f>Distances!J3</f>
        <v>37.663074999999999</v>
      </c>
      <c r="K3" s="4">
        <f>Distances!K3</f>
        <v>37.714171</v>
      </c>
      <c r="L3" s="4">
        <f>Distances!L3</f>
        <v>37.718204999999998</v>
      </c>
      <c r="M3" s="4">
        <f>Distances!M3</f>
        <v>37.782209999999999</v>
      </c>
      <c r="N3" s="4">
        <f>Distances!N3</f>
        <v>37.810994999999998</v>
      </c>
      <c r="O3" s="4">
        <f>Distances!O3</f>
        <v>37.770397000000003</v>
      </c>
      <c r="P3" s="4">
        <f>Distances!P3</f>
        <v>37.809820000000002</v>
      </c>
      <c r="Q3" s="4">
        <f>Distances!Q3</f>
        <v>37.857100000000003</v>
      </c>
      <c r="R3" s="4">
        <f>Distances!R3</f>
        <v>37.894199999999998</v>
      </c>
      <c r="S3" s="4">
        <f>Distances!S3</f>
        <v>37.934337999999997</v>
      </c>
      <c r="T3" s="4">
        <f>Distances!T3</f>
        <v>37.937176000000001</v>
      </c>
      <c r="U3" s="4">
        <f>Distances!U3</f>
        <v>37.936779999999999</v>
      </c>
      <c r="V3" s="4">
        <f>Distances!V3</f>
        <v>37.942000999999998</v>
      </c>
      <c r="W3" s="4">
        <f>Distances!W3</f>
        <v>37.953069999999997</v>
      </c>
      <c r="X3" s="4">
        <f>Distances!X3</f>
        <v>37.950161999999999</v>
      </c>
      <c r="Y3" s="4">
        <f>Distances!Y3</f>
        <v>37.876314000000001</v>
      </c>
      <c r="Z3" s="4">
        <f>Distances!Z3</f>
        <v>37.900199999999998</v>
      </c>
      <c r="AA3" s="4">
        <f>Distances!AA3</f>
        <v>37.974687000000003</v>
      </c>
      <c r="AB3" s="4">
        <f>Distances!AB3</f>
        <v>38.011000000000003</v>
      </c>
      <c r="AC3" s="4">
        <f>Distances!AC3</f>
        <v>38.054470000000002</v>
      </c>
      <c r="AD3" s="4">
        <f>Distances!AD3</f>
        <v>38.047759999999997</v>
      </c>
      <c r="AE3" s="4">
        <f>Distances!AE3</f>
        <v>38.041200000000003</v>
      </c>
      <c r="AF3" s="4">
        <f>Distances!AF3</f>
        <v>38.024299999999997</v>
      </c>
      <c r="AG3" s="4">
        <f>Distances!AG3</f>
        <v>37.969700000000003</v>
      </c>
      <c r="AH3" s="4">
        <f>Distances!AH3</f>
        <v>37.978499999999997</v>
      </c>
      <c r="AI3" s="4">
        <f>Distances!AI3</f>
        <v>37.924999999999997</v>
      </c>
      <c r="AJ3" s="4">
        <f>Distances!AJ3</f>
        <v>37.9133</v>
      </c>
      <c r="AK3" s="4">
        <f>Distances!AK3</f>
        <v>37.9191</v>
      </c>
      <c r="AL3" s="4">
        <f>Distances!AL3</f>
        <v>37.882860000000001</v>
      </c>
      <c r="AM3" s="4">
        <f>Distances!AM3</f>
        <v>37.862000000000002</v>
      </c>
      <c r="AN3" s="4">
        <f>Distances!AN3</f>
        <v>37.840000000000003</v>
      </c>
      <c r="AO3" s="4">
        <f>Distances!AO3</f>
        <v>37.841999999999999</v>
      </c>
      <c r="AP3" s="4">
        <f>Distances!AP3</f>
        <v>37.7667</v>
      </c>
      <c r="AQ3" s="4">
        <f>Distances!AQ3</f>
        <v>37.761000000000003</v>
      </c>
      <c r="AR3" s="4">
        <f>Distances!AR3</f>
        <v>37.758299999999998</v>
      </c>
      <c r="AS3" s="4">
        <f>Distances!AS3</f>
        <v>37.762</v>
      </c>
      <c r="AT3" s="4">
        <f>Distances!AT3</f>
        <v>37.637304999999998</v>
      </c>
      <c r="AU3" s="4">
        <f>Distances!AU3</f>
        <v>37.751399999999997</v>
      </c>
      <c r="AV3" s="4">
        <f>Distances!AV3</f>
        <v>37.747653</v>
      </c>
      <c r="AW3" s="4">
        <f>Distances!AW3</f>
        <v>37.744999999999997</v>
      </c>
      <c r="AX3" s="4">
        <f>Distances!AX3</f>
        <v>37.592754999999997</v>
      </c>
      <c r="AY3" s="4">
        <f>Distances!AY3</f>
        <v>37.639291</v>
      </c>
      <c r="AZ3" s="4">
        <f>Distances!AZ3</f>
        <v>37.576560000000001</v>
      </c>
      <c r="BA3" s="4">
        <f>Distances!BA3</f>
        <v>37.51623</v>
      </c>
      <c r="BB3" s="4">
        <f>Distances!BB3</f>
        <v>37.509963999999997</v>
      </c>
      <c r="BC3" s="4">
        <f>Distances!BC3</f>
        <v>37.53154</v>
      </c>
      <c r="BD3" s="4">
        <f>Distances!BD3</f>
        <v>37.524000000000001</v>
      </c>
      <c r="BE3" s="4">
        <f>Distances!BE3</f>
        <v>37.477935000000002</v>
      </c>
    </row>
    <row r="4" spans="1:58" ht="15.75" thickBot="1" x14ac:dyDescent="0.3">
      <c r="A4" s="1">
        <f>Distances!A4</f>
        <v>0</v>
      </c>
      <c r="B4" s="1">
        <f>Distances!B4</f>
        <v>0</v>
      </c>
      <c r="C4" s="1">
        <f>Distances!C4</f>
        <v>0</v>
      </c>
      <c r="D4" s="1">
        <f>Distances!D4</f>
        <v>0</v>
      </c>
      <c r="E4" s="1">
        <f>Distances!E4</f>
        <v>0</v>
      </c>
      <c r="F4">
        <f>Distances!F4</f>
        <v>0</v>
      </c>
      <c r="G4" s="31" t="str">
        <f>Distances!G4</f>
        <v>Long</v>
      </c>
      <c r="H4" s="3">
        <f>Angles1!H4</f>
        <v>24.0227</v>
      </c>
      <c r="I4" s="4">
        <f>Distances!I4</f>
        <v>23.950037999999999</v>
      </c>
      <c r="J4" s="4">
        <f>Distances!J4</f>
        <v>23.968755000000002</v>
      </c>
      <c r="K4" s="4">
        <f>Distances!K4</f>
        <v>23.933225</v>
      </c>
      <c r="L4" s="4">
        <f>Distances!L4</f>
        <v>23.937632000000001</v>
      </c>
      <c r="M4" s="4">
        <f>Distances!M4</f>
        <v>23.886649999999999</v>
      </c>
      <c r="N4" s="4">
        <f>Distances!N4</f>
        <v>23.810763999999999</v>
      </c>
      <c r="O4" s="4">
        <f>Distances!O4</f>
        <v>23.762640000000001</v>
      </c>
      <c r="P4" s="4">
        <f>Distances!P4</f>
        <v>23.77843</v>
      </c>
      <c r="Q4" s="4">
        <f>Distances!Q4</f>
        <v>23.747599999999998</v>
      </c>
      <c r="R4" s="4">
        <f>Distances!R4</f>
        <v>23.715900000000001</v>
      </c>
      <c r="S4" s="4">
        <f>Distances!S4</f>
        <v>23.685334000000001</v>
      </c>
      <c r="T4" s="4">
        <f>Distances!T4</f>
        <v>23.660392000000002</v>
      </c>
      <c r="U4" s="4">
        <f>Distances!U4</f>
        <v>23.648585000000001</v>
      </c>
      <c r="V4" s="4">
        <f>Distances!V4</f>
        <v>23.637744999999999</v>
      </c>
      <c r="W4" s="4">
        <f>Distances!W4</f>
        <v>23.599613000000002</v>
      </c>
      <c r="X4" s="4">
        <f>Distances!X4</f>
        <v>23.538702000000001</v>
      </c>
      <c r="Y4" s="4">
        <f>Distances!Y4</f>
        <v>23.442212999999999</v>
      </c>
      <c r="Z4" s="4">
        <f>Distances!Z4</f>
        <v>23.411799999999999</v>
      </c>
      <c r="AA4" s="4">
        <f>Distances!AA4</f>
        <v>23.424845000000001</v>
      </c>
      <c r="AB4" s="4">
        <f>Distances!AB4</f>
        <v>23.582999999999998</v>
      </c>
      <c r="AC4" s="4">
        <f>Distances!AC4</f>
        <v>23.592310000000001</v>
      </c>
      <c r="AD4" s="4">
        <f>Distances!AD4</f>
        <v>23.557459999999999</v>
      </c>
      <c r="AE4" s="4">
        <f>Distances!AE4</f>
        <v>23.537199999999999</v>
      </c>
      <c r="AF4" s="4">
        <f>Distances!AF4</f>
        <v>23.482299999999999</v>
      </c>
      <c r="AG4" s="4">
        <f>Distances!AG4</f>
        <v>23.362200000000001</v>
      </c>
      <c r="AH4" s="4">
        <f>Distances!AH4</f>
        <v>23.354500000000002</v>
      </c>
      <c r="AI4" s="4">
        <f>Distances!AI4</f>
        <v>23.15</v>
      </c>
      <c r="AJ4" s="4">
        <f>Distances!AJ4</f>
        <v>23.082000000000001</v>
      </c>
      <c r="AK4" s="4">
        <f>Distances!AK4</f>
        <v>23.006399999999999</v>
      </c>
      <c r="AL4" s="4">
        <f>Distances!AL4</f>
        <v>22.994498</v>
      </c>
      <c r="AM4" s="4">
        <f>Distances!AM4</f>
        <v>22.998999999999999</v>
      </c>
      <c r="AN4" s="4">
        <f>Distances!AN4</f>
        <v>23.064499999999999</v>
      </c>
      <c r="AO4" s="4">
        <f>Distances!AO4</f>
        <v>23.116</v>
      </c>
      <c r="AP4" s="4">
        <f>Distances!AP4</f>
        <v>23.159199999999998</v>
      </c>
      <c r="AQ4" s="4">
        <f>Distances!AQ4</f>
        <v>23.172000000000001</v>
      </c>
      <c r="AR4" s="4">
        <f>Distances!AR4</f>
        <v>23.154699999999998</v>
      </c>
      <c r="AS4" s="4">
        <f>Distances!AS4</f>
        <v>23.126999999999999</v>
      </c>
      <c r="AT4" s="4">
        <f>Distances!AT4</f>
        <v>23.16028</v>
      </c>
      <c r="AU4" s="4">
        <f>Distances!AU4</f>
        <v>23.422599999999999</v>
      </c>
      <c r="AV4" s="4">
        <f>Distances!AV4</f>
        <v>23.424636</v>
      </c>
      <c r="AW4" s="4">
        <f>Distances!AW4</f>
        <v>23.427900000000001</v>
      </c>
      <c r="AX4" s="4">
        <f>Distances!AX4</f>
        <v>23.337617999999999</v>
      </c>
      <c r="AY4" s="4">
        <f>Distances!AY4</f>
        <v>23.352808</v>
      </c>
      <c r="AZ4" s="4">
        <f>Distances!AZ4</f>
        <v>23.388866</v>
      </c>
      <c r="BA4" s="4">
        <f>Distances!BA4</f>
        <v>23.394228999999999</v>
      </c>
      <c r="BB4" s="4">
        <f>Distances!BB4</f>
        <v>23.393848999999999</v>
      </c>
      <c r="BC4" s="4">
        <f>Distances!BC4</f>
        <v>23.483930000000001</v>
      </c>
      <c r="BD4" s="4">
        <f>Distances!BD4</f>
        <v>23.510899999999999</v>
      </c>
      <c r="BE4" s="4">
        <f>Distances!BE4</f>
        <v>23.481248999999998</v>
      </c>
    </row>
    <row r="5" spans="1:58" s="12" customFormat="1" ht="15.75" thickBot="1" x14ac:dyDescent="0.3">
      <c r="A5" s="11">
        <f>Distances!A5</f>
        <v>0</v>
      </c>
      <c r="B5" s="14" t="str">
        <f>Distances!B5</f>
        <v>TARGETS</v>
      </c>
      <c r="C5" s="11">
        <f>Distances!C5</f>
        <v>0</v>
      </c>
      <c r="D5" s="12">
        <f>Distances!D5</f>
        <v>0</v>
      </c>
      <c r="E5" s="11">
        <f>Distances!E5</f>
        <v>0</v>
      </c>
      <c r="F5" s="12">
        <f>Distances!F5</f>
        <v>0</v>
      </c>
      <c r="G5" s="35" t="str">
        <f>Distances!G5</f>
        <v>Nb links:</v>
      </c>
      <c r="H5" s="52">
        <f>Angles1!H5</f>
        <v>17</v>
      </c>
      <c r="I5" s="15">
        <f>Distances!I5</f>
        <v>22</v>
      </c>
      <c r="J5" s="15">
        <f>Distances!J5</f>
        <v>22</v>
      </c>
      <c r="K5" s="15">
        <f>Distances!K5</f>
        <v>26</v>
      </c>
      <c r="L5" s="15">
        <f>Distances!L5</f>
        <v>26</v>
      </c>
      <c r="M5" s="15">
        <f>Distances!M5</f>
        <v>32</v>
      </c>
      <c r="N5" s="15">
        <f>Distances!N5</f>
        <v>37</v>
      </c>
      <c r="O5" s="15">
        <f>Distances!O5</f>
        <v>37</v>
      </c>
      <c r="P5" s="15">
        <f>Distances!P5</f>
        <v>37</v>
      </c>
      <c r="Q5" s="15">
        <f>Distances!Q5</f>
        <v>37</v>
      </c>
      <c r="R5" s="15">
        <f>Distances!R5</f>
        <v>35</v>
      </c>
      <c r="S5" s="15">
        <f>Distances!S5</f>
        <v>37</v>
      </c>
      <c r="T5" s="15">
        <f>Distances!T5</f>
        <v>39</v>
      </c>
      <c r="U5" s="15">
        <f>Distances!U5</f>
        <v>41</v>
      </c>
      <c r="V5" s="15">
        <f>Distances!V5</f>
        <v>41</v>
      </c>
      <c r="W5" s="15">
        <f>Distances!W5</f>
        <v>42</v>
      </c>
      <c r="X5" s="15">
        <f>Distances!X5</f>
        <v>47</v>
      </c>
      <c r="Y5" s="15">
        <f>Distances!Y5</f>
        <v>47</v>
      </c>
      <c r="Z5" s="15">
        <f>Distances!Z5</f>
        <v>45</v>
      </c>
      <c r="AA5" s="15">
        <f>Distances!AA5</f>
        <v>41</v>
      </c>
      <c r="AB5" s="15">
        <f>Distances!AB5</f>
        <v>36</v>
      </c>
      <c r="AC5" s="15">
        <f>Distances!AC5</f>
        <v>32</v>
      </c>
      <c r="AD5" s="15">
        <f>Distances!AD5</f>
        <v>36</v>
      </c>
      <c r="AE5" s="15">
        <f>Distances!AE5</f>
        <v>35</v>
      </c>
      <c r="AF5" s="15">
        <f>Distances!AF5</f>
        <v>38</v>
      </c>
      <c r="AG5" s="15">
        <f>Distances!AG5</f>
        <v>40</v>
      </c>
      <c r="AH5" s="15">
        <f>Distances!AH5</f>
        <v>39</v>
      </c>
      <c r="AI5" s="15">
        <f>Distances!AI5</f>
        <v>35</v>
      </c>
      <c r="AJ5" s="15">
        <f>Distances!AJ5</f>
        <v>32</v>
      </c>
      <c r="AK5" s="15">
        <f>Distances!AK5</f>
        <v>25</v>
      </c>
      <c r="AL5" s="15">
        <f>Distances!AL5</f>
        <v>25</v>
      </c>
      <c r="AM5" s="15">
        <f>Distances!AM5</f>
        <v>25</v>
      </c>
      <c r="AN5" s="15">
        <f>Distances!AN5</f>
        <v>31</v>
      </c>
      <c r="AO5" s="15">
        <f>Distances!AO5</f>
        <v>37</v>
      </c>
      <c r="AP5" s="15">
        <f>Distances!AP5</f>
        <v>39</v>
      </c>
      <c r="AQ5" s="15">
        <f>Distances!AQ5</f>
        <v>39</v>
      </c>
      <c r="AR5" s="15">
        <f>Distances!AR5</f>
        <v>37</v>
      </c>
      <c r="AS5" s="15">
        <f>Distances!AS5</f>
        <v>36</v>
      </c>
      <c r="AT5" s="15">
        <f>Distances!AT5</f>
        <v>29</v>
      </c>
      <c r="AU5" s="15">
        <f>Distances!AU5</f>
        <v>49</v>
      </c>
      <c r="AV5" s="15">
        <f>Distances!AV5</f>
        <v>49</v>
      </c>
      <c r="AW5" s="15">
        <f>Distances!AW5</f>
        <v>49</v>
      </c>
      <c r="AX5" s="15">
        <f>Distances!AX5</f>
        <v>40</v>
      </c>
      <c r="AY5" s="15">
        <f>Distances!AY5</f>
        <v>44</v>
      </c>
      <c r="AZ5" s="15">
        <f>Distances!AZ5</f>
        <v>39</v>
      </c>
      <c r="BA5" s="15">
        <f>Distances!BA5</f>
        <v>25</v>
      </c>
      <c r="BB5" s="15">
        <f>Distances!BB5</f>
        <v>24</v>
      </c>
      <c r="BC5" s="15">
        <f>Distances!BC5</f>
        <v>37</v>
      </c>
      <c r="BD5" s="15">
        <f>Distances!BD5</f>
        <v>35</v>
      </c>
      <c r="BE5" s="15">
        <f>Distances!BE5</f>
        <v>27</v>
      </c>
      <c r="BF5" s="11"/>
    </row>
    <row r="6" spans="1:58" s="12" customFormat="1" x14ac:dyDescent="0.25">
      <c r="A6" s="33" t="str">
        <f>Distances!A6</f>
        <v>Nb</v>
      </c>
      <c r="B6" s="33" t="str">
        <f>Distances!B6</f>
        <v>Ancient Name</v>
      </c>
      <c r="C6" s="33" t="str">
        <f>Distances!C6</f>
        <v>Modern Name</v>
      </c>
      <c r="D6" s="33" t="str">
        <f>Distances!D6</f>
        <v>Found</v>
      </c>
      <c r="E6" s="33" t="str">
        <f>Distances!E6</f>
        <v>Lat</v>
      </c>
      <c r="F6" s="33" t="str">
        <f>Distances!F6</f>
        <v>Long</v>
      </c>
      <c r="G6" s="36" t="str">
        <f>Distances!G6</f>
        <v>Nb links</v>
      </c>
      <c r="H6" s="53" t="str">
        <f>Angles1!H6</f>
        <v>Angle (°)</v>
      </c>
      <c r="I6" s="34" t="str">
        <f>Angles1!I6</f>
        <v>Angle (°)</v>
      </c>
      <c r="J6" s="34" t="str">
        <f>Angles1!J6</f>
        <v>Angle (°)</v>
      </c>
      <c r="K6" s="34" t="str">
        <f>Angles1!K6</f>
        <v>Angle (°)</v>
      </c>
      <c r="L6" s="34" t="str">
        <f>Angles1!L6</f>
        <v>Angle (°)</v>
      </c>
      <c r="M6" s="34" t="str">
        <f>Angles1!M6</f>
        <v>Angle (°)</v>
      </c>
      <c r="N6" s="34" t="str">
        <f>Angles1!N6</f>
        <v>Angle (°)</v>
      </c>
      <c r="O6" s="34" t="str">
        <f>Angles1!O6</f>
        <v>Angle (°)</v>
      </c>
      <c r="P6" s="34" t="str">
        <f>Angles1!P6</f>
        <v>Angle (°)</v>
      </c>
      <c r="Q6" s="34" t="str">
        <f>Angles1!Q6</f>
        <v>Angle (°)</v>
      </c>
      <c r="R6" s="34" t="str">
        <f>Angles1!R6</f>
        <v>Angle (°)</v>
      </c>
      <c r="S6" s="34" t="str">
        <f>Angles1!S6</f>
        <v>Angle (°)</v>
      </c>
      <c r="T6" s="34" t="str">
        <f>Angles1!T6</f>
        <v>Angle (°)</v>
      </c>
      <c r="U6" s="34" t="str">
        <f>Angles1!U6</f>
        <v>Angle (°)</v>
      </c>
      <c r="V6" s="34" t="str">
        <f>Angles1!V6</f>
        <v>Angle (°)</v>
      </c>
      <c r="W6" s="34" t="str">
        <f>Angles1!W6</f>
        <v>Angle (°)</v>
      </c>
      <c r="X6" s="34" t="str">
        <f>Angles1!X6</f>
        <v>Angle (°)</v>
      </c>
      <c r="Y6" s="34" t="str">
        <f>Angles1!Y6</f>
        <v>Angle (°)</v>
      </c>
      <c r="Z6" s="34" t="str">
        <f>Angles1!Z6</f>
        <v>Angle (°)</v>
      </c>
      <c r="AA6" s="34" t="str">
        <f>Angles1!AA6</f>
        <v>Angle (°)</v>
      </c>
      <c r="AB6" s="34" t="str">
        <f>Angles1!AB6</f>
        <v>Angle (°)</v>
      </c>
      <c r="AC6" s="34" t="str">
        <f>Angles1!AC6</f>
        <v>Angle (°)</v>
      </c>
      <c r="AD6" s="34" t="str">
        <f>Angles1!AD6</f>
        <v>Angle (°)</v>
      </c>
      <c r="AE6" s="34" t="str">
        <f>Angles1!AE6</f>
        <v>Angle (°)</v>
      </c>
      <c r="AF6" s="34" t="str">
        <f>Angles1!AF6</f>
        <v>Angle (°)</v>
      </c>
      <c r="AG6" s="34" t="str">
        <f>Angles1!AG6</f>
        <v>Angle (°)</v>
      </c>
      <c r="AH6" s="34" t="str">
        <f>Angles1!AH6</f>
        <v>Angle (°)</v>
      </c>
      <c r="AI6" s="34" t="str">
        <f>Angles1!AI6</f>
        <v>Angle (°)</v>
      </c>
      <c r="AJ6" s="34" t="str">
        <f>Angles1!AJ6</f>
        <v>Angle (°)</v>
      </c>
      <c r="AK6" s="34" t="str">
        <f>Angles1!AK6</f>
        <v>Angle (°)</v>
      </c>
      <c r="AL6" s="34" t="str">
        <f>Angles1!AL6</f>
        <v>Angle (°)</v>
      </c>
      <c r="AM6" s="34" t="str">
        <f>Angles1!AM6</f>
        <v>Angle (°)</v>
      </c>
      <c r="AN6" s="34" t="str">
        <f>Angles1!AN6</f>
        <v>Angle (°)</v>
      </c>
      <c r="AO6" s="34" t="str">
        <f>Angles1!AO6</f>
        <v>Angle (°)</v>
      </c>
      <c r="AP6" s="34" t="str">
        <f>Angles1!AP6</f>
        <v>Angle (°)</v>
      </c>
      <c r="AQ6" s="34" t="str">
        <f>Angles1!AQ6</f>
        <v>Angle (°)</v>
      </c>
      <c r="AR6" s="34" t="str">
        <f>Angles1!AR6</f>
        <v>Angle (°)</v>
      </c>
      <c r="AS6" s="34" t="str">
        <f>Angles1!AS6</f>
        <v>Angle (°)</v>
      </c>
      <c r="AT6" s="34" t="str">
        <f>Angles1!AT6</f>
        <v>Angle (°)</v>
      </c>
      <c r="AU6" s="34" t="str">
        <f>Angles1!AU6</f>
        <v>Angle (°)</v>
      </c>
      <c r="AV6" s="34" t="str">
        <f>Angles1!AV6</f>
        <v>Angle (°)</v>
      </c>
      <c r="AW6" s="34" t="str">
        <f>Angles1!AW6</f>
        <v>Angle (°)</v>
      </c>
      <c r="AX6" s="34" t="str">
        <f>Angles1!AX6</f>
        <v>Angle (°)</v>
      </c>
      <c r="AY6" s="34" t="str">
        <f>Angles1!AY6</f>
        <v>Angle (°)</v>
      </c>
      <c r="AZ6" s="34" t="str">
        <f>Angles1!AZ6</f>
        <v>Angle (°)</v>
      </c>
      <c r="BA6" s="34" t="str">
        <f>Angles1!BA6</f>
        <v>Angle (°)</v>
      </c>
      <c r="BB6" s="34" t="str">
        <f>Angles1!BB6</f>
        <v>Angle (°)</v>
      </c>
      <c r="BC6" s="34" t="str">
        <f>Angles1!BC6</f>
        <v>Angle (°)</v>
      </c>
      <c r="BD6" s="34" t="str">
        <f>Angles1!BD6</f>
        <v>Angle (°)</v>
      </c>
      <c r="BE6" s="34" t="str">
        <f>Angles1!BE6</f>
        <v>Angle (°)</v>
      </c>
      <c r="BF6" s="11"/>
    </row>
    <row r="7" spans="1:58" s="1" customFormat="1" x14ac:dyDescent="0.25">
      <c r="A7" s="3">
        <f>Angles1!A7</f>
        <v>1642</v>
      </c>
      <c r="B7" s="3" t="str">
        <f>Angles1!B7</f>
        <v>Sunium, Sunion Prom.</v>
      </c>
      <c r="C7" s="3" t="str">
        <f>Angles1!C7</f>
        <v>Sounion, most southerly point of the Attic, with steep slipway</v>
      </c>
      <c r="D7" s="3">
        <f>Angles1!D7</f>
        <v>-3000</v>
      </c>
      <c r="E7" s="3">
        <f>Angles1!E7</f>
        <v>37.6524</v>
      </c>
      <c r="F7" s="3">
        <f>Angles1!F7</f>
        <v>24.0227</v>
      </c>
      <c r="G7" s="32">
        <f>Angles1!G7</f>
        <v>17</v>
      </c>
      <c r="H7" s="9" t="str">
        <f>IF(AND($E7&gt;H$3,$F7&gt;H$4),(90-Angles1!H7),IF(AND($E7&lt;H$3,$F7&gt;H$4),(90+Angles1!H7),IF(AND($E7&lt;H$3,$F7&lt;H$4),(270-Angles1!H7),IF(AND($E7&gt;H$3,$F7&lt;H$4),(270+Angles1!H7),"-"))))</f>
        <v>-</v>
      </c>
      <c r="I7" s="9">
        <f>IF(AND($E7&gt;I$3,$F7&gt;I$4),(90-Angles1!I7),IF(AND($E7&lt;I$3,$F7&gt;I$4),(90+Angles1!I7),IF(AND($E7&lt;I$3,$F7&lt;I$4),(270-Angles1!I7),IF(AND($E7&gt;I$3,$F7&lt;I$4),(270+Angles1!I7),"-"))))</f>
        <v>89.823716759544965</v>
      </c>
      <c r="J7" s="9">
        <f>IF(AND($E7&gt;J$3,$F7&gt;J$4),(90-Angles1!J7),IF(AND($E7&lt;J$3,$F7&gt;J$4),(90+Angles1!J7),IF(AND($E7&lt;J$3,$F7&lt;J$4),(270-Angles1!J7),IF(AND($E7&gt;J$3,$F7&lt;J$4),(270+Angles1!J7),"-"))))</f>
        <v>104.03504256952259</v>
      </c>
      <c r="K7" s="9">
        <f>IF(AND($E7&gt;K$3,$F7&gt;K$4),(90-Angles1!K7),IF(AND($E7&lt;K$3,$F7&gt;K$4),(90+Angles1!K7),IF(AND($E7&lt;K$3,$F7&lt;K$4),(270-Angles1!K7),IF(AND($E7&gt;K$3,$F7&lt;K$4),(270+Angles1!K7),"-"))))</f>
        <v>131.11132172400775</v>
      </c>
      <c r="L7" s="9">
        <f>IF(AND($E7&gt;L$3,$F7&gt;L$4),(90-Angles1!L7),IF(AND($E7&lt;L$3,$F7&gt;L$4),(90+Angles1!L7),IF(AND($E7&lt;L$3,$F7&lt;L$4),(270-Angles1!L7),IF(AND($E7&gt;L$3,$F7&lt;L$4),(270+Angles1!L7),"-"))))</f>
        <v>134.36021210372439</v>
      </c>
      <c r="M7" s="9">
        <f>IF(AND($E7&gt;M$3,$F7&gt;M$4),(90-Angles1!M7),IF(AND($E7&lt;M$3,$F7&gt;M$4),(90+Angles1!M7),IF(AND($E7&lt;M$3,$F7&lt;M$4),(270-Angles1!M7),IF(AND($E7&gt;M$3,$F7&lt;M$4),(270+Angles1!M7),"-"))))</f>
        <v>140.36377971906768</v>
      </c>
      <c r="N7" s="9">
        <f>IF(AND($E7&gt;N$3,$F7&gt;N$4),(90-Angles1!N7),IF(AND($E7&lt;N$3,$F7&gt;N$4),(90+Angles1!N7),IF(AND($E7&lt;N$3,$F7&lt;N$4),(270-Angles1!N7),IF(AND($E7&gt;N$3,$F7&lt;N$4),(270+Angles1!N7),"-"))))</f>
        <v>133.44646130524492</v>
      </c>
      <c r="O7" s="9">
        <f>IF(AND($E7&gt;O$3,$F7&gt;O$4),(90-Angles1!O7),IF(AND($E7&lt;O$3,$F7&gt;O$4),(90+Angles1!O7),IF(AND($E7&lt;O$3,$F7&lt;O$4),(270-Angles1!O7),IF(AND($E7&gt;O$3,$F7&lt;O$4),(270+Angles1!O7),"-"))))</f>
        <v>119.85578953821025</v>
      </c>
      <c r="P7" s="9">
        <f>IF(AND($E7&gt;P$3,$F7&gt;P$4),(90-Angles1!P7),IF(AND($E7&lt;P$3,$F7&gt;P$4),(90+Angles1!P7),IF(AND($E7&lt;P$3,$F7&lt;P$4),(270-Angles1!P7),IF(AND($E7&gt;P$3,$F7&lt;P$4),(270+Angles1!P7),"-"))))</f>
        <v>129.20444101916436</v>
      </c>
      <c r="Q7" s="9">
        <f>IF(AND($E7&gt;Q$3,$F7&gt;Q$4),(90-Angles1!Q7),IF(AND($E7&lt;Q$3,$F7&gt;Q$4),(90+Angles1!Q7),IF(AND($E7&lt;Q$3,$F7&lt;Q$4),(270-Angles1!Q7),IF(AND($E7&gt;Q$3,$F7&lt;Q$4),(270+Angles1!Q7),"-"))))</f>
        <v>133.30249365594449</v>
      </c>
      <c r="R7" s="9">
        <f>IF(AND($E7&gt;R$3,$F7&gt;R$4),(90-Angles1!R7),IF(AND($E7&lt;R$3,$F7&gt;R$4),(90+Angles1!R7),IF(AND($E7&lt;R$3,$F7&lt;R$4),(270-Angles1!R7),IF(AND($E7&gt;R$3,$F7&lt;R$4),(270+Angles1!R7),"-"))))</f>
        <v>134.9632996374927</v>
      </c>
      <c r="S7" s="9">
        <f>IF(AND($E7&gt;S$3,$F7&gt;S$4),(90-Angles1!S7),IF(AND($E7&lt;S$3,$F7&gt;S$4),(90+Angles1!S7),IF(AND($E7&lt;S$3,$F7&lt;S$4),(270-Angles1!S7),IF(AND($E7&gt;S$3,$F7&lt;S$4),(270+Angles1!S7),"-"))))</f>
        <v>136.65688797394867</v>
      </c>
      <c r="T7" s="9">
        <f>IF(AND($E7&gt;T$3,$F7&gt;T$4),(90-Angles1!T7),IF(AND($E7&lt;T$3,$F7&gt;T$4),(90+Angles1!T7),IF(AND($E7&lt;T$3,$F7&lt;T$4),(270-Angles1!T7),IF(AND($E7&gt;T$3,$F7&lt;T$4),(270+Angles1!T7),"-"))))</f>
        <v>134.90250279143095</v>
      </c>
      <c r="U7" s="9">
        <f>IF(AND($E7&gt;U$3,$F7&gt;U$4),(90-Angles1!U7),IF(AND($E7&lt;U$3,$F7&gt;U$4),(90+Angles1!U7),IF(AND($E7&lt;U$3,$F7&lt;U$4),(270-Angles1!U7),IF(AND($E7&gt;U$3,$F7&lt;U$4),(270+Angles1!U7),"-"))))</f>
        <v>133.94402762149525</v>
      </c>
      <c r="V7" s="9">
        <f>IF(AND($E7&gt;V$3,$F7&gt;V$4),(90-Angles1!V7),IF(AND($E7&lt;V$3,$F7&gt;V$4),(90+Angles1!V7),IF(AND($E7&lt;V$3,$F7&lt;V$4),(270-Angles1!V7),IF(AND($E7&gt;V$3,$F7&lt;V$4),(270+Angles1!V7),"-"))))</f>
        <v>133.64923346815374</v>
      </c>
      <c r="W7" s="9">
        <f>IF(AND($E7&gt;W$3,$F7&gt;W$4),(90-Angles1!W7),IF(AND($E7&lt;W$3,$F7&gt;W$4),(90+Angles1!W7),IF(AND($E7&lt;W$3,$F7&lt;W$4),(270-Angles1!W7),IF(AND($E7&gt;W$3,$F7&lt;W$4),(270+Angles1!W7),"-"))))</f>
        <v>132.02712953485462</v>
      </c>
      <c r="X7" s="9">
        <f>IF(AND($E7&gt;X$3,$F7&gt;X$4),(90-Angles1!X7),IF(AND($E7&lt;X$3,$F7&gt;X$4),(90+Angles1!X7),IF(AND($E7&lt;X$3,$F7&lt;X$4),(270-Angles1!X7),IF(AND($E7&gt;X$3,$F7&lt;X$4),(270+Angles1!X7),"-"))))</f>
        <v>127.96092131671395</v>
      </c>
      <c r="Y7" s="9">
        <f>IF(AND($E7&gt;Y$3,$F7&gt;Y$4),(90-Angles1!Y7),IF(AND($E7&lt;Y$3,$F7&gt;Y$4),(90+Angles1!Y7),IF(AND($E7&lt;Y$3,$F7&lt;Y$4),(270-Angles1!Y7),IF(AND($E7&gt;Y$3,$F7&lt;Y$4),(270+Angles1!Y7),"-"))))</f>
        <v>116.04393346197187</v>
      </c>
      <c r="Z7" s="9">
        <f>IF(AND($E7&gt;Z$3,$F7&gt;Z$4),(90-Angles1!Z7),IF(AND($E7&lt;Z$3,$F7&gt;Z$4),(90+Angles1!Z7),IF(AND($E7&lt;Z$3,$F7&lt;Z$4),(270-Angles1!Z7),IF(AND($E7&gt;Z$3,$F7&lt;Z$4),(270+Angles1!Z7),"-"))))</f>
        <v>117.20567062203506</v>
      </c>
      <c r="AA7" s="9">
        <f>IF(AND($E7&gt;AA$3,$F7&gt;AA$4),(90-Angles1!AA7),IF(AND($E7&lt;AA$3,$F7&gt;AA$4),(90+Angles1!AA7),IF(AND($E7&lt;AA$3,$F7&lt;AA$4),(270-Angles1!AA7),IF(AND($E7&gt;AA$3,$F7&lt;AA$4),(270+Angles1!AA7),"-"))))</f>
        <v>124.36656975870497</v>
      </c>
      <c r="AB7" s="9">
        <f>IF(AND($E7&gt;AB$3,$F7&gt;AB$4),(90-Angles1!AB7),IF(AND($E7&lt;AB$3,$F7&gt;AB$4),(90+Angles1!AB7),IF(AND($E7&lt;AB$3,$F7&lt;AB$4),(270-Angles1!AB7),IF(AND($E7&gt;AB$3,$F7&lt;AB$4),(270+Angles1!AB7),"-"))))</f>
        <v>135.9884248576073</v>
      </c>
      <c r="AC7" s="9">
        <f>IF(AND($E7&gt;AC$3,$F7&gt;AC$4),(90-Angles1!AC7),IF(AND($E7&lt;AC$3,$F7&gt;AC$4),(90+Angles1!AC7),IF(AND($E7&lt;AC$3,$F7&lt;AC$4),(270-Angles1!AC7),IF(AND($E7&gt;AC$3,$F7&lt;AC$4),(270+Angles1!AC7),"-"))))</f>
        <v>139.8728954432587</v>
      </c>
      <c r="AD7" s="9">
        <f>IF(AND($E7&gt;AD$3,$F7&gt;AD$4),(90-Angles1!AD7),IF(AND($E7&lt;AD$3,$F7&gt;AD$4),(90+Angles1!AD7),IF(AND($E7&lt;AD$3,$F7&lt;AD$4),(270-Angles1!AD7),IF(AND($E7&gt;AD$3,$F7&lt;AD$4),(270+Angles1!AD7),"-"))))</f>
        <v>137.1791384517623</v>
      </c>
      <c r="AE7" s="9">
        <f>IF(AND($E7&gt;AE$3,$F7&gt;AE$4),(90-Angles1!AE7),IF(AND($E7&lt;AE$3,$F7&gt;AE$4),(90+Angles1!AE7),IF(AND($E7&lt;AE$3,$F7&lt;AE$4),(270-Angles1!AE7),IF(AND($E7&gt;AE$3,$F7&lt;AE$4),(270+Angles1!AE7),"-"))))</f>
        <v>135.47818794713254</v>
      </c>
      <c r="AF7" s="9">
        <f>IF(AND($E7&gt;AF$3,$F7&gt;AF$4),(90-Angles1!AF7),IF(AND($E7&lt;AF$3,$F7&gt;AF$4),(90+Angles1!AF7),IF(AND($E7&lt;AF$3,$F7&lt;AF$4),(270-Angles1!AF7),IF(AND($E7&gt;AF$3,$F7&lt;AF$4),(270+Angles1!AF7),"-"))))</f>
        <v>131.14115865877162</v>
      </c>
      <c r="AG7" s="9">
        <f>IF(AND($E7&gt;AG$3,$F7&gt;AG$4),(90-Angles1!AG7),IF(AND($E7&lt;AG$3,$F7&gt;AG$4),(90+Angles1!AG7),IF(AND($E7&lt;AG$3,$F7&lt;AG$4),(270-Angles1!AG7),IF(AND($E7&gt;AG$3,$F7&lt;AG$4),(270+Angles1!AG7),"-"))))</f>
        <v>121.35720500143385</v>
      </c>
      <c r="AH7" s="9">
        <f>IF(AND($E7&gt;AH$3,$F7&gt;AH$4),(90-Angles1!AH7),IF(AND($E7&lt;AH$3,$F7&gt;AH$4),(90+Angles1!AH7),IF(AND($E7&lt;AH$3,$F7&lt;AH$4),(270-Angles1!AH7),IF(AND($E7&gt;AH$3,$F7&lt;AH$4),(270+Angles1!AH7),"-"))))</f>
        <v>121.76312808292873</v>
      </c>
      <c r="AI7" s="9">
        <f>IF(AND($E7&gt;AI$3,$F7&gt;AI$4),(90-Angles1!AI7),IF(AND($E7&lt;AI$3,$F7&gt;AI$4),(90+Angles1!AI7),IF(AND($E7&lt;AI$3,$F7&lt;AI$4),(270-Angles1!AI7),IF(AND($E7&gt;AI$3,$F7&lt;AI$4),(270+Angles1!AI7),"-"))))</f>
        <v>111.60318533802158</v>
      </c>
      <c r="AJ7" s="9">
        <f>IF(AND($E7&gt;AJ$3,$F7&gt;AJ$4),(90-Angles1!AJ7),IF(AND($E7&lt;AJ$3,$F7&gt;AJ$4),(90+Angles1!AJ7),IF(AND($E7&lt;AJ$3,$F7&lt;AJ$4),(270-Angles1!AJ7),IF(AND($E7&gt;AJ$3,$F7&lt;AJ$4),(270+Angles1!AJ7),"-"))))</f>
        <v>109.36883111022706</v>
      </c>
      <c r="AK7" s="9">
        <f>IF(AND($E7&gt;AK$3,$F7&gt;AK$4),(90-Angles1!AK7),IF(AND($E7&lt;AK$3,$F7&gt;AK$4),(90+Angles1!AK7),IF(AND($E7&lt;AK$3,$F7&lt;AK$4),(270-Angles1!AK7),IF(AND($E7&gt;AK$3,$F7&lt;AK$4),(270+Angles1!AK7),"-"))))</f>
        <v>108.3999090587438</v>
      </c>
      <c r="AL7" s="9">
        <f>IF(AND($E7&gt;AL$3,$F7&gt;AL$4),(90-Angles1!AL7),IF(AND($E7&lt;AL$3,$F7&gt;AL$4),(90+Angles1!AL7),IF(AND($E7&lt;AL$3,$F7&lt;AL$4),(270-Angles1!AL7),IF(AND($E7&gt;AL$3,$F7&lt;AL$4),(270+Angles1!AL7),"-"))))</f>
        <v>105.85373439922301</v>
      </c>
      <c r="AM7" s="9">
        <f>IF(AND($E7&gt;AM$3,$F7&gt;AM$4),(90-Angles1!AM7),IF(AND($E7&lt;AM$3,$F7&gt;AM$4),(90+Angles1!AM7),IF(AND($E7&lt;AM$3,$F7&lt;AM$4),(270-Angles1!AM7),IF(AND($E7&gt;AM$3,$F7&lt;AM$4),(270+Angles1!AM7),"-"))))</f>
        <v>104.5389142757432</v>
      </c>
      <c r="AN7" s="9">
        <f>IF(AND($E7&gt;AN$3,$F7&gt;AN$4),(90-Angles1!AN7),IF(AND($E7&lt;AN$3,$F7&gt;AN$4),(90+Angles1!AN7),IF(AND($E7&lt;AN$3,$F7&lt;AN$4),(270-Angles1!AN7),IF(AND($E7&gt;AN$3,$F7&lt;AN$4),(270+Angles1!AN7),"-"))))</f>
        <v>103.9237175229307</v>
      </c>
      <c r="AO7" s="9">
        <f>IF(AND($E7&gt;AO$3,$F7&gt;AO$4),(90-Angles1!AO7),IF(AND($E7&lt;AO$3,$F7&gt;AO$4),(90+Angles1!AO7),IF(AND($E7&lt;AO$3,$F7&lt;AO$4),(270-Angles1!AO7),IF(AND($E7&gt;AO$3,$F7&lt;AO$4),(270+Angles1!AO7),"-"))))</f>
        <v>104.83129960680874</v>
      </c>
      <c r="AP7" s="9">
        <f>IF(AND($E7&gt;AP$3,$F7&gt;AP$4),(90-Angles1!AP7),IF(AND($E7&lt;AP$3,$F7&gt;AP$4),(90+Angles1!AP7),IF(AND($E7&lt;AP$3,$F7&lt;AP$4),(270-Angles1!AP7),IF(AND($E7&gt;AP$3,$F7&lt;AP$4),(270+Angles1!AP7),"-"))))</f>
        <v>99.505820023888845</v>
      </c>
      <c r="AQ7" s="9">
        <f>IF(AND($E7&gt;AQ$3,$F7&gt;AQ$4),(90-Angles1!AQ7),IF(AND($E7&lt;AQ$3,$F7&gt;AQ$4),(90+Angles1!AQ7),IF(AND($E7&lt;AQ$3,$F7&lt;AQ$4),(270-Angles1!AQ7),IF(AND($E7&gt;AQ$3,$F7&lt;AQ$4),(270+Angles1!AQ7),"-"))))</f>
        <v>99.172828998678455</v>
      </c>
      <c r="AR7" s="9">
        <f>IF(AND($E7&gt;AR$3,$F7&gt;AR$4),(90-Angles1!AR7),IF(AND($E7&lt;AR$3,$F7&gt;AR$4),(90+Angles1!AR7),IF(AND($E7&lt;AR$3,$F7&lt;AR$4),(270-Angles1!AR7),IF(AND($E7&gt;AR$3,$F7&lt;AR$4),(270+Angles1!AR7),"-"))))</f>
        <v>98.772647923112018</v>
      </c>
      <c r="AS7" s="9">
        <f>IF(AND($E7&gt;AS$3,$F7&gt;AS$4),(90-Angles1!AS7),IF(AND($E7&lt;AS$3,$F7&gt;AS$4),(90+Angles1!AS7),IF(AND($E7&lt;AS$3,$F7&lt;AS$4),(270-Angles1!AS7),IF(AND($E7&gt;AS$3,$F7&lt;AS$4),(270+Angles1!AS7),"-"))))</f>
        <v>98.798407816061157</v>
      </c>
      <c r="AT7" s="9">
        <f>IF(AND($E7&gt;AT$3,$F7&gt;AT$4),(90-Angles1!AT7),IF(AND($E7&lt;AT$3,$F7&gt;AT$4),(90+Angles1!AT7),IF(AND($E7&lt;AT$3,$F7&lt;AT$4),(270-Angles1!AT7),IF(AND($E7&gt;AT$3,$F7&lt;AT$4),(270+Angles1!AT7),"-"))))</f>
        <v>88.733801836733576</v>
      </c>
      <c r="AU7" s="9">
        <f>IF(AND($E7&gt;AU$3,$F7&gt;AU$4),(90-Angles1!AU7),IF(AND($E7&lt;AU$3,$F7&gt;AU$4),(90+Angles1!AU7),IF(AND($E7&lt;AU$3,$F7&lt;AU$4),(270-Angles1!AU7),IF(AND($E7&gt;AU$3,$F7&lt;AU$4),(270+Angles1!AU7),"-"))))</f>
        <v>101.78557461724672</v>
      </c>
      <c r="AV7" s="9">
        <f>IF(AND($E7&gt;AV$3,$F7&gt;AV$4),(90-Angles1!AV7),IF(AND($E7&lt;AV$3,$F7&gt;AV$4),(90+Angles1!AV7),IF(AND($E7&lt;AV$3,$F7&lt;AV$4),(270-Angles1!AV7),IF(AND($E7&gt;AV$3,$F7&lt;AV$4),(270+Angles1!AV7),"-"))))</f>
        <v>101.38838094545237</v>
      </c>
      <c r="AW7" s="9">
        <f>IF(AND($E7&gt;AW$3,$F7&gt;AW$4),(90-Angles1!AW7),IF(AND($E7&lt;AW$3,$F7&gt;AW$4),(90+Angles1!AW7),IF(AND($E7&lt;AW$3,$F7&lt;AW$4),(270-Angles1!AW7),IF(AND($E7&gt;AW$3,$F7&lt;AW$4),(270+Angles1!AW7),"-"))))</f>
        <v>101.13803754278442</v>
      </c>
      <c r="AX7" s="9">
        <f>IF(AND($E7&gt;AX$3,$F7&gt;AX$4),(90-Angles1!AX7),IF(AND($E7&lt;AX$3,$F7&gt;AX$4),(90+Angles1!AX7),IF(AND($E7&lt;AX$3,$F7&lt;AX$4),(270-Angles1!AX7),IF(AND($E7&gt;AX$3,$F7&lt;AX$4),(270+Angles1!AX7),"-"))))</f>
        <v>83.729673453645674</v>
      </c>
      <c r="AY7" s="9">
        <f>IF(AND($E7&gt;AY$3,$F7&gt;AY$4),(90-Angles1!AY7),IF(AND($E7&lt;AY$3,$F7&gt;AY$4),(90+Angles1!AY7),IF(AND($E7&lt;AY$3,$F7&lt;AY$4),(270-Angles1!AY7),IF(AND($E7&gt;AY$3,$F7&lt;AY$4),(270+Angles1!AY7),"-"))))</f>
        <v>88.584383941196393</v>
      </c>
      <c r="AZ7" s="9">
        <f>IF(AND($E7&gt;AZ$3,$F7&gt;AZ$4),(90-Angles1!AZ7),IF(AND($E7&lt;AZ$3,$F7&gt;AZ$4),(90+Angles1!AZ7),IF(AND($E7&lt;AZ$3,$F7&lt;AZ$4),(270-Angles1!AZ7),IF(AND($E7&gt;AZ$3,$F7&lt;AZ$4),(270+Angles1!AZ7),"-"))))</f>
        <v>81.41465034621551</v>
      </c>
      <c r="BA7" s="9">
        <f>IF(AND($E7&gt;BA$3,$F7&gt;BA$4),(90-Angles1!BA7),IF(AND($E7&lt;BA$3,$F7&gt;BA$4),(90+Angles1!BA7),IF(AND($E7&lt;BA$3,$F7&lt;BA$4),(270-Angles1!BA7),IF(AND($E7&gt;BA$3,$F7&lt;BA$4),(270+Angles1!BA7),"-"))))</f>
        <v>74.721549672468427</v>
      </c>
      <c r="BB7" s="9">
        <f>IF(AND($E7&gt;BB$3,$F7&gt;BB$4),(90-Angles1!BB7),IF(AND($E7&lt;BB$3,$F7&gt;BB$4),(90+Angles1!BB7),IF(AND($E7&lt;BB$3,$F7&lt;BB$4),(270-Angles1!BB7),IF(AND($E7&gt;BB$3,$F7&lt;BB$4),(270+Angles1!BB7),"-"))))</f>
        <v>74.063935111045581</v>
      </c>
      <c r="BC7" s="9">
        <f>IF(AND($E7&gt;BC$3,$F7&gt;BC$4),(90-Angles1!BC7),IF(AND($E7&lt;BC$3,$F7&gt;BC$4),(90+Angles1!BC7),IF(AND($E7&lt;BC$3,$F7&lt;BC$4),(270-Angles1!BC7),IF(AND($E7&gt;BC$3,$F7&lt;BC$4),(270+Angles1!BC7),"-"))))</f>
        <v>74.20504529855701</v>
      </c>
      <c r="BD7" s="9">
        <f>IF(AND($E7&gt;BD$3,$F7&gt;BD$4),(90-Angles1!BD7),IF(AND($E7&lt;BD$3,$F7&gt;BD$4),(90+Angles1!BD7),IF(AND($E7&lt;BD$3,$F7&lt;BD$4),(270-Angles1!BD7),IF(AND($E7&gt;BD$3,$F7&lt;BD$4),(270+Angles1!BD7),"-"))))</f>
        <v>72.446354438201624</v>
      </c>
      <c r="BE7" s="9">
        <f>IF(AND($E7&gt;BE$3,$F7&gt;BE$4),(90-Angles1!BE7),IF(AND($E7&lt;BE$3,$F7&gt;BE$4),(90+Angles1!BE7),IF(AND($E7&lt;BE$3,$F7&lt;BE$4),(270-Angles1!BE7),IF(AND($E7&gt;BE$3,$F7&lt;BE$4),(270+Angles1!BE7),"-"))))</f>
        <v>67.901524090313671</v>
      </c>
      <c r="BF7" s="2"/>
    </row>
    <row r="8" spans="1:58" s="1" customFormat="1" x14ac:dyDescent="0.25">
      <c r="A8" s="3">
        <f>Angles1!A8</f>
        <v>1641</v>
      </c>
      <c r="B8" s="3" t="str">
        <f>Angles1!B8</f>
        <v xml:space="preserve">Patroklou Charax </v>
      </c>
      <c r="C8" s="3" t="str">
        <f>Angles1!C8</f>
        <v>Isle of Patroklos</v>
      </c>
      <c r="D8" s="3" t="str">
        <f>Angles1!D8</f>
        <v xml:space="preserve"> </v>
      </c>
      <c r="E8" s="3">
        <f>Angles1!E8</f>
        <v>37.652222999999999</v>
      </c>
      <c r="F8" s="3">
        <f>Angles1!F8</f>
        <v>23.950037999999999</v>
      </c>
      <c r="G8" s="32">
        <f>Angles1!G8</f>
        <v>22</v>
      </c>
      <c r="H8" s="9">
        <f>IF(AND($E8&gt;H$3,$F8&gt;H$4),(90-Angles1!H8),IF(AND($E8&lt;H$3,$F8&gt;H$4),(90+Angles1!H8),IF(AND($E8&lt;H$3,$F8&lt;H$4),(270-Angles1!H8),IF(AND($E8&gt;H$3,$F8&lt;H$4),(270+Angles1!H8),"-"))))</f>
        <v>269.82371633938902</v>
      </c>
      <c r="I8" s="9" t="str">
        <f>IF(AND($E8&gt;I$3,$F8&gt;I$4),(90-Angles1!I8),IF(AND($E8&lt;I$3,$F8&gt;I$4),(90+Angles1!I8),IF(AND($E8&lt;I$3,$F8&lt;I$4),(270-Angles1!I8),IF(AND($E8&gt;I$3,$F8&lt;I$4),(270+Angles1!I8),"-"))))</f>
        <v>-</v>
      </c>
      <c r="J8" s="9">
        <f>IF(AND($E8&gt;J$3,$F8&gt;J$4),(90-Angles1!J8),IF(AND($E8&lt;J$3,$F8&gt;J$4),(90+Angles1!J8),IF(AND($E8&lt;J$3,$F8&lt;J$4),(270-Angles1!J8),IF(AND($E8&gt;J$3,$F8&lt;J$4),(270+Angles1!J8),"-"))))</f>
        <v>233.78033391358056</v>
      </c>
      <c r="K8" s="9">
        <f>IF(AND($E8&gt;K$3,$F8&gt;K$4),(90-Angles1!K8),IF(AND($E8&lt;K$3,$F8&gt;K$4),(90+Angles1!K8),IF(AND($E8&lt;K$3,$F8&lt;K$4),(270-Angles1!K8),IF(AND($E8&gt;K$3,$F8&lt;K$4),(270+Angles1!K8),"-"))))</f>
        <v>167.88249506653216</v>
      </c>
      <c r="L8" s="9">
        <f>IF(AND($E8&gt;L$3,$F8&gt;L$4),(90-Angles1!L8),IF(AND($E8&lt;L$3,$F8&gt;L$4),(90+Angles1!L8),IF(AND($E8&lt;L$3,$F8&lt;L$4),(270-Angles1!L8),IF(AND($E8&gt;L$3,$F8&lt;L$4),(270+Angles1!L8),"-"))))</f>
        <v>171.54040763802192</v>
      </c>
      <c r="M8" s="9">
        <f>IF(AND($E8&gt;M$3,$F8&gt;M$4),(90-Angles1!M8),IF(AND($E8&lt;M$3,$F8&gt;M$4),(90+Angles1!M8),IF(AND($E8&lt;M$3,$F8&lt;M$4),(270-Angles1!M8),IF(AND($E8&gt;M$3,$F8&lt;M$4),(270+Angles1!M8),"-"))))</f>
        <v>158.92279398589289</v>
      </c>
      <c r="N8" s="9">
        <f>IF(AND($E8&gt;N$3,$F8&gt;N$4),(90-Angles1!N8),IF(AND($E8&lt;N$3,$F8&gt;N$4),(90+Angles1!N8),IF(AND($E8&lt;N$3,$F8&lt;N$4),(270-Angles1!N8),IF(AND($E8&gt;N$3,$F8&lt;N$4),(270+Angles1!N8),"-"))))</f>
        <v>145.27739223177687</v>
      </c>
      <c r="O8" s="9">
        <f>IF(AND($E8&gt;O$3,$F8&gt;O$4),(90-Angles1!O8),IF(AND($E8&lt;O$3,$F8&gt;O$4),(90+Angles1!O8),IF(AND($E8&lt;O$3,$F8&lt;O$4),(270-Angles1!O8),IF(AND($E8&gt;O$3,$F8&lt;O$4),(270+Angles1!O8),"-"))))</f>
        <v>128.58137123113798</v>
      </c>
      <c r="P8" s="9">
        <f>IF(AND($E8&gt;P$3,$F8&gt;P$4),(90-Angles1!P8),IF(AND($E8&lt;P$3,$F8&gt;P$4),(90+Angles1!P8),IF(AND($E8&lt;P$3,$F8&lt;P$4),(270-Angles1!P8),IF(AND($E8&gt;P$3,$F8&lt;P$4),(270+Angles1!P8),"-"))))</f>
        <v>139.29497100846385</v>
      </c>
      <c r="Q8" s="9">
        <f>IF(AND($E8&gt;Q$3,$F8&gt;Q$4),(90-Angles1!Q8),IF(AND($E8&lt;Q$3,$F8&gt;Q$4),(90+Angles1!Q8),IF(AND($E8&lt;Q$3,$F8&lt;Q$4),(270-Angles1!Q8),IF(AND($E8&gt;Q$3,$F8&lt;Q$4),(270+Angles1!Q8),"-"))))</f>
        <v>142.04062663872904</v>
      </c>
      <c r="R8" s="9">
        <f>IF(AND($E8&gt;R$3,$F8&gt;R$4),(90-Angles1!R8),IF(AND($E8&lt;R$3,$F8&gt;R$4),(90+Angles1!R8),IF(AND($E8&lt;R$3,$F8&lt;R$4),(270-Angles1!R8),IF(AND($E8&gt;R$3,$F8&lt;R$4),(270+Angles1!R8),"-"))))</f>
        <v>142.63532834994834</v>
      </c>
      <c r="S8" s="9">
        <f>IF(AND($E8&gt;S$3,$F8&gt;S$4),(90-Angles1!S8),IF(AND($E8&lt;S$3,$F8&gt;S$4),(90+Angles1!S8),IF(AND($E8&lt;S$3,$F8&lt;S$4),(270-Angles1!S8),IF(AND($E8&gt;S$3,$F8&lt;S$4),(270+Angles1!S8),"-"))))</f>
        <v>143.49710805505345</v>
      </c>
      <c r="T8" s="9">
        <f>IF(AND($E8&gt;T$3,$F8&gt;T$4),(90-Angles1!T8),IF(AND($E8&lt;T$3,$F8&gt;T$4),(90+Angles1!T8),IF(AND($E8&lt;T$3,$F8&lt;T$4),(270-Angles1!T8),IF(AND($E8&gt;T$3,$F8&lt;T$4),(270+Angles1!T8),"-"))))</f>
        <v>141.28174952386783</v>
      </c>
      <c r="U8" s="9">
        <f>IF(AND($E8&gt;U$3,$F8&gt;U$4),(90-Angles1!U8),IF(AND($E8&lt;U$3,$F8&gt;U$4),(90+Angles1!U8),IF(AND($E8&lt;U$3,$F8&lt;U$4),(270-Angles1!U8),IF(AND($E8&gt;U$3,$F8&lt;U$4),(270+Angles1!U8),"-"))))</f>
        <v>140.12060711568802</v>
      </c>
      <c r="V8" s="9">
        <f>IF(AND($E8&gt;V$3,$F8&gt;V$4),(90-Angles1!V8),IF(AND($E8&lt;V$3,$F8&gt;V$4),(90+Angles1!V8),IF(AND($E8&lt;V$3,$F8&lt;V$4),(270-Angles1!V8),IF(AND($E8&gt;V$3,$F8&lt;V$4),(270+Angles1!V8),"-"))))</f>
        <v>139.6385252641436</v>
      </c>
      <c r="W8" s="9">
        <f>IF(AND($E8&gt;W$3,$F8&gt;W$4),(90-Angles1!W8),IF(AND($E8&lt;W$3,$F8&gt;W$4),(90+Angles1!W8),IF(AND($E8&lt;W$3,$F8&lt;W$4),(270-Angles1!W8),IF(AND($E8&gt;W$3,$F8&lt;W$4),(270+Angles1!W8),"-"))))</f>
        <v>137.43385238142812</v>
      </c>
      <c r="X8" s="9">
        <f>IF(AND($E8&gt;X$3,$F8&gt;X$4),(90-Angles1!X8),IF(AND($E8&lt;X$3,$F8&gt;X$4),(90+Angles1!X8),IF(AND($E8&lt;X$3,$F8&lt;X$4),(270-Angles1!X8),IF(AND($E8&gt;X$3,$F8&lt;X$4),(270+Angles1!X8),"-"))))</f>
        <v>132.56910489741259</v>
      </c>
      <c r="Y8" s="9">
        <f>IF(AND($E8&gt;Y$3,$F8&gt;Y$4),(90-Angles1!Y8),IF(AND($E8&lt;Y$3,$F8&gt;Y$4),(90+Angles1!Y8),IF(AND($E8&lt;Y$3,$F8&lt;Y$4),(270-Angles1!Y8),IF(AND($E8&gt;Y$3,$F8&lt;Y$4),(270+Angles1!Y8),"-"))))</f>
        <v>119.20721747797035</v>
      </c>
      <c r="Z8" s="9">
        <f>IF(AND($E8&gt;Z$3,$F8&gt;Z$4),(90-Angles1!Z8),IF(AND($E8&lt;Z$3,$F8&gt;Z$4),(90+Angles1!Z8),IF(AND($E8&lt;Z$3,$F8&lt;Z$4),(270-Angles1!Z8),IF(AND($E8&gt;Z$3,$F8&lt;Z$4),(270+Angles1!Z8),"-"))))</f>
        <v>120.27933842533213</v>
      </c>
      <c r="AA8" s="9">
        <f>IF(AND($E8&gt;AA$3,$F8&gt;AA$4),(90-Angles1!AA8),IF(AND($E8&lt;AA$3,$F8&gt;AA$4),(90+Angles1!AA8),IF(AND($E8&lt;AA$3,$F8&lt;AA$4),(270-Angles1!AA8),IF(AND($E8&gt;AA$3,$F8&lt;AA$4),(270+Angles1!AA8),"-"))))</f>
        <v>127.91497361989462</v>
      </c>
      <c r="AB8" s="9">
        <f>IF(AND($E8&gt;AB$3,$F8&gt;AB$4),(90-Angles1!AB8),IF(AND($E8&lt;AB$3,$F8&gt;AB$4),(90+Angles1!AB8),IF(AND($E8&lt;AB$3,$F8&lt;AB$4),(270-Angles1!AB8),IF(AND($E8&gt;AB$3,$F8&lt;AB$4),(270+Angles1!AB8),"-"))))</f>
        <v>141.13001891183342</v>
      </c>
      <c r="AC8" s="9">
        <f>IF(AND($E8&gt;AC$3,$F8&gt;AC$4),(90-Angles1!AC8),IF(AND($E8&lt;AC$3,$F8&gt;AC$4),(90+Angles1!AC8),IF(AND($E8&lt;AC$3,$F8&lt;AC$4),(270-Angles1!AC8),IF(AND($E8&gt;AC$3,$F8&lt;AC$4),(270+Angles1!AC8),"-"))))</f>
        <v>144.99737639384307</v>
      </c>
      <c r="AD8" s="9">
        <f>IF(AND($E8&gt;AD$3,$F8&gt;AD$4),(90-Angles1!AD8),IF(AND($E8&lt;AD$3,$F8&gt;AD$4),(90+Angles1!AD8),IF(AND($E8&lt;AD$3,$F8&lt;AD$4),(270-Angles1!AD8),IF(AND($E8&gt;AD$3,$F8&lt;AD$4),(270+Angles1!AD8),"-"))))</f>
        <v>141.98862258938175</v>
      </c>
      <c r="AE8" s="9">
        <f>IF(AND($E8&gt;AE$3,$F8&gt;AE$4),(90-Angles1!AE8),IF(AND($E8&lt;AE$3,$F8&gt;AE$4),(90+Angles1!AE8),IF(AND($E8&lt;AE$3,$F8&lt;AE$4),(270-Angles1!AE8),IF(AND($E8&gt;AE$3,$F8&lt;AE$4),(270+Angles1!AE8),"-"))))</f>
        <v>140.10846113272203</v>
      </c>
      <c r="AF8" s="9">
        <f>IF(AND($E8&gt;AF$3,$F8&gt;AF$4),(90-Angles1!AF8),IF(AND($E8&lt;AF$3,$F8&gt;AF$4),(90+Angles1!AF8),IF(AND($E8&lt;AF$3,$F8&lt;AF$4),(270-Angles1!AF8),IF(AND($E8&gt;AF$3,$F8&lt;AF$4),(270+Angles1!AF8),"-"))))</f>
        <v>135.27984555486856</v>
      </c>
      <c r="AG8" s="9">
        <f>IF(AND($E8&gt;AG$3,$F8&gt;AG$4),(90-Angles1!AG8),IF(AND($E8&lt;AG$3,$F8&gt;AG$4),(90+Angles1!AG8),IF(AND($E8&lt;AG$3,$F8&lt;AG$4),(270-Angles1!AG8),IF(AND($E8&gt;AG$3,$F8&lt;AG$4),(270+Angles1!AG8),"-"))))</f>
        <v>124.41442042579244</v>
      </c>
      <c r="AH8" s="9">
        <f>IF(AND($E8&gt;AH$3,$F8&gt;AH$4),(90-Angles1!AH8),IF(AND($E8&lt;AH$3,$F8&gt;AH$4),(90+Angles1!AH8),IF(AND($E8&lt;AH$3,$F8&lt;AH$4),(270-Angles1!AH8),IF(AND($E8&gt;AH$3,$F8&lt;AH$4),(270+Angles1!AH8),"-"))))</f>
        <v>124.80137168063301</v>
      </c>
      <c r="AI8" s="9">
        <f>IF(AND($E8&gt;AI$3,$F8&gt;AI$4),(90-Angles1!AI8),IF(AND($E8&lt;AI$3,$F8&gt;AI$4),(90+Angles1!AI8),IF(AND($E8&lt;AI$3,$F8&lt;AI$4),(270-Angles1!AI8),IF(AND($E8&gt;AI$3,$F8&lt;AI$4),(270+Angles1!AI8),"-"))))</f>
        <v>113.37582670996377</v>
      </c>
      <c r="AJ8" s="9">
        <f>IF(AND($E8&gt;AJ$3,$F8&gt;AJ$4),(90-Angles1!AJ8),IF(AND($E8&lt;AJ$3,$F8&gt;AJ$4),(90+Angles1!AJ8),IF(AND($E8&lt;AJ$3,$F8&lt;AJ$4),(270-Angles1!AJ8),IF(AND($E8&gt;AJ$3,$F8&lt;AJ$4),(270+Angles1!AJ8),"-"))))</f>
        <v>110.86832929122446</v>
      </c>
      <c r="AK8" s="9">
        <f>IF(AND($E8&gt;AK$3,$F8&gt;AK$4),(90-Angles1!AK8),IF(AND($E8&lt;AK$3,$F8&gt;AK$4),(90+Angles1!AK8),IF(AND($E8&lt;AK$3,$F8&lt;AK$4),(270-Angles1!AK8),IF(AND($E8&gt;AK$3,$F8&lt;AK$4),(270+Angles1!AK8),"-"))))</f>
        <v>109.72308692942657</v>
      </c>
      <c r="AL8" s="9">
        <f>IF(AND($E8&gt;AL$3,$F8&gt;AL$4),(90-Angles1!AL8),IF(AND($E8&lt;AL$3,$F8&gt;AL$4),(90+Angles1!AL8),IF(AND($E8&lt;AL$3,$F8&lt;AL$4),(270-Angles1!AL8),IF(AND($E8&gt;AL$3,$F8&lt;AL$4),(270+Angles1!AL8),"-"))))</f>
        <v>107.00437488639785</v>
      </c>
      <c r="AM8" s="9">
        <f>IF(AND($E8&gt;AM$3,$F8&gt;AM$4),(90-Angles1!AM8),IF(AND($E8&lt;AM$3,$F8&gt;AM$4),(90+Angles1!AM8),IF(AND($E8&lt;AM$3,$F8&lt;AM$4),(270-Angles1!AM8),IF(AND($E8&gt;AM$3,$F8&lt;AM$4),(270+Angles1!AM8),"-"))))</f>
        <v>105.60995697275358</v>
      </c>
      <c r="AN8" s="9">
        <f>IF(AND($E8&gt;AN$3,$F8&gt;AN$4),(90-Angles1!AN8),IF(AND($E8&lt;AN$3,$F8&gt;AN$4),(90+Angles1!AN8),IF(AND($E8&lt;AN$3,$F8&lt;AN$4),(270-Angles1!AN8),IF(AND($E8&gt;AN$3,$F8&lt;AN$4),(270+Angles1!AN8),"-"))))</f>
        <v>105.02995572210399</v>
      </c>
      <c r="AO8" s="9">
        <f>IF(AND($E8&gt;AO$3,$F8&gt;AO$4),(90-Angles1!AO8),IF(AND($E8&lt;AO$3,$F8&gt;AO$4),(90+Angles1!AO8),IF(AND($E8&lt;AO$3,$F8&lt;AO$4),(270-Angles1!AO8),IF(AND($E8&gt;AO$3,$F8&lt;AO$4),(270+Angles1!AO8),"-"))))</f>
        <v>106.07347240706898</v>
      </c>
      <c r="AP8" s="9">
        <f>IF(AND($E8&gt;AP$3,$F8&gt;AP$4),(90-Angles1!AP8),IF(AND($E8&lt;AP$3,$F8&gt;AP$4),(90+Angles1!AP8),IF(AND($E8&lt;AP$3,$F8&lt;AP$4),(270-Angles1!AP8),IF(AND($E8&gt;AP$3,$F8&lt;AP$4),(270+Angles1!AP8),"-"))))</f>
        <v>100.37675716253352</v>
      </c>
      <c r="AQ8" s="9">
        <f>IF(AND($E8&gt;AQ$3,$F8&gt;AQ$4),(90-Angles1!AQ8),IF(AND($E8&lt;AQ$3,$F8&gt;AQ$4),(90+Angles1!AQ8),IF(AND($E8&lt;AQ$3,$F8&lt;AQ$4),(270-Angles1!AQ8),IF(AND($E8&gt;AQ$3,$F8&lt;AQ$4),(270+Angles1!AQ8),"-"))))</f>
        <v>100.02885730580903</v>
      </c>
      <c r="AR8" s="9">
        <f>IF(AND($E8&gt;AR$3,$F8&gt;AR$4),(90-Angles1!AR8),IF(AND($E8&lt;AR$3,$F8&gt;AR$4),(90+Angles1!AR8),IF(AND($E8&lt;AR$3,$F8&lt;AR$4),(270-Angles1!AR8),IF(AND($E8&gt;AR$3,$F8&lt;AR$4),(270+Angles1!AR8),"-"))))</f>
        <v>99.575603416848836</v>
      </c>
      <c r="AS8" s="9">
        <f>IF(AND($E8&gt;AS$3,$F8&gt;AS$4),(90-Angles1!AS8),IF(AND($E8&lt;AS$3,$F8&gt;AS$4),(90+Angles1!AS8),IF(AND($E8&lt;AS$3,$F8&lt;AS$4),(270-Angles1!AS8),IF(AND($E8&gt;AS$3,$F8&lt;AS$4),(270+Angles1!AS8),"-"))))</f>
        <v>99.576551114496752</v>
      </c>
      <c r="AT8" s="9">
        <f>IF(AND($E8&gt;AT$3,$F8&gt;AT$4),(90-Angles1!AT8),IF(AND($E8&lt;AT$3,$F8&gt;AT$4),(90+Angles1!AT8),IF(AND($E8&lt;AT$3,$F8&lt;AT$4),(270-Angles1!AT8),IF(AND($E8&gt;AT$3,$F8&lt;AT$4),(270+Angles1!AT8),"-"))))</f>
        <v>88.633555294808431</v>
      </c>
      <c r="AU8" s="9">
        <f>IF(AND($E8&gt;AU$3,$F8&gt;AU$4),(90-Angles1!AU8),IF(AND($E8&lt;AU$3,$F8&gt;AU$4),(90+Angles1!AU8),IF(AND($E8&lt;AU$3,$F8&lt;AU$4),(270-Angles1!AU8),IF(AND($E8&gt;AU$3,$F8&lt;AU$4),(270+Angles1!AU8),"-"))))</f>
        <v>103.37739339505556</v>
      </c>
      <c r="AV8" s="9">
        <f>IF(AND($E8&gt;AV$3,$F8&gt;AV$4),(90-Angles1!AV8),IF(AND($E8&lt;AV$3,$F8&gt;AV$4),(90+Angles1!AV8),IF(AND($E8&lt;AV$3,$F8&lt;AV$4),(270-Angles1!AV8),IF(AND($E8&gt;AV$3,$F8&lt;AV$4),(270+Angles1!AV8),"-"))))</f>
        <v>102.93681227156097</v>
      </c>
      <c r="AW8" s="9">
        <f>IF(AND($E8&gt;AW$3,$F8&gt;AW$4),(90-Angles1!AW8),IF(AND($E8&lt;AW$3,$F8&gt;AW$4),(90+Angles1!AW8),IF(AND($E8&lt;AW$3,$F8&lt;AW$4),(270-Angles1!AW8),IF(AND($E8&gt;AW$3,$F8&lt;AW$4),(270+Angles1!AW8),"-"))))</f>
        <v>102.66450622291228</v>
      </c>
      <c r="AX8" s="9">
        <f>IF(AND($E8&gt;AX$3,$F8&gt;AX$4),(90-Angles1!AX8),IF(AND($E8&lt;AX$3,$F8&gt;AX$4),(90+Angles1!AX8),IF(AND($E8&lt;AX$3,$F8&lt;AX$4),(270-Angles1!AX8),IF(AND($E8&gt;AX$3,$F8&lt;AX$4),(270+Angles1!AX8),"-"))))</f>
        <v>83.013317266244144</v>
      </c>
      <c r="AY8" s="9">
        <f>IF(AND($E8&gt;AY$3,$F8&gt;AY$4),(90-Angles1!AY8),IF(AND($E8&lt;AY$3,$F8&gt;AY$4),(90+Angles1!AY8),IF(AND($E8&lt;AY$3,$F8&lt;AY$4),(270-Angles1!AY8),IF(AND($E8&gt;AY$3,$F8&lt;AY$4),(270+Angles1!AY8),"-"))))</f>
        <v>88.433664559389044</v>
      </c>
      <c r="AZ8" s="9">
        <f>IF(AND($E8&gt;AZ$3,$F8&gt;AZ$4),(90-Angles1!AZ8),IF(AND($E8&lt;AZ$3,$F8&gt;AZ$4),(90+Angles1!AZ8),IF(AND($E8&lt;AZ$3,$F8&lt;AZ$4),(270-Angles1!AZ8),IF(AND($E8&gt;AZ$3,$F8&lt;AZ$4),(270+Angles1!AZ8),"-"))))</f>
        <v>80.345008775632294</v>
      </c>
      <c r="BA8" s="9">
        <f>IF(AND($E8&gt;BA$3,$F8&gt;BA$4),(90-Angles1!BA8),IF(AND($E8&lt;BA$3,$F8&gt;BA$4),(90+Angles1!BA8),IF(AND($E8&lt;BA$3,$F8&lt;BA$4),(270-Angles1!BA8),IF(AND($E8&gt;BA$3,$F8&lt;BA$4),(270+Angles1!BA8),"-"))))</f>
        <v>72.856335535560277</v>
      </c>
      <c r="BB8" s="9">
        <f>IF(AND($E8&gt;BB$3,$F8&gt;BB$4),(90-Angles1!BB8),IF(AND($E8&lt;BB$3,$F8&gt;BB$4),(90+Angles1!BB8),IF(AND($E8&lt;BB$3,$F8&lt;BB$4),(270-Angles1!BB8),IF(AND($E8&gt;BB$3,$F8&lt;BB$4),(270+Angles1!BB8),"-"))))</f>
        <v>72.128587746811434</v>
      </c>
      <c r="BC8" s="9">
        <f>IF(AND($E8&gt;BC$3,$F8&gt;BC$4),(90-Angles1!BC8),IF(AND($E8&lt;BC$3,$F8&gt;BC$4),(90+Angles1!BC8),IF(AND($E8&lt;BC$3,$F8&lt;BC$4),(270-Angles1!BC8),IF(AND($E8&gt;BC$3,$F8&lt;BC$4),(270+Angles1!BC8),"-"))))</f>
        <v>71.918385070340236</v>
      </c>
      <c r="BD8" s="9">
        <f>IF(AND($E8&gt;BD$3,$F8&gt;BD$4),(90-Angles1!BD8),IF(AND($E8&lt;BD$3,$F8&gt;BD$4),(90+Angles1!BD8),IF(AND($E8&lt;BD$3,$F8&lt;BD$4),(270-Angles1!BD8),IF(AND($E8&gt;BD$3,$F8&lt;BD$4),(270+Angles1!BD8),"-"))))</f>
        <v>69.78823849302664</v>
      </c>
      <c r="BE8" s="9">
        <f>IF(AND($E8&gt;BE$3,$F8&gt;BE$4),(90-Angles1!BE8),IF(AND($E8&lt;BE$3,$F8&gt;BE$4),(90+Angles1!BE8),IF(AND($E8&lt;BE$3,$F8&lt;BE$4),(270-Angles1!BE8),IF(AND($E8&gt;BE$3,$F8&lt;BE$4),(270+Angles1!BE8),"-"))))</f>
        <v>64.897619972163909</v>
      </c>
      <c r="BF8" s="2"/>
    </row>
    <row r="9" spans="1:58" s="2" customFormat="1" ht="12" x14ac:dyDescent="0.25">
      <c r="A9" s="3">
        <f>Angles1!A9</f>
        <v>1640</v>
      </c>
      <c r="B9" s="3" t="str">
        <f>Angles1!B9</f>
        <v xml:space="preserve">Atene </v>
      </c>
      <c r="C9" s="3" t="str">
        <f>Angles1!C9</f>
        <v>Roman fort near Charakas</v>
      </c>
      <c r="D9" s="3">
        <f>Angles1!D9</f>
        <v>-550</v>
      </c>
      <c r="E9" s="3">
        <f>Angles1!E9</f>
        <v>37.663074999999999</v>
      </c>
      <c r="F9" s="3">
        <f>Angles1!F9</f>
        <v>23.968755000000002</v>
      </c>
      <c r="G9" s="32">
        <f>Angles1!G9</f>
        <v>22</v>
      </c>
      <c r="H9" s="9">
        <f>IF(AND($E9&gt;H$3,$F9&gt;H$4),(90-Angles1!H9),IF(AND($E9&lt;H$3,$F9&gt;H$4),(90+Angles1!H9),IF(AND($E9&lt;H$3,$F9&lt;H$4),(270-Angles1!H9),IF(AND($E9&gt;H$3,$F9&lt;H$4),(270+Angles1!H9),"-"))))</f>
        <v>284.03310448893694</v>
      </c>
      <c r="I9" s="9">
        <f>IF(AND($E9&gt;I$3,$F9&gt;I$4),(90-Angles1!I9),IF(AND($E9&lt;I$3,$F9&gt;I$4),(90+Angles1!I9),IF(AND($E9&lt;I$3,$F9&lt;I$4),(270-Angles1!I9),IF(AND($E9&gt;I$3,$F9&lt;I$4),(270+Angles1!I9),"-"))))</f>
        <v>53.784325956355516</v>
      </c>
      <c r="J9" s="9" t="str">
        <f>IF(AND($E9&gt;J$3,$F9&gt;J$4),(90-Angles1!J9),IF(AND($E9&lt;J$3,$F9&gt;J$4),(90+Angles1!J9),IF(AND($E9&lt;J$3,$F9&lt;J$4),(270-Angles1!J9),IF(AND($E9&gt;J$3,$F9&lt;J$4),(270+Angles1!J9),"-"))))</f>
        <v>-</v>
      </c>
      <c r="K9" s="9">
        <f>IF(AND($E9&gt;K$3,$F9&gt;K$4),(90-Angles1!K9),IF(AND($E9&lt;K$3,$F9&gt;K$4),(90+Angles1!K9),IF(AND($E9&lt;K$3,$F9&lt;K$4),(270-Angles1!K9),IF(AND($E9&gt;K$3,$F9&lt;K$4),(270+Angles1!K9),"-"))))</f>
        <v>151.18576513411438</v>
      </c>
      <c r="L9" s="9">
        <f>IF(AND($E9&gt;L$3,$F9&gt;L$4),(90-Angles1!L9),IF(AND($E9&lt;L$3,$F9&gt;L$4),(90+Angles1!L9),IF(AND($E9&lt;L$3,$F9&lt;L$4),(270-Angles1!L9),IF(AND($E9&gt;L$3,$F9&lt;L$4),(270+Angles1!L9),"-"))))</f>
        <v>155.93606996026824</v>
      </c>
      <c r="M9" s="9">
        <f>IF(AND($E9&gt;M$3,$F9&gt;M$4),(90-Angles1!M9),IF(AND($E9&lt;M$3,$F9&gt;M$4),(90+Angles1!M9),IF(AND($E9&lt;M$3,$F9&lt;M$4),(270-Angles1!M9),IF(AND($E9&gt;M$3,$F9&lt;M$4),(270+Angles1!M9),"-"))))</f>
        <v>151.42344028948096</v>
      </c>
      <c r="N9" s="9">
        <f>IF(AND($E9&gt;N$3,$F9&gt;N$4),(90-Angles1!N9),IF(AND($E9&lt;N$3,$F9&gt;N$4),(90+Angles1!N9),IF(AND($E9&lt;N$3,$F9&lt;N$4),(270-Angles1!N9),IF(AND($E9&gt;N$3,$F9&lt;N$4),(270+Angles1!N9),"-"))))</f>
        <v>139.84144797525633</v>
      </c>
      <c r="O9" s="9">
        <f>IF(AND($E9&gt;O$3,$F9&gt;O$4),(90-Angles1!O9),IF(AND($E9&lt;O$3,$F9&gt;O$4),(90+Angles1!O9),IF(AND($E9&lt;O$3,$F9&lt;O$4),(270-Angles1!O9),IF(AND($E9&gt;O$3,$F9&lt;O$4),(270+Angles1!O9),"-"))))</f>
        <v>123.37321895794364</v>
      </c>
      <c r="P9" s="9">
        <f>IF(AND($E9&gt;P$3,$F9&gt;P$4),(90-Angles1!P9),IF(AND($E9&lt;P$3,$F9&gt;P$4),(90+Angles1!P9),IF(AND($E9&lt;P$3,$F9&lt;P$4),(270-Angles1!P9),IF(AND($E9&gt;P$3,$F9&lt;P$4),(270+Angles1!P9),"-"))))</f>
        <v>134.30170594235614</v>
      </c>
      <c r="Q9" s="9">
        <f>IF(AND($E9&gt;Q$3,$F9&gt;Q$4),(90-Angles1!Q9),IF(AND($E9&lt;Q$3,$F9&gt;Q$4),(90+Angles1!Q9),IF(AND($E9&lt;Q$3,$F9&lt;Q$4),(270-Angles1!Q9),IF(AND($E9&gt;Q$3,$F9&lt;Q$4),(270+Angles1!Q9),"-"))))</f>
        <v>138.01457895708535</v>
      </c>
      <c r="R9" s="9">
        <f>IF(AND($E9&gt;R$3,$F9&gt;R$4),(90-Angles1!R9),IF(AND($E9&lt;R$3,$F9&gt;R$4),(90+Angles1!R9),IF(AND($E9&lt;R$3,$F9&lt;R$4),(270-Angles1!R9),IF(AND($E9&gt;R$3,$F9&lt;R$4),(270+Angles1!R9),"-"))))</f>
        <v>139.19463506095053</v>
      </c>
      <c r="S9" s="9">
        <f>IF(AND($E9&gt;S$3,$F9&gt;S$4),(90-Angles1!S9),IF(AND($E9&lt;S$3,$F9&gt;S$4),(90+Angles1!S9),IF(AND($E9&lt;S$3,$F9&lt;S$4),(270-Angles1!S9),IF(AND($E9&gt;S$3,$F9&lt;S$4),(270+Angles1!S9),"-"))))</f>
        <v>140.5092355390006</v>
      </c>
      <c r="T9" s="9">
        <f>IF(AND($E9&gt;T$3,$F9&gt;T$4),(90-Angles1!T9),IF(AND($E9&lt;T$3,$F9&gt;T$4),(90+Angles1!T9),IF(AND($E9&lt;T$3,$F9&lt;T$4),(270-Angles1!T9),IF(AND($E9&gt;T$3,$F9&lt;T$4),(270+Angles1!T9),"-"))))</f>
        <v>138.41835567078829</v>
      </c>
      <c r="U9" s="9">
        <f>IF(AND($E9&gt;U$3,$F9&gt;U$4),(90-Angles1!U9),IF(AND($E9&lt;U$3,$F9&gt;U$4),(90+Angles1!U9),IF(AND($E9&lt;U$3,$F9&lt;U$4),(270-Angles1!U9),IF(AND($E9&gt;U$3,$F9&lt;U$4),(270+Angles1!U9),"-"))))</f>
        <v>137.30600208580881</v>
      </c>
      <c r="V9" s="9">
        <f>IF(AND($E9&gt;V$3,$F9&gt;V$4),(90-Angles1!V9),IF(AND($E9&lt;V$3,$F9&gt;V$4),(90+Angles1!V9),IF(AND($E9&lt;V$3,$F9&lt;V$4),(270-Angles1!V9),IF(AND($E9&gt;V$3,$F9&lt;V$4),(270+Angles1!V9),"-"))))</f>
        <v>136.89659147832973</v>
      </c>
      <c r="W9" s="9">
        <f>IF(AND($E9&gt;W$3,$F9&gt;W$4),(90-Angles1!W9),IF(AND($E9&lt;W$3,$F9&gt;W$4),(90+Angles1!W9),IF(AND($E9&lt;W$3,$F9&lt;W$4),(270-Angles1!W9),IF(AND($E9&gt;W$3,$F9&lt;W$4),(270+Angles1!W9),"-"))))</f>
        <v>134.89363310717124</v>
      </c>
      <c r="X9" s="9">
        <f>IF(AND($E9&gt;X$3,$F9&gt;X$4),(90-Angles1!X9),IF(AND($E9&lt;X$3,$F9&gt;X$4),(90+Angles1!X9),IF(AND($E9&lt;X$3,$F9&lt;X$4),(270-Angles1!X9),IF(AND($E9&gt;X$3,$F9&lt;X$4),(270+Angles1!X9),"-"))))</f>
        <v>130.25038302324927</v>
      </c>
      <c r="Y9" s="9">
        <f>IF(AND($E9&gt;Y$3,$F9&gt;Y$4),(90-Angles1!Y9),IF(AND($E9&lt;Y$3,$F9&gt;Y$4),(90+Angles1!Y9),IF(AND($E9&lt;Y$3,$F9&lt;Y$4),(270-Angles1!Y9),IF(AND($E9&gt;Y$3,$F9&lt;Y$4),(270+Angles1!Y9),"-"))))</f>
        <v>117.16070836778437</v>
      </c>
      <c r="Z9" s="9">
        <f>IF(AND($E9&gt;Z$3,$F9&gt;Z$4),(90-Angles1!Z9),IF(AND($E9&lt;Z$3,$F9&gt;Z$4),(90+Angles1!Z9),IF(AND($E9&lt;Z$3,$F9&lt;Z$4),(270-Angles1!Z9),IF(AND($E9&gt;Z$3,$F9&lt;Z$4),(270+Angles1!Z9),"-"))))</f>
        <v>118.34930540154564</v>
      </c>
      <c r="AA9" s="9">
        <f>IF(AND($E9&gt;AA$3,$F9&gt;AA$4),(90-Angles1!AA9),IF(AND($E9&lt;AA$3,$F9&gt;AA$4),(90+Angles1!AA9),IF(AND($E9&lt;AA$3,$F9&lt;AA$4),(270-Angles1!AA9),IF(AND($E9&gt;AA$3,$F9&lt;AA$4),(270+Angles1!AA9),"-"))))</f>
        <v>126.00907997332504</v>
      </c>
      <c r="AB9" s="9">
        <f>IF(AND($E9&gt;AB$3,$F9&gt;AB$4),(90-Angles1!AB9),IF(AND($E9&lt;AB$3,$F9&gt;AB$4),(90+Angles1!AB9),IF(AND($E9&lt;AB$3,$F9&lt;AB$4),(270-Angles1!AB9),IF(AND($E9&gt;AB$3,$F9&lt;AB$4),(270+Angles1!AB9),"-"))))</f>
        <v>138.86084596534798</v>
      </c>
      <c r="AC9" s="9">
        <f>IF(AND($E9&gt;AC$3,$F9&gt;AC$4),(90-Angles1!AC9),IF(AND($E9&lt;AC$3,$F9&gt;AC$4),(90+Angles1!AC9),IF(AND($E9&lt;AC$3,$F9&lt;AC$4),(270-Angles1!AC9),IF(AND($E9&gt;AC$3,$F9&lt;AC$4),(270+Angles1!AC9),"-"))))</f>
        <v>142.86162218069367</v>
      </c>
      <c r="AD9" s="9">
        <f>IF(AND($E9&gt;AD$3,$F9&gt;AD$4),(90-Angles1!AD9),IF(AND($E9&lt;AD$3,$F9&gt;AD$4),(90+Angles1!AD9),IF(AND($E9&lt;AD$3,$F9&lt;AD$4),(270-Angles1!AD9),IF(AND($E9&gt;AD$3,$F9&lt;AD$4),(270+Angles1!AD9),"-"))))</f>
        <v>139.90360963290834</v>
      </c>
      <c r="AE9" s="9">
        <f>IF(AND($E9&gt;AE$3,$F9&gt;AE$4),(90-Angles1!AE9),IF(AND($E9&lt;AE$3,$F9&gt;AE$4),(90+Angles1!AE9),IF(AND($E9&lt;AE$3,$F9&lt;AE$4),(270-Angles1!AE9),IF(AND($E9&gt;AE$3,$F9&lt;AE$4),(270+Angles1!AE9),"-"))))</f>
        <v>138.04913804980697</v>
      </c>
      <c r="AF9" s="9">
        <f>IF(AND($E9&gt;AF$3,$F9&gt;AF$4),(90-Angles1!AF9),IF(AND($E9&lt;AF$3,$F9&gt;AF$4),(90+Angles1!AF9),IF(AND($E9&lt;AF$3,$F9&lt;AF$4),(270-Angles1!AF9),IF(AND($E9&gt;AF$3,$F9&lt;AF$4),(270+Angles1!AF9),"-"))))</f>
        <v>133.30883290435506</v>
      </c>
      <c r="AG9" s="9">
        <f>IF(AND($E9&gt;AG$3,$F9&gt;AG$4),(90-Angles1!AG9),IF(AND($E9&lt;AG$3,$F9&gt;AG$4),(90+Angles1!AG9),IF(AND($E9&lt;AG$3,$F9&lt;AG$4),(270-Angles1!AG9),IF(AND($E9&gt;AG$3,$F9&lt;AG$4),(270+Angles1!AG9),"-"))))</f>
        <v>122.66997958495108</v>
      </c>
      <c r="AH9" s="9">
        <f>IF(AND($E9&gt;AH$3,$F9&gt;AH$4),(90-Angles1!AH9),IF(AND($E9&lt;AH$3,$F9&gt;AH$4),(90+Angles1!AH9),IF(AND($E9&lt;AH$3,$F9&lt;AH$4),(270-Angles1!AH9),IF(AND($E9&gt;AH$3,$F9&lt;AH$4),(270+Angles1!AH9),"-"))))</f>
        <v>123.08269640444267</v>
      </c>
      <c r="AI9" s="9">
        <f>IF(AND($E9&gt;AI$3,$F9&gt;AI$4),(90-Angles1!AI9),IF(AND($E9&lt;AI$3,$F9&gt;AI$4),(90+Angles1!AI9),IF(AND($E9&lt;AI$3,$F9&lt;AI$4),(270-Angles1!AI9),IF(AND($E9&gt;AI$3,$F9&lt;AI$4),(270+Angles1!AI9),"-"))))</f>
        <v>112.07521105899126</v>
      </c>
      <c r="AJ9" s="9">
        <f>IF(AND($E9&gt;AJ$3,$F9&gt;AJ$4),(90-Angles1!AJ9),IF(AND($E9&lt;AJ$3,$F9&gt;AJ$4),(90+Angles1!AJ9),IF(AND($E9&lt;AJ$3,$F9&lt;AJ$4),(270-Angles1!AJ9),IF(AND($E9&gt;AJ$3,$F9&lt;AJ$4),(270+Angles1!AJ9),"-"))))</f>
        <v>109.68066410787068</v>
      </c>
      <c r="AK9" s="9">
        <f>IF(AND($E9&gt;AK$3,$F9&gt;AK$4),(90-Angles1!AK9),IF(AND($E9&lt;AK$3,$F9&gt;AK$4),(90+Angles1!AK9),IF(AND($E9&lt;AK$3,$F9&lt;AK$4),(270-Angles1!AK9),IF(AND($E9&gt;AK$3,$F9&lt;AK$4),(270+Angles1!AK9),"-"))))</f>
        <v>108.63613914178862</v>
      </c>
      <c r="AL9" s="9">
        <f>IF(AND($E9&gt;AL$3,$F9&gt;AL$4),(90-Angles1!AL9),IF(AND($E9&lt;AL$3,$F9&gt;AL$4),(90+Angles1!AL9),IF(AND($E9&lt;AL$3,$F9&lt;AL$4),(270-Angles1!AL9),IF(AND($E9&gt;AL$3,$F9&lt;AL$4),(270+Angles1!AL9),"-"))))</f>
        <v>105.95132607755329</v>
      </c>
      <c r="AM9" s="9">
        <f>IF(AND($E9&gt;AM$3,$F9&gt;AM$4),(90-Angles1!AM9),IF(AND($E9&lt;AM$3,$F9&gt;AM$4),(90+Angles1!AM9),IF(AND($E9&lt;AM$3,$F9&lt;AM$4),(270-Angles1!AM9),IF(AND($E9&gt;AM$3,$F9&lt;AM$4),(270+Angles1!AM9),"-"))))</f>
        <v>104.56485591564113</v>
      </c>
      <c r="AN9" s="9">
        <f>IF(AND($E9&gt;AN$3,$F9&gt;AN$4),(90-Angles1!AN9),IF(AND($E9&lt;AN$3,$F9&gt;AN$4),(90+Angles1!AN9),IF(AND($E9&lt;AN$3,$F9&lt;AN$4),(270-Angles1!AN9),IF(AND($E9&gt;AN$3,$F9&lt;AN$4),(270+Angles1!AN9),"-"))))</f>
        <v>103.91513571415656</v>
      </c>
      <c r="AO9" s="9">
        <f>IF(AND($E9&gt;AO$3,$F9&gt;AO$4),(90-Angles1!AO9),IF(AND($E9&lt;AO$3,$F9&gt;AO$4),(90+Angles1!AO9),IF(AND($E9&lt;AO$3,$F9&lt;AO$4),(270-Angles1!AO9),IF(AND($E9&gt;AO$3,$F9&lt;AO$4),(270+Angles1!AO9),"-"))))</f>
        <v>104.87941871484362</v>
      </c>
      <c r="AP9" s="9">
        <f>IF(AND($E9&gt;AP$3,$F9&gt;AP$4),(90-Angles1!AP9),IF(AND($E9&lt;AP$3,$F9&gt;AP$4),(90+Angles1!AP9),IF(AND($E9&lt;AP$3,$F9&lt;AP$4),(270-Angles1!AP9),IF(AND($E9&gt;AP$3,$F9&lt;AP$4),(270+Angles1!AP9),"-"))))</f>
        <v>99.197737168217373</v>
      </c>
      <c r="AQ9" s="9">
        <f>IF(AND($E9&gt;AQ$3,$F9&gt;AQ$4),(90-Angles1!AQ9),IF(AND($E9&lt;AQ$3,$F9&gt;AQ$4),(90+Angles1!AQ9),IF(AND($E9&lt;AQ$3,$F9&lt;AQ$4),(270-Angles1!AQ9),IF(AND($E9&gt;AQ$3,$F9&lt;AQ$4),(270+Angles1!AQ9),"-"))))</f>
        <v>98.836668976823191</v>
      </c>
      <c r="AR9" s="9">
        <f>IF(AND($E9&gt;AR$3,$F9&gt;AR$4),(90-Angles1!AR9),IF(AND($E9&lt;AR$3,$F9&gt;AR$4),(90+Angles1!AR9),IF(AND($E9&lt;AR$3,$F9&lt;AR$4),(270-Angles1!AR9),IF(AND($E9&gt;AR$3,$F9&lt;AR$4),(270+Angles1!AR9),"-"))))</f>
        <v>98.41636261975718</v>
      </c>
      <c r="AS9" s="9">
        <f>IF(AND($E9&gt;AS$3,$F9&gt;AS$4),(90-Angles1!AS9),IF(AND($E9&lt;AS$3,$F9&gt;AS$4),(90+Angles1!AS9),IF(AND($E9&lt;AS$3,$F9&lt;AS$4),(270-Angles1!AS9),IF(AND($E9&gt;AS$3,$F9&lt;AS$4),(270+Angles1!AS9),"-"))))</f>
        <v>98.455512817516862</v>
      </c>
      <c r="AT9" s="9">
        <f>IF(AND($E9&gt;AT$3,$F9&gt;AT$4),(90-Angles1!AT9),IF(AND($E9&lt;AT$3,$F9&gt;AT$4),(90+Angles1!AT9),IF(AND($E9&lt;AT$3,$F9&lt;AT$4),(270-Angles1!AT9),IF(AND($E9&gt;AT$3,$F9&lt;AT$4),(270+Angles1!AT9),"-"))))</f>
        <v>87.694997796101077</v>
      </c>
      <c r="AU9" s="9">
        <f>IF(AND($E9&gt;AU$3,$F9&gt;AU$4),(90-Angles1!AU9),IF(AND($E9&lt;AU$3,$F9&gt;AU$4),(90+Angles1!AU9),IF(AND($E9&lt;AU$3,$F9&lt;AU$4),(270-Angles1!AU9),IF(AND($E9&gt;AU$3,$F9&lt;AU$4),(270+Angles1!AU9),"-"))))</f>
        <v>101.55963142555035</v>
      </c>
      <c r="AV9" s="9">
        <f>IF(AND($E9&gt;AV$3,$F9&gt;AV$4),(90-Angles1!AV9),IF(AND($E9&lt;AV$3,$F9&gt;AV$4),(90+Angles1!AV9),IF(AND($E9&lt;AV$3,$F9&lt;AV$4),(270-Angles1!AV9),IF(AND($E9&gt;AV$3,$F9&lt;AV$4),(270+Angles1!AV9),"-"))))</f>
        <v>101.12151940850559</v>
      </c>
      <c r="AW9" s="9">
        <f>IF(AND($E9&gt;AW$3,$F9&gt;AW$4),(90-Angles1!AW9),IF(AND($E9&lt;AW$3,$F9&gt;AW$4),(90+Angles1!AW9),IF(AND($E9&lt;AW$3,$F9&lt;AW$4),(270-Angles1!AW9),IF(AND($E9&gt;AW$3,$F9&lt;AW$4),(270+Angles1!AW9),"-"))))</f>
        <v>100.84411256617517</v>
      </c>
      <c r="AX9" s="9">
        <f>IF(AND($E9&gt;AX$3,$F9&gt;AX$4),(90-Angles1!AX9),IF(AND($E9&lt;AX$3,$F9&gt;AX$4),(90+Angles1!AX9),IF(AND($E9&lt;AX$3,$F9&lt;AX$4),(270-Angles1!AX9),IF(AND($E9&gt;AX$3,$F9&lt;AX$4),(270+Angles1!AX9),"-"))))</f>
        <v>81.995867148381919</v>
      </c>
      <c r="AY9" s="9">
        <f>IF(AND($E9&gt;AY$3,$F9&gt;AY$4),(90-Angles1!AY9),IF(AND($E9&lt;AY$3,$F9&gt;AY$4),(90+Angles1!AY9),IF(AND($E9&lt;AY$3,$F9&lt;AY$4),(270-Angles1!AY9),IF(AND($E9&gt;AY$3,$F9&lt;AY$4),(270+Angles1!AY9),"-"))))</f>
        <v>87.208313586683587</v>
      </c>
      <c r="AZ9" s="9">
        <f>IF(AND($E9&gt;AZ$3,$F9&gt;AZ$4),(90-Angles1!AZ9),IF(AND($E9&lt;AZ$3,$F9&gt;AZ$4),(90+Angles1!AZ9),IF(AND($E9&lt;AZ$3,$F9&lt;AZ$4),(270-Angles1!AZ9),IF(AND($E9&gt;AZ$3,$F9&lt;AZ$4),(270+Angles1!AZ9),"-"))))</f>
        <v>79.339041857211853</v>
      </c>
      <c r="BA9" s="9">
        <f>IF(AND($E9&gt;BA$3,$F9&gt;BA$4),(90-Angles1!BA9),IF(AND($E9&lt;BA$3,$F9&gt;BA$4),(90+Angles1!BA9),IF(AND($E9&lt;BA$3,$F9&lt;BA$4),(270-Angles1!BA9),IF(AND($E9&gt;BA$3,$F9&lt;BA$4),(270+Angles1!BA9),"-"))))</f>
        <v>72.139041970102241</v>
      </c>
      <c r="BB9" s="9">
        <f>IF(AND($E9&gt;BB$3,$F9&gt;BB$4),(90-Angles1!BB9),IF(AND($E9&lt;BB$3,$F9&gt;BB$4),(90+Angles1!BB9),IF(AND($E9&lt;BB$3,$F9&lt;BB$4),(270-Angles1!BB9),IF(AND($E9&gt;BB$3,$F9&lt;BB$4),(270+Angles1!BB9),"-"))))</f>
        <v>71.441099950056966</v>
      </c>
      <c r="BC9" s="9">
        <f>IF(AND($E9&gt;BC$3,$F9&gt;BC$4),(90-Angles1!BC9),IF(AND($E9&lt;BC$3,$F9&gt;BC$4),(90+Angles1!BC9),IF(AND($E9&lt;BC$3,$F9&lt;BC$4),(270-Angles1!BC9),IF(AND($E9&gt;BC$3,$F9&lt;BC$4),(270+Angles1!BC9),"-"))))</f>
        <v>71.113349290847054</v>
      </c>
      <c r="BD9" s="9">
        <f>IF(AND($E9&gt;BD$3,$F9&gt;BD$4),(90-Angles1!BD9),IF(AND($E9&lt;BD$3,$F9&gt;BD$4),(90+Angles1!BD9),IF(AND($E9&lt;BD$3,$F9&lt;BD$4),(270-Angles1!BD9),IF(AND($E9&gt;BD$3,$F9&lt;BD$4),(270+Angles1!BD9),"-"))))</f>
        <v>69.043347083104479</v>
      </c>
      <c r="BE9" s="9">
        <f>IF(AND($E9&gt;BE$3,$F9&gt;BE$4),(90-Angles1!BE9),IF(AND($E9&lt;BE$3,$F9&gt;BE$4),(90+Angles1!BE9),IF(AND($E9&lt;BE$3,$F9&lt;BE$4),(270-Angles1!BE9),IF(AND($E9&gt;BE$3,$F9&lt;BE$4),(270+Angles1!BE9),"-"))))</f>
        <v>64.426630239060245</v>
      </c>
    </row>
    <row r="10" spans="1:58" s="2" customFormat="1" ht="12" x14ac:dyDescent="0.25">
      <c r="A10" s="3">
        <f>Angles1!A10</f>
        <v>1639</v>
      </c>
      <c r="B10" s="3" t="str">
        <f>Angles1!B10</f>
        <v xml:space="preserve">Hyphormus portus </v>
      </c>
      <c r="C10" s="3" t="str">
        <f>Angles1!C10</f>
        <v>Anaphlystos?</v>
      </c>
      <c r="D10" s="3" t="str">
        <f>Angles1!D10</f>
        <v xml:space="preserve"> </v>
      </c>
      <c r="E10" s="3">
        <f>Angles1!E10</f>
        <v>37.714171</v>
      </c>
      <c r="F10" s="3">
        <f>Angles1!F10</f>
        <v>23.933225</v>
      </c>
      <c r="G10" s="32">
        <f>Angles1!G10</f>
        <v>26</v>
      </c>
      <c r="H10" s="9">
        <f>IF(AND($E10&gt;H$3,$F10&gt;H$4),(90-Angles1!H10),IF(AND($E10&lt;H$3,$F10&gt;H$4),(90+Angles1!H10),IF(AND($E10&lt;H$3,$F10&lt;H$4),(270-Angles1!H10),IF(AND($E10&gt;H$3,$F10&lt;H$4),(270+Angles1!H10),"-"))))</f>
        <v>311.08768585981613</v>
      </c>
      <c r="I10" s="9">
        <f>IF(AND($E10&gt;I$3,$F10&gt;I$4),(90-Angles1!I10),IF(AND($E10&lt;I$3,$F10&gt;I$4),(90+Angles1!I10),IF(AND($E10&lt;I$3,$F10&lt;I$4),(270-Angles1!I10),IF(AND($E10&gt;I$3,$F10&lt;I$4),(270+Angles1!I10),"-"))))</f>
        <v>347.87267061720689</v>
      </c>
      <c r="J10" s="9">
        <f>IF(AND($E10&gt;J$3,$F10&gt;J$4),(90-Angles1!J10),IF(AND($E10&lt;J$3,$F10&gt;J$4),(90+Angles1!J10),IF(AND($E10&lt;J$3,$F10&lt;J$4),(270-Angles1!J10),IF(AND($E10&gt;J$3,$F10&lt;J$4),(270+Angles1!J10),"-"))))</f>
        <v>331.16909176105838</v>
      </c>
      <c r="K10" s="9" t="str">
        <f>IF(AND($E10&gt;K$3,$F10&gt;K$4),(90-Angles1!K10),IF(AND($E10&lt;K$3,$F10&gt;K$4),(90+Angles1!K10),IF(AND($E10&lt;K$3,$F10&lt;K$4),(270-Angles1!K10),IF(AND($E10&gt;K$3,$F10&lt;K$4),(270+Angles1!K10),"-"))))</f>
        <v>-</v>
      </c>
      <c r="L10" s="9">
        <f>IF(AND($E10&gt;L$3,$F10&gt;L$4),(90-Angles1!L10),IF(AND($E10&lt;L$3,$F10&gt;L$4),(90+Angles1!L10),IF(AND($E10&lt;L$3,$F10&lt;L$4),(270-Angles1!L10),IF(AND($E10&gt;L$3,$F10&lt;L$4),(270+Angles1!L10),"-"))))</f>
        <v>220.83262321687658</v>
      </c>
      <c r="M10" s="9">
        <f>IF(AND($E10&gt;M$3,$F10&gt;M$4),(90-Angles1!M10),IF(AND($E10&lt;M$3,$F10&gt;M$4),(90+Angles1!M10),IF(AND($E10&lt;M$3,$F10&lt;M$4),(270-Angles1!M10),IF(AND($E10&gt;M$3,$F10&lt;M$4),(270+Angles1!M10),"-"))))</f>
        <v>151.58580940548441</v>
      </c>
      <c r="N10" s="9">
        <f>IF(AND($E10&gt;N$3,$F10&gt;N$4),(90-Angles1!N10),IF(AND($E10&lt;N$3,$F10&gt;N$4),(90+Angles1!N10),IF(AND($E10&lt;N$3,$F10&lt;N$4),(270-Angles1!N10),IF(AND($E10&gt;N$3,$F10&lt;N$4),(270+Angles1!N10),"-"))))</f>
        <v>135.02227009909853</v>
      </c>
      <c r="O10" s="9">
        <f>IF(AND($E10&gt;O$3,$F10&gt;O$4),(90-Angles1!O10),IF(AND($E10&lt;O$3,$F10&gt;O$4),(90+Angles1!O10),IF(AND($E10&lt;O$3,$F10&lt;O$4),(270-Angles1!O10),IF(AND($E10&gt;O$3,$F10&lt;O$4),(270+Angles1!O10),"-"))))</f>
        <v>112.63492235917616</v>
      </c>
      <c r="P10" s="9">
        <f>IF(AND($E10&gt;P$3,$F10&gt;P$4),(90-Angles1!P10),IF(AND($E10&lt;P$3,$F10&gt;P$4),(90+Angles1!P10),IF(AND($E10&lt;P$3,$F10&lt;P$4),(270-Angles1!P10),IF(AND($E10&gt;P$3,$F10&lt;P$4),(270+Angles1!P10),"-"))))</f>
        <v>128.02939272841996</v>
      </c>
      <c r="Q10" s="9">
        <f>IF(AND($E10&gt;Q$3,$F10&gt;Q$4),(90-Angles1!Q10),IF(AND($E10&lt;Q$3,$F10&gt;Q$4),(90+Angles1!Q10),IF(AND($E10&lt;Q$3,$F10&lt;Q$4),(270-Angles1!Q10),IF(AND($E10&gt;Q$3,$F10&lt;Q$4),(270+Angles1!Q10),"-"))))</f>
        <v>134.28157529557177</v>
      </c>
      <c r="R10" s="9">
        <f>IF(AND($E10&gt;R$3,$F10&gt;R$4),(90-Angles1!R10),IF(AND($E10&lt;R$3,$F10&gt;R$4),(90+Angles1!R10),IF(AND($E10&lt;R$3,$F10&lt;R$4),(270-Angles1!R10),IF(AND($E10&gt;R$3,$F10&lt;R$4),(270+Angles1!R10),"-"))))</f>
        <v>136.38967494208174</v>
      </c>
      <c r="S10" s="9">
        <f>IF(AND($E10&gt;S$3,$F10&gt;S$4),(90-Angles1!S10),IF(AND($E10&lt;S$3,$F10&gt;S$4),(90+Angles1!S10),IF(AND($E10&lt;S$3,$F10&lt;S$4),(270-Angles1!S10),IF(AND($E10&gt;S$3,$F10&lt;S$4),(270+Angles1!S10),"-"))))</f>
        <v>138.39387687845846</v>
      </c>
      <c r="T10" s="9">
        <f>IF(AND($E10&gt;T$3,$F10&gt;T$4),(90-Angles1!T10),IF(AND($E10&lt;T$3,$F10&gt;T$4),(90+Angles1!T10),IF(AND($E10&lt;T$3,$F10&lt;T$4),(270-Angles1!T10),IF(AND($E10&gt;T$3,$F10&lt;T$4),(270+Angles1!T10),"-"))))</f>
        <v>136.02315680031742</v>
      </c>
      <c r="U10" s="9">
        <f>IF(AND($E10&gt;U$3,$F10&gt;U$4),(90-Angles1!U10),IF(AND($E10&lt;U$3,$F10&gt;U$4),(90+Angles1!U10),IF(AND($E10&lt;U$3,$F10&lt;U$4),(270-Angles1!U10),IF(AND($E10&gt;U$3,$F10&lt;U$4),(270+Angles1!U10),"-"))))</f>
        <v>134.75862971617718</v>
      </c>
      <c r="V10" s="9">
        <f>IF(AND($E10&gt;V$3,$F10&gt;V$4),(90-Angles1!V10),IF(AND($E10&lt;V$3,$F10&gt;V$4),(90+Angles1!V10),IF(AND($E10&lt;V$3,$F10&lt;V$4),(270-Angles1!V10),IF(AND($E10&gt;V$3,$F10&lt;V$4),(270+Angles1!V10),"-"))))</f>
        <v>134.35411630173573</v>
      </c>
      <c r="W10" s="9">
        <f>IF(AND($E10&gt;W$3,$F10&gt;W$4),(90-Angles1!W10),IF(AND($E10&lt;W$3,$F10&gt;W$4),(90+Angles1!W10),IF(AND($E10&lt;W$3,$F10&lt;W$4),(270-Angles1!W10),IF(AND($E10&gt;W$3,$F10&lt;W$4),(270+Angles1!W10),"-"))))</f>
        <v>132.24451870659678</v>
      </c>
      <c r="X10" s="9">
        <f>IF(AND($E10&gt;X$3,$F10&gt;X$4),(90-Angles1!X10),IF(AND($E10&lt;X$3,$F10&gt;X$4),(90+Angles1!X10),IF(AND($E10&lt;X$3,$F10&lt;X$4),(270-Angles1!X10),IF(AND($E10&gt;X$3,$F10&lt;X$4),(270+Angles1!X10),"-"))))</f>
        <v>127.18291080257259</v>
      </c>
      <c r="Y10" s="9">
        <f>IF(AND($E10&gt;Y$3,$F10&gt;Y$4),(90-Angles1!Y10),IF(AND($E10&lt;Y$3,$F10&gt;Y$4),(90+Angles1!Y10),IF(AND($E10&lt;Y$3,$F10&lt;Y$4),(270-Angles1!Y10),IF(AND($E10&gt;Y$3,$F10&lt;Y$4),(270+Angles1!Y10),"-"))))</f>
        <v>112.70217642572059</v>
      </c>
      <c r="Z10" s="9">
        <f>IF(AND($E10&gt;Z$3,$F10&gt;Z$4),(90-Angles1!Z10),IF(AND($E10&lt;Z$3,$F10&gt;Z$4),(90+Angles1!Z10),IF(AND($E10&lt;Z$3,$F10&lt;Z$4),(270-Angles1!Z10),IF(AND($E10&gt;Z$3,$F10&lt;Z$4),(270+Angles1!Z10),"-"))))</f>
        <v>114.32934802055824</v>
      </c>
      <c r="AA10" s="9">
        <f>IF(AND($E10&gt;AA$3,$F10&gt;AA$4),(90-Angles1!AA10),IF(AND($E10&lt;AA$3,$F10&gt;AA$4),(90+Angles1!AA10),IF(AND($E10&lt;AA$3,$F10&lt;AA$4),(270-Angles1!AA10),IF(AND($E10&gt;AA$3,$F10&lt;AA$4),(270+Angles1!AA10),"-"))))</f>
        <v>123.02695093981731</v>
      </c>
      <c r="AB10" s="9">
        <f>IF(AND($E10&gt;AB$3,$F10&gt;AB$4),(90-Angles1!AB10),IF(AND($E10&lt;AB$3,$F10&gt;AB$4),(90+Angles1!AB10),IF(AND($E10&lt;AB$3,$F10&lt;AB$4),(270-Angles1!AB10),IF(AND($E10&gt;AB$3,$F10&lt;AB$4),(270+Angles1!AB10),"-"))))</f>
        <v>137.08871439495059</v>
      </c>
      <c r="AC10" s="9">
        <f>IF(AND($E10&gt;AC$3,$F10&gt;AC$4),(90-Angles1!AC10),IF(AND($E10&lt;AC$3,$F10&gt;AC$4),(90+Angles1!AC10),IF(AND($E10&lt;AC$3,$F10&lt;AC$4),(270-Angles1!AC10),IF(AND($E10&gt;AC$3,$F10&lt;AC$4),(270+Angles1!AC10),"-"))))</f>
        <v>141.73185620587702</v>
      </c>
      <c r="AD10" s="9">
        <f>IF(AND($E10&gt;AD$3,$F10&gt;AD$4),(90-Angles1!AD10),IF(AND($E10&lt;AD$3,$F10&gt;AD$4),(90+Angles1!AD10),IF(AND($E10&lt;AD$3,$F10&lt;AD$4),(270-Angles1!AD10),IF(AND($E10&gt;AD$3,$F10&lt;AD$4),(270+Angles1!AD10),"-"))))</f>
        <v>138.42502568454029</v>
      </c>
      <c r="AE10" s="9">
        <f>IF(AND($E10&gt;AE$3,$F10&gt;AE$4),(90-Angles1!AE10),IF(AND($E10&lt;AE$3,$F10&gt;AE$4),(90+Angles1!AE10),IF(AND($E10&lt;AE$3,$F10&lt;AE$4),(270-Angles1!AE10),IF(AND($E10&gt;AE$3,$F10&lt;AE$4),(270+Angles1!AE10),"-"))))</f>
        <v>136.35677308305537</v>
      </c>
      <c r="AF10" s="9">
        <f>IF(AND($E10&gt;AF$3,$F10&gt;AF$4),(90-Angles1!AF10),IF(AND($E10&lt;AF$3,$F10&gt;AF$4),(90+Angles1!AF10),IF(AND($E10&lt;AF$3,$F10&lt;AF$4),(270-Angles1!AF10),IF(AND($E10&gt;AF$3,$F10&lt;AF$4),(270+Angles1!AF10),"-"))))</f>
        <v>131.1233170068634</v>
      </c>
      <c r="AG10" s="9">
        <f>IF(AND($E10&gt;AG$3,$F10&gt;AG$4),(90-Angles1!AG10),IF(AND($E10&lt;AG$3,$F10&gt;AG$4),(90+Angles1!AG10),IF(AND($E10&lt;AG$3,$F10&lt;AG$4),(270-Angles1!AG10),IF(AND($E10&gt;AG$3,$F10&lt;AG$4),(270+Angles1!AG10),"-"))))</f>
        <v>119.58104986819524</v>
      </c>
      <c r="AH10" s="9">
        <f>IF(AND($E10&gt;AH$3,$F10&gt;AH$4),(90-Angles1!AH10),IF(AND($E10&lt;AH$3,$F10&gt;AH$4),(90+Angles1!AH10),IF(AND($E10&lt;AH$3,$F10&lt;AH$4),(270-Angles1!AH10),IF(AND($E10&gt;AH$3,$F10&lt;AH$4),(270+Angles1!AH10),"-"))))</f>
        <v>120.09002605973384</v>
      </c>
      <c r="AI10" s="9">
        <f>IF(AND($E10&gt;AI$3,$F10&gt;AI$4),(90-Angles1!AI10),IF(AND($E10&lt;AI$3,$F10&gt;AI$4),(90+Angles1!AI10),IF(AND($E10&lt;AI$3,$F10&lt;AI$4),(270-Angles1!AI10),IF(AND($E10&gt;AI$3,$F10&lt;AI$4),(270+Angles1!AI10),"-"))))</f>
        <v>108.84207512631014</v>
      </c>
      <c r="AJ10" s="9">
        <f>IF(AND($E10&gt;AJ$3,$F10&gt;AJ$4),(90-Angles1!AJ10),IF(AND($E10&lt;AJ$3,$F10&gt;AJ$4),(90+Angles1!AJ10),IF(AND($E10&lt;AJ$3,$F10&lt;AJ$4),(270-Angles1!AJ10),IF(AND($E10&gt;AJ$3,$F10&lt;AJ$4),(270+Angles1!AJ10),"-"))))</f>
        <v>106.51588727983845</v>
      </c>
      <c r="AK10" s="9">
        <f>IF(AND($E10&gt;AK$3,$F10&gt;AK$4),(90-Angles1!AK10),IF(AND($E10&lt;AK$3,$F10&gt;AK$4),(90+Angles1!AK10),IF(AND($E10&lt;AK$3,$F10&lt;AK$4),(270-Angles1!AK10),IF(AND($E10&gt;AK$3,$F10&lt;AK$4),(270+Angles1!AK10),"-"))))</f>
        <v>105.65728711521294</v>
      </c>
      <c r="AL10" s="9">
        <f>IF(AND($E10&gt;AL$3,$F10&gt;AL$4),(90-Angles1!AL10),IF(AND($E10&lt;AL$3,$F10&gt;AL$4),(90+Angles1!AL10),IF(AND($E10&lt;AL$3,$F10&lt;AL$4),(270-Angles1!AL10),IF(AND($E10&gt;AL$3,$F10&lt;AL$4),(270+Angles1!AL10),"-"))))</f>
        <v>102.8264533163281</v>
      </c>
      <c r="AM10" s="9">
        <f>IF(AND($E10&gt;AM$3,$F10&gt;AM$4),(90-Angles1!AM10),IF(AND($E10&lt;AM$3,$F10&gt;AM$4),(90+Angles1!AM10),IF(AND($E10&lt;AM$3,$F10&lt;AM$4),(270-Angles1!AM10),IF(AND($E10&gt;AM$3,$F10&lt;AM$4),(270+Angles1!AM10),"-"))))</f>
        <v>101.33361706842962</v>
      </c>
      <c r="AN10" s="9">
        <f>IF(AND($E10&gt;AN$3,$F10&gt;AN$4),(90-Angles1!AN10),IF(AND($E10&lt;AN$3,$F10&gt;AN$4),(90+Angles1!AN10),IF(AND($E10&lt;AN$3,$F10&lt;AN$4),(270-Angles1!AN10),IF(AND($E10&gt;AN$3,$F10&lt;AN$4),(270+Angles1!AN10),"-"))))</f>
        <v>100.39310834665736</v>
      </c>
      <c r="AO10" s="9">
        <f>IF(AND($E10&gt;AO$3,$F10&gt;AO$4),(90-Angles1!AO10),IF(AND($E10&lt;AO$3,$F10&gt;AO$4),(90+Angles1!AO10),IF(AND($E10&lt;AO$3,$F10&lt;AO$4),(270-Angles1!AO10),IF(AND($E10&gt;AO$3,$F10&lt;AO$4),(270+Angles1!AO10),"-"))))</f>
        <v>101.20369764029105</v>
      </c>
      <c r="AP10" s="9">
        <f>IF(AND($E10&gt;AP$3,$F10&gt;AP$4),(90-Angles1!AP10),IF(AND($E10&lt;AP$3,$F10&gt;AP$4),(90+Angles1!AP10),IF(AND($E10&lt;AP$3,$F10&lt;AP$4),(270-Angles1!AP10),IF(AND($E10&gt;AP$3,$F10&lt;AP$4),(270+Angles1!AP10),"-"))))</f>
        <v>94.906779053491377</v>
      </c>
      <c r="AQ10" s="9">
        <f>IF(AND($E10&gt;AQ$3,$F10&gt;AQ$4),(90-Angles1!AQ10),IF(AND($E10&lt;AQ$3,$F10&gt;AQ$4),(90+Angles1!AQ10),IF(AND($E10&lt;AQ$3,$F10&lt;AQ$4),(270-Angles1!AQ10),IF(AND($E10&gt;AQ$3,$F10&lt;AQ$4),(270+Angles1!AQ10),"-"))))</f>
        <v>94.44948710728471</v>
      </c>
      <c r="AR10" s="9">
        <f>IF(AND($E10&gt;AR$3,$F10&gt;AR$4),(90-Angles1!AR10),IF(AND($E10&lt;AR$3,$F10&gt;AR$4),(90+Angles1!AR10),IF(AND($E10&lt;AR$3,$F10&lt;AR$4),(270-Angles1!AR10),IF(AND($E10&gt;AR$3,$F10&lt;AR$4),(270+Angles1!AR10),"-"))))</f>
        <v>94.100866476680253</v>
      </c>
      <c r="AS10" s="9">
        <f>IF(AND($E10&gt;AS$3,$F10&gt;AS$4),(90-Angles1!AS10),IF(AND($E10&lt;AS$3,$F10&gt;AS$4),(90+Angles1!AS10),IF(AND($E10&lt;AS$3,$F10&lt;AS$4),(270-Angles1!AS10),IF(AND($E10&gt;AS$3,$F10&lt;AS$4),(270+Angles1!AS10),"-"))))</f>
        <v>94.291510980452998</v>
      </c>
      <c r="AT10" s="9">
        <f>IF(AND($E10&gt;AT$3,$F10&gt;AT$4),(90-Angles1!AT10),IF(AND($E10&lt;AT$3,$F10&gt;AT$4),(90+Angles1!AT10),IF(AND($E10&lt;AT$3,$F10&lt;AT$4),(270-Angles1!AT10),IF(AND($E10&gt;AT$3,$F10&lt;AT$4),(270+Angles1!AT10),"-"))))</f>
        <v>82.842259716874807</v>
      </c>
      <c r="AU10" s="9">
        <f>IF(AND($E10&gt;AU$3,$F10&gt;AU$4),(90-Angles1!AU10),IF(AND($E10&lt;AU$3,$F10&gt;AU$4),(90+Angles1!AU10),IF(AND($E10&lt;AU$3,$F10&lt;AU$4),(270-Angles1!AU10),IF(AND($E10&gt;AU$3,$F10&lt;AU$4),(270+Angles1!AU10),"-"))))</f>
        <v>95.268394312887722</v>
      </c>
      <c r="AV10" s="9">
        <f>IF(AND($E10&gt;AV$3,$F10&gt;AV$4),(90-Angles1!AV10),IF(AND($E10&lt;AV$3,$F10&gt;AV$4),(90+Angles1!AV10),IF(AND($E10&lt;AV$3,$F10&lt;AV$4),(270-Angles1!AV10),IF(AND($E10&gt;AV$3,$F10&lt;AV$4),(270+Angles1!AV10),"-"))))</f>
        <v>94.759346460024929</v>
      </c>
      <c r="AW10" s="9">
        <f>IF(AND($E10&gt;AW$3,$F10&gt;AW$4),(90-Angles1!AW10),IF(AND($E10&lt;AW$3,$F10&gt;AW$4),(90+Angles1!AW10),IF(AND($E10&lt;AW$3,$F10&lt;AW$4),(270-Angles1!AW10),IF(AND($E10&gt;AW$3,$F10&lt;AW$4),(270+Angles1!AW10),"-"))))</f>
        <v>94.411811459166628</v>
      </c>
      <c r="AX10" s="9">
        <f>IF(AND($E10&gt;AX$3,$F10&gt;AX$4),(90-Angles1!AX10),IF(AND($E10&lt;AX$3,$F10&gt;AX$4),(90+Angles1!AX10),IF(AND($E10&lt;AX$3,$F10&lt;AX$4),(270-Angles1!AX10),IF(AND($E10&gt;AX$3,$F10&lt;AX$4),(270+Angles1!AX10),"-"))))</f>
        <v>75.572348158043724</v>
      </c>
      <c r="AY10" s="9">
        <f>IF(AND($E10&gt;AY$3,$F10&gt;AY$4),(90-Angles1!AY10),IF(AND($E10&lt;AY$3,$F10&gt;AY$4),(90+Angles1!AY10),IF(AND($E10&lt;AY$3,$F10&lt;AY$4),(270-Angles1!AY10),IF(AND($E10&gt;AY$3,$F10&lt;AY$4),(270+Angles1!AY10),"-"))))</f>
        <v>80.74672170950646</v>
      </c>
      <c r="AZ10" s="9">
        <f>IF(AND($E10&gt;AZ$3,$F10&gt;AZ$4),(90-Angles1!AZ10),IF(AND($E10&lt;AZ$3,$F10&gt;AZ$4),(90+Angles1!AZ10),IF(AND($E10&lt;AZ$3,$F10&lt;AZ$4),(270-Angles1!AZ10),IF(AND($E10&gt;AZ$3,$F10&lt;AZ$4),(270+Angles1!AZ10),"-"))))</f>
        <v>72.308962611518993</v>
      </c>
      <c r="BA10" s="9">
        <f>IF(AND($E10&gt;BA$3,$F10&gt;BA$4),(90-Angles1!BA10),IF(AND($E10&lt;BA$3,$F10&gt;BA$4),(90+Angles1!BA10),IF(AND($E10&lt;BA$3,$F10&lt;BA$4),(270-Angles1!BA10),IF(AND($E10&gt;BA$3,$F10&lt;BA$4),(270+Angles1!BA10),"-"))))</f>
        <v>65.155984564206946</v>
      </c>
      <c r="BB10" s="9">
        <f>IF(AND($E10&gt;BB$3,$F10&gt;BB$4),(90-Angles1!BB10),IF(AND($E10&lt;BB$3,$F10&gt;BB$4),(90+Angles1!BB10),IF(AND($E10&lt;BB$3,$F10&lt;BB$4),(270-Angles1!BB10),IF(AND($E10&gt;BB$3,$F10&lt;BB$4),(270+Angles1!BB10),"-"))))</f>
        <v>64.485909458077444</v>
      </c>
      <c r="BC10" s="9">
        <f>IF(AND($E10&gt;BC$3,$F10&gt;BC$4),(90-Angles1!BC10),IF(AND($E10&lt;BC$3,$F10&gt;BC$4),(90+Angles1!BC10),IF(AND($E10&lt;BC$3,$F10&lt;BC$4),(270-Angles1!BC10),IF(AND($E10&gt;BC$3,$F10&lt;BC$4),(270+Angles1!BC10),"-"))))</f>
        <v>62.861307337790933</v>
      </c>
      <c r="BD10" s="9">
        <f>IF(AND($E10&gt;BD$3,$F10&gt;BD$4),(90-Angles1!BD10),IF(AND($E10&lt;BD$3,$F10&gt;BD$4),(90+Angles1!BD10),IF(AND($E10&lt;BD$3,$F10&lt;BD$4),(270-Angles1!BD10),IF(AND($E10&gt;BD$3,$F10&lt;BD$4),(270+Angles1!BD10),"-"))))</f>
        <v>60.413479082636613</v>
      </c>
      <c r="BE10" s="9">
        <f>IF(AND($E10&gt;BE$3,$F10&gt;BE$4),(90-Angles1!BE10),IF(AND($E10&lt;BE$3,$F10&gt;BE$4),(90+Angles1!BE10),IF(AND($E10&lt;BE$3,$F10&lt;BE$4),(270-Angles1!BE10),IF(AND($E10&gt;BE$3,$F10&lt;BE$4),(270+Angles1!BE10),"-"))))</f>
        <v>56.630223564239976</v>
      </c>
    </row>
    <row r="11" spans="1:58" s="2" customFormat="1" ht="12" x14ac:dyDescent="0.25">
      <c r="A11" s="3">
        <f>Angles1!A11</f>
        <v>1638</v>
      </c>
      <c r="B11" s="3" t="str">
        <f>Angles1!B11</f>
        <v xml:space="preserve">Anaphlystos </v>
      </c>
      <c r="C11" s="3" t="str">
        <f>Angles1!C11</f>
        <v>Anavissos</v>
      </c>
      <c r="D11" s="3">
        <f>Angles1!D11</f>
        <v>-550</v>
      </c>
      <c r="E11" s="3">
        <f>Angles1!E11</f>
        <v>37.718204999999998</v>
      </c>
      <c r="F11" s="3">
        <f>Angles1!F11</f>
        <v>23.937632000000001</v>
      </c>
      <c r="G11" s="32">
        <f>Angles1!G11</f>
        <v>26</v>
      </c>
      <c r="H11" s="9">
        <f>IF(AND($E11&gt;H$3,$F11&gt;H$4),(90-Angles1!H11),IF(AND($E11&lt;H$3,$F11&gt;H$4),(90+Angles1!H11),IF(AND($E11&lt;H$3,$F11&lt;H$4),(270-Angles1!H11),IF(AND($E11&gt;H$3,$F11&lt;H$4),(270+Angles1!H11),"-"))))</f>
        <v>314.33480222191105</v>
      </c>
      <c r="I11" s="9">
        <f>IF(AND($E11&gt;I$3,$F11&gt;I$4),(90-Angles1!I11),IF(AND($E11&lt;I$3,$F11&gt;I$4),(90+Angles1!I11),IF(AND($E11&lt;I$3,$F11&lt;I$4),(270-Angles1!I11),IF(AND($E11&gt;I$3,$F11&lt;I$4),(270+Angles1!I11),"-"))))</f>
        <v>351.53298779230147</v>
      </c>
      <c r="J11" s="9">
        <f>IF(AND($E11&gt;J$3,$F11&gt;J$4),(90-Angles1!J11),IF(AND($E11&lt;J$3,$F11&gt;J$4),(90+Angles1!J11),IF(AND($E11&lt;J$3,$F11&lt;J$4),(270-Angles1!J11),IF(AND($E11&gt;J$3,$F11&lt;J$4),(270+Angles1!J11),"-"))))</f>
        <v>335.92020715514309</v>
      </c>
      <c r="K11" s="9">
        <f>IF(AND($E11&gt;K$3,$F11&gt;K$4),(90-Angles1!K11),IF(AND($E11&lt;K$3,$F11&gt;K$4),(90+Angles1!K11),IF(AND($E11&lt;K$3,$F11&lt;K$4),(270-Angles1!K11),IF(AND($E11&gt;K$3,$F11&lt;K$4),(270+Angles1!K11),"-"))))</f>
        <v>40.834166904954209</v>
      </c>
      <c r="L11" s="9" t="str">
        <f>IF(AND($E11&gt;L$3,$F11&gt;L$4),(90-Angles1!L11),IF(AND($E11&lt;L$3,$F11&gt;L$4),(90+Angles1!L11),IF(AND($E11&lt;L$3,$F11&lt;L$4),(270-Angles1!L11),IF(AND($E11&gt;L$3,$F11&lt;L$4),(270+Angles1!L11),"-"))))</f>
        <v>-</v>
      </c>
      <c r="M11" s="9">
        <f>IF(AND($E11&gt;M$3,$F11&gt;M$4),(90-Angles1!M11),IF(AND($E11&lt;M$3,$F11&gt;M$4),(90+Angles1!M11),IF(AND($E11&lt;M$3,$F11&lt;M$4),(270-Angles1!M11),IF(AND($E11&gt;M$3,$F11&lt;M$4),(270+Angles1!M11),"-"))))</f>
        <v>147.80815222038194</v>
      </c>
      <c r="N11" s="9">
        <f>IF(AND($E11&gt;N$3,$F11&gt;N$4),(90-Angles1!N11),IF(AND($E11&lt;N$3,$F11&gt;N$4),(90+Angles1!N11),IF(AND($E11&lt;N$3,$F11&lt;N$4),(270-Angles1!N11),IF(AND($E11&gt;N$3,$F11&lt;N$4),(270+Angles1!N11),"-"))))</f>
        <v>132.79248423697865</v>
      </c>
      <c r="O11" s="9">
        <f>IF(AND($E11&gt;O$3,$F11&gt;O$4),(90-Angles1!O11),IF(AND($E11&lt;O$3,$F11&gt;O$4),(90+Angles1!O11),IF(AND($E11&lt;O$3,$F11&lt;O$4),(270-Angles1!O11),IF(AND($E11&gt;O$3,$F11&lt;O$4),(270+Angles1!O11),"-"))))</f>
        <v>110.67204647799117</v>
      </c>
      <c r="P11" s="9">
        <f>IF(AND($E11&gt;P$3,$F11&gt;P$4),(90-Angles1!P11),IF(AND($E11&lt;P$3,$F11&gt;P$4),(90+Angles1!P11),IF(AND($E11&lt;P$3,$F11&lt;P$4),(270-Angles1!P11),IF(AND($E11&gt;P$3,$F11&lt;P$4),(270+Angles1!P11),"-"))))</f>
        <v>126.0691948202585</v>
      </c>
      <c r="Q11" s="9">
        <f>IF(AND($E11&gt;Q$3,$F11&gt;Q$4),(90-Angles1!Q11),IF(AND($E11&lt;Q$3,$F11&gt;Q$4),(90+Angles1!Q11),IF(AND($E11&lt;Q$3,$F11&lt;Q$4),(270-Angles1!Q11),IF(AND($E11&gt;Q$3,$F11&lt;Q$4),(270+Angles1!Q11),"-"))))</f>
        <v>132.79131637378185</v>
      </c>
      <c r="R11" s="9">
        <f>IF(AND($E11&gt;R$3,$F11&gt;R$4),(90-Angles1!R11),IF(AND($E11&lt;R$3,$F11&gt;R$4),(90+Angles1!R11),IF(AND($E11&lt;R$3,$F11&lt;R$4),(270-Angles1!R11),IF(AND($E11&gt;R$3,$F11&lt;R$4),(270+Angles1!R11),"-"))))</f>
        <v>135.16586953781231</v>
      </c>
      <c r="S11" s="9">
        <f>IF(AND($E11&gt;S$3,$F11&gt;S$4),(90-Angles1!S11),IF(AND($E11&lt;S$3,$F11&gt;S$4),(90+Angles1!S11),IF(AND($E11&lt;S$3,$F11&lt;S$4),(270-Angles1!S11),IF(AND($E11&gt;S$3,$F11&lt;S$4),(270+Angles1!S11),"-"))))</f>
        <v>137.36455929340156</v>
      </c>
      <c r="T11" s="9">
        <f>IF(AND($E11&gt;T$3,$F11&gt;T$4),(90-Angles1!T11),IF(AND($E11&lt;T$3,$F11&gt;T$4),(90+Angles1!T11),IF(AND($E11&lt;T$3,$F11&lt;T$4),(270-Angles1!T11),IF(AND($E11&gt;T$3,$F11&lt;T$4),(270+Angles1!T11),"-"))))</f>
        <v>135.04136622649014</v>
      </c>
      <c r="U11" s="9">
        <f>IF(AND($E11&gt;U$3,$F11&gt;U$4),(90-Angles1!U11),IF(AND($E11&lt;U$3,$F11&gt;U$4),(90+Angles1!U11),IF(AND($E11&lt;U$3,$F11&lt;U$4),(270-Angles1!U11),IF(AND($E11&gt;U$3,$F11&lt;U$4),(270+Angles1!U11),"-"))))</f>
        <v>133.79493127084291</v>
      </c>
      <c r="V11" s="9">
        <f>IF(AND($E11&gt;V$3,$F11&gt;V$4),(90-Angles1!V11),IF(AND($E11&lt;V$3,$F11&gt;V$4),(90+Angles1!V11),IF(AND($E11&lt;V$3,$F11&lt;V$4),(270-Angles1!V11),IF(AND($E11&gt;V$3,$F11&lt;V$4),(270+Angles1!V11),"-"))))</f>
        <v>133.41895581414974</v>
      </c>
      <c r="W11" s="9">
        <f>IF(AND($E11&gt;W$3,$F11&gt;W$4),(90-Angles1!W11),IF(AND($E11&lt;W$3,$F11&gt;W$4),(90+Angles1!W11),IF(AND($E11&lt;W$3,$F11&lt;W$4),(270-Angles1!W11),IF(AND($E11&gt;W$3,$F11&lt;W$4),(270+Angles1!W11),"-"))))</f>
        <v>131.38605144856558</v>
      </c>
      <c r="X11" s="9">
        <f>IF(AND($E11&gt;X$3,$F11&gt;X$4),(90-Angles1!X11),IF(AND($E11&lt;X$3,$F11&gt;X$4),(90+Angles1!X11),IF(AND($E11&lt;X$3,$F11&lt;X$4),(270-Angles1!X11),IF(AND($E11&gt;X$3,$F11&lt;X$4),(270+Angles1!X11),"-"))))</f>
        <v>126.40386359476983</v>
      </c>
      <c r="Y11" s="9">
        <f>IF(AND($E11&gt;Y$3,$F11&gt;Y$4),(90-Angles1!Y11),IF(AND($E11&lt;Y$3,$F11&gt;Y$4),(90+Angles1!Y11),IF(AND($E11&lt;Y$3,$F11&lt;Y$4),(270-Angles1!Y11),IF(AND($E11&gt;Y$3,$F11&lt;Y$4),(270+Angles1!Y11),"-"))))</f>
        <v>112.01429560927909</v>
      </c>
      <c r="Z11" s="9">
        <f>IF(AND($E11&gt;Z$3,$F11&gt;Z$4),(90-Angles1!Z11),IF(AND($E11&lt;Z$3,$F11&gt;Z$4),(90+Angles1!Z11),IF(AND($E11&lt;Z$3,$F11&lt;Z$4),(270-Angles1!Z11),IF(AND($E11&gt;Z$3,$F11&lt;Z$4),(270+Angles1!Z11),"-"))))</f>
        <v>113.68333797299434</v>
      </c>
      <c r="AA11" s="9">
        <f>IF(AND($E11&gt;AA$3,$F11&gt;AA$4),(90-Angles1!AA11),IF(AND($E11&lt;AA$3,$F11&gt;AA$4),(90+Angles1!AA11),IF(AND($E11&lt;AA$3,$F11&lt;AA$4),(270-Angles1!AA11),IF(AND($E11&gt;AA$3,$F11&lt;AA$4),(270+Angles1!AA11),"-"))))</f>
        <v>122.3955343950511</v>
      </c>
      <c r="AB11" s="9">
        <f>IF(AND($E11&gt;AB$3,$F11&gt;AB$4),(90-Angles1!AB11),IF(AND($E11&lt;AB$3,$F11&gt;AB$4),(90+Angles1!AB11),IF(AND($E11&lt;AB$3,$F11&lt;AB$4),(270-Angles1!AB11),IF(AND($E11&gt;AB$3,$F11&lt;AB$4),(270+Angles1!AB11),"-"))))</f>
        <v>136.33983852633037</v>
      </c>
      <c r="AC11" s="9">
        <f>IF(AND($E11&gt;AC$3,$F11&gt;AC$4),(90-Angles1!AC11),IF(AND($E11&lt;AC$3,$F11&gt;AC$4),(90+Angles1!AC11),IF(AND($E11&lt;AC$3,$F11&lt;AC$4),(270-Angles1!AC11),IF(AND($E11&gt;AC$3,$F11&lt;AC$4),(270+Angles1!AC11),"-"))))</f>
        <v>141.03984485652103</v>
      </c>
      <c r="AD11" s="9">
        <f>IF(AND($E11&gt;AD$3,$F11&gt;AD$4),(90-Angles1!AD11),IF(AND($E11&lt;AD$3,$F11&gt;AD$4),(90+Angles1!AD11),IF(AND($E11&lt;AD$3,$F11&lt;AD$4),(270-Angles1!AD11),IF(AND($E11&gt;AD$3,$F11&lt;AD$4),(270+Angles1!AD11),"-"))))</f>
        <v>137.74642574829156</v>
      </c>
      <c r="AE11" s="9">
        <f>IF(AND($E11&gt;AE$3,$F11&gt;AE$4),(90-Angles1!AE11),IF(AND($E11&lt;AE$3,$F11&gt;AE$4),(90+Angles1!AE11),IF(AND($E11&lt;AE$3,$F11&lt;AE$4),(270-Angles1!AE11),IF(AND($E11&gt;AE$3,$F11&lt;AE$4),(270+Angles1!AE11),"-"))))</f>
        <v>135.68460261468215</v>
      </c>
      <c r="AF11" s="9">
        <f>IF(AND($E11&gt;AF$3,$F11&gt;AF$4),(90-Angles1!AF11),IF(AND($E11&lt;AF$3,$F11&gt;AF$4),(90+Angles1!AF11),IF(AND($E11&lt;AF$3,$F11&lt;AF$4),(270-Angles1!AF11),IF(AND($E11&gt;AF$3,$F11&lt;AF$4),(270+Angles1!AF11),"-"))))</f>
        <v>130.47663928293144</v>
      </c>
      <c r="AG11" s="9">
        <f>IF(AND($E11&gt;AG$3,$F11&gt;AG$4),(90-Angles1!AG11),IF(AND($E11&lt;AG$3,$F11&gt;AG$4),(90+Angles1!AG11),IF(AND($E11&lt;AG$3,$F11&lt;AG$4),(270-Angles1!AG11),IF(AND($E11&gt;AG$3,$F11&lt;AG$4),(270+Angles1!AG11),"-"))))</f>
        <v>119.00406047617753</v>
      </c>
      <c r="AH11" s="9">
        <f>IF(AND($E11&gt;AH$3,$F11&gt;AH$4),(90-Angles1!AH11),IF(AND($E11&lt;AH$3,$F11&gt;AH$4),(90+Angles1!AH11),IF(AND($E11&lt;AH$3,$F11&lt;AH$4),(270-Angles1!AH11),IF(AND($E11&gt;AH$3,$F11&lt;AH$4),(270+Angles1!AH11),"-"))))</f>
        <v>119.52252017315462</v>
      </c>
      <c r="AI11" s="9">
        <f>IF(AND($E11&gt;AI$3,$F11&gt;AI$4),(90-Angles1!AI11),IF(AND($E11&lt;AI$3,$F11&gt;AI$4),(90+Angles1!AI11),IF(AND($E11&lt;AI$3,$F11&lt;AI$4),(270-Angles1!AI11),IF(AND($E11&gt;AI$3,$F11&lt;AI$4),(270+Angles1!AI11),"-"))))</f>
        <v>108.40977302834909</v>
      </c>
      <c r="AJ11" s="9">
        <f>IF(AND($E11&gt;AJ$3,$F11&gt;AJ$4),(90-Angles1!AJ11),IF(AND($E11&lt;AJ$3,$F11&gt;AJ$4),(90+Angles1!AJ11),IF(AND($E11&lt;AJ$3,$F11&lt;AJ$4),(270-Angles1!AJ11),IF(AND($E11&gt;AJ$3,$F11&lt;AJ$4),(270+Angles1!AJ11),"-"))))</f>
        <v>106.11992786349006</v>
      </c>
      <c r="AK11" s="9">
        <f>IF(AND($E11&gt;AK$3,$F11&gt;AK$4),(90-Angles1!AK11),IF(AND($E11&lt;AK$3,$F11&gt;AK$4),(90+Angles1!AK11),IF(AND($E11&lt;AK$3,$F11&lt;AK$4),(270-Angles1!AK11),IF(AND($E11&gt;AK$3,$F11&lt;AK$4),(270+Angles1!AK11),"-"))))</f>
        <v>105.29447891260929</v>
      </c>
      <c r="AL11" s="9">
        <f>IF(AND($E11&gt;AL$3,$F11&gt;AL$4),(90-Angles1!AL11),IF(AND($E11&lt;AL$3,$F11&gt;AL$4),(90+Angles1!AL11),IF(AND($E11&lt;AL$3,$F11&lt;AL$4),(270-Angles1!AL11),IF(AND($E11&gt;AL$3,$F11&lt;AL$4),(270+Angles1!AL11),"-"))))</f>
        <v>102.47281187708415</v>
      </c>
      <c r="AM11" s="9">
        <f>IF(AND($E11&gt;AM$3,$F11&gt;AM$4),(90-Angles1!AM11),IF(AND($E11&lt;AM$3,$F11&gt;AM$4),(90+Angles1!AM11),IF(AND($E11&lt;AM$3,$F11&lt;AM$4),(270-Angles1!AM11),IF(AND($E11&gt;AM$3,$F11&lt;AM$4),(270+Angles1!AM11),"-"))))</f>
        <v>100.98149740578411</v>
      </c>
      <c r="AN11" s="9">
        <f>IF(AND($E11&gt;AN$3,$F11&gt;AN$4),(90-Angles1!AN11),IF(AND($E11&lt;AN$3,$F11&gt;AN$4),(90+Angles1!AN11),IF(AND($E11&lt;AN$3,$F11&lt;AN$4),(270-Angles1!AN11),IF(AND($E11&gt;AN$3,$F11&lt;AN$4),(270+Angles1!AN11),"-"))))</f>
        <v>100.01705696417608</v>
      </c>
      <c r="AO11" s="9">
        <f>IF(AND($E11&gt;AO$3,$F11&gt;AO$4),(90-Angles1!AO11),IF(AND($E11&lt;AO$3,$F11&gt;AO$4),(90+Angles1!AO11),IF(AND($E11&lt;AO$3,$F11&lt;AO$4),(270-Angles1!AO11),IF(AND($E11&gt;AO$3,$F11&lt;AO$4),(270+Angles1!AO11),"-"))))</f>
        <v>100.80180228102645</v>
      </c>
      <c r="AP11" s="9">
        <f>IF(AND($E11&gt;AP$3,$F11&gt;AP$4),(90-Angles1!AP11),IF(AND($E11&lt;AP$3,$F11&gt;AP$4),(90+Angles1!AP11),IF(AND($E11&lt;AP$3,$F11&lt;AP$4),(270-Angles1!AP11),IF(AND($E11&gt;AP$3,$F11&lt;AP$4),(270+Angles1!AP11),"-"))))</f>
        <v>94.506044951154635</v>
      </c>
      <c r="AQ11" s="9">
        <f>IF(AND($E11&gt;AQ$3,$F11&gt;AQ$4),(90-Angles1!AQ11),IF(AND($E11&lt;AQ$3,$F11&gt;AQ$4),(90+Angles1!AQ11),IF(AND($E11&lt;AQ$3,$F11&lt;AQ$4),(270-Angles1!AQ11),IF(AND($E11&gt;AQ$3,$F11&lt;AQ$4),(270+Angles1!AQ11),"-"))))</f>
        <v>94.044206010185064</v>
      </c>
      <c r="AR11" s="9">
        <f>IF(AND($E11&gt;AR$3,$F11&gt;AR$4),(90-Angles1!AR11),IF(AND($E11&lt;AR$3,$F11&gt;AR$4),(90+Angles1!AR11),IF(AND($E11&lt;AR$3,$F11&lt;AR$4),(270-Angles1!AR11),IF(AND($E11&gt;AR$3,$F11&lt;AR$4),(270+Angles1!AR11),"-"))))</f>
        <v>93.706179678531484</v>
      </c>
      <c r="AS11" s="9">
        <f>IF(AND($E11&gt;AS$3,$F11&gt;AS$4),(90-Angles1!AS11),IF(AND($E11&lt;AS$3,$F11&gt;AS$4),(90+Angles1!AS11),IF(AND($E11&lt;AS$3,$F11&lt;AS$4),(270-Angles1!AS11),IF(AND($E11&gt;AS$3,$F11&lt;AS$4),(270+Angles1!AS11),"-"))))</f>
        <v>93.909439490874831</v>
      </c>
      <c r="AT11" s="9">
        <f>IF(AND($E11&gt;AT$3,$F11&gt;AT$4),(90-Angles1!AT11),IF(AND($E11&lt;AT$3,$F11&gt;AT$4),(90+Angles1!AT11),IF(AND($E11&lt;AT$3,$F11&lt;AT$4),(270-Angles1!AT11),IF(AND($E11&gt;AT$3,$F11&lt;AT$4),(270+Angles1!AT11),"-"))))</f>
        <v>82.513017733217922</v>
      </c>
      <c r="AU11" s="9">
        <f>IF(AND($E11&gt;AU$3,$F11&gt;AU$4),(90-Angles1!AU11),IF(AND($E11&lt;AU$3,$F11&gt;AU$4),(90+Angles1!AU11),IF(AND($E11&lt;AU$3,$F11&lt;AU$4),(270-Angles1!AU11),IF(AND($E11&gt;AU$3,$F11&lt;AU$4),(270+Angles1!AU11),"-"))))</f>
        <v>94.660201214193847</v>
      </c>
      <c r="AV11" s="9">
        <f>IF(AND($E11&gt;AV$3,$F11&gt;AV$4),(90-Angles1!AV11),IF(AND($E11&lt;AV$3,$F11&gt;AV$4),(90+Angles1!AV11),IF(AND($E11&lt;AV$3,$F11&lt;AV$4),(270-Angles1!AV11),IF(AND($E11&gt;AV$3,$F11&lt;AV$4),(270+Angles1!AV11),"-"))))</f>
        <v>94.152254660652375</v>
      </c>
      <c r="AW11" s="9">
        <f>IF(AND($E11&gt;AW$3,$F11&gt;AW$4),(90-Angles1!AW11),IF(AND($E11&lt;AW$3,$F11&gt;AW$4),(90+Angles1!AW11),IF(AND($E11&lt;AW$3,$F11&lt;AW$4),(270-Angles1!AW11),IF(AND($E11&gt;AW$3,$F11&lt;AW$4),(270+Angles1!AW11),"-"))))</f>
        <v>93.803304867038165</v>
      </c>
      <c r="AX11" s="9">
        <f>IF(AND($E11&gt;AX$3,$F11&gt;AX$4),(90-Angles1!AX11),IF(AND($E11&lt;AX$3,$F11&gt;AX$4),(90+Angles1!AX11),IF(AND($E11&lt;AX$3,$F11&lt;AX$4),(270-Angles1!AX11),IF(AND($E11&gt;AX$3,$F11&lt;AX$4),(270+Angles1!AX11),"-"))))</f>
        <v>75.218489532927819</v>
      </c>
      <c r="AY11" s="9">
        <f>IF(AND($E11&gt;AY$3,$F11&gt;AY$4),(90-Angles1!AY11),IF(AND($E11&lt;AY$3,$F11&gt;AY$4),(90+Angles1!AY11),IF(AND($E11&lt;AY$3,$F11&lt;AY$4),(270-Angles1!AY11),IF(AND($E11&gt;AY$3,$F11&lt;AY$4),(270+Angles1!AY11),"-"))))</f>
        <v>80.329560992236281</v>
      </c>
      <c r="AZ11" s="9">
        <f>IF(AND($E11&gt;AZ$3,$F11&gt;AZ$4),(90-Angles1!AZ11),IF(AND($E11&lt;AZ$3,$F11&gt;AZ$4),(90+Angles1!AZ11),IF(AND($E11&lt;AZ$3,$F11&lt;AZ$4),(270-Angles1!AZ11),IF(AND($E11&gt;AZ$3,$F11&lt;AZ$4),(270+Angles1!AZ11),"-"))))</f>
        <v>71.960496348617539</v>
      </c>
      <c r="BA11" s="9">
        <f>IF(AND($E11&gt;BA$3,$F11&gt;BA$4),(90-Angles1!BA11),IF(AND($E11&lt;BA$3,$F11&gt;BA$4),(90+Angles1!BA11),IF(AND($E11&lt;BA$3,$F11&lt;BA$4),(270-Angles1!BA11),IF(AND($E11&gt;BA$3,$F11&lt;BA$4),(270+Angles1!BA11),"-"))))</f>
        <v>64.892126750667302</v>
      </c>
      <c r="BB11" s="9">
        <f>IF(AND($E11&gt;BB$3,$F11&gt;BB$4),(90-Angles1!BB11),IF(AND($E11&lt;BB$3,$F11&gt;BB$4),(90+Angles1!BB11),IF(AND($E11&lt;BB$3,$F11&lt;BB$4),(270-Angles1!BB11),IF(AND($E11&gt;BB$3,$F11&lt;BB$4),(270+Angles1!BB11),"-"))))</f>
        <v>64.230543779694898</v>
      </c>
      <c r="BC11" s="9">
        <f>IF(AND($E11&gt;BC$3,$F11&gt;BC$4),(90-Angles1!BC11),IF(AND($E11&lt;BC$3,$F11&gt;BC$4),(90+Angles1!BC11),IF(AND($E11&lt;BC$3,$F11&lt;BC$4),(270-Angles1!BC11),IF(AND($E11&gt;BC$3,$F11&lt;BC$4),(270+Angles1!BC11),"-"))))</f>
        <v>62.57920069451167</v>
      </c>
      <c r="BD11" s="9">
        <f>IF(AND($E11&gt;BD$3,$F11&gt;BD$4),(90-Angles1!BD11),IF(AND($E11&lt;BD$3,$F11&gt;BD$4),(90+Angles1!BD11),IF(AND($E11&lt;BD$3,$F11&lt;BD$4),(270-Angles1!BD11),IF(AND($E11&gt;BD$3,$F11&lt;BD$4),(270+Angles1!BD11),"-"))))</f>
        <v>60.151769864644358</v>
      </c>
      <c r="BE11" s="9">
        <f>IF(AND($E11&gt;BE$3,$F11&gt;BE$4),(90-Angles1!BE11),IF(AND($E11&lt;BE$3,$F11&gt;BE$4),(90+Angles1!BE11),IF(AND($E11&lt;BE$3,$F11&lt;BE$4),(270-Angles1!BE11),IF(AND($E11&gt;BE$3,$F11&lt;BE$4),(270+Angles1!BE11),"-"))))</f>
        <v>56.439697912527471</v>
      </c>
    </row>
    <row r="12" spans="1:58" s="2" customFormat="1" ht="12" x14ac:dyDescent="0.25">
      <c r="A12" s="3">
        <f>Angles1!A12</f>
        <v>1637</v>
      </c>
      <c r="B12" s="3" t="str">
        <f>Angles1!B12</f>
        <v>Aigilia?</v>
      </c>
      <c r="C12" s="3" t="str">
        <f>Angles1!C12</f>
        <v>Phoinikia</v>
      </c>
      <c r="D12" s="3">
        <f>Angles1!D12</f>
        <v>-550</v>
      </c>
      <c r="E12" s="3">
        <f>Angles1!E12</f>
        <v>37.782209999999999</v>
      </c>
      <c r="F12" s="3">
        <f>Angles1!F12</f>
        <v>23.886649999999999</v>
      </c>
      <c r="G12" s="32">
        <f>Angles1!G12</f>
        <v>32</v>
      </c>
      <c r="H12" s="9">
        <f>IF(AND($E12&gt;H$3,$F12&gt;H$4),(90-Angles1!H12),IF(AND($E12&lt;H$3,$F12&gt;H$4),(90+Angles1!H12),IF(AND($E12&lt;H$3,$F12&lt;H$4),(270-Angles1!H12),IF(AND($E12&gt;H$3,$F12&lt;H$4),(270+Angles1!H12),"-"))))</f>
        <v>320.31445329574188</v>
      </c>
      <c r="I12" s="9">
        <f>IF(AND($E12&gt;I$3,$F12&gt;I$4),(90-Angles1!I12),IF(AND($E12&lt;I$3,$F12&gt;I$4),(90+Angles1!I12),IF(AND($E12&lt;I$3,$F12&lt;I$4),(270-Angles1!I12),IF(AND($E12&gt;I$3,$F12&lt;I$4),(270+Angles1!I12),"-"))))</f>
        <v>338.88903837030409</v>
      </c>
      <c r="J12" s="9">
        <f>IF(AND($E12&gt;J$3,$F12&gt;J$4),(90-Angles1!J12),IF(AND($E12&lt;J$3,$F12&gt;J$4),(90+Angles1!J12),IF(AND($E12&lt;J$3,$F12&lt;J$4),(270-Angles1!J12),IF(AND($E12&gt;J$3,$F12&lt;J$4),(270+Angles1!J12),"-"))))</f>
        <v>331.38471336128543</v>
      </c>
      <c r="K12" s="9">
        <f>IF(AND($E12&gt;K$3,$F12&gt;K$4),(90-Angles1!K12),IF(AND($E12&lt;K$3,$F12&gt;K$4),(90+Angles1!K12),IF(AND($E12&lt;K$3,$F12&lt;K$4),(270-Angles1!K12),IF(AND($E12&gt;K$3,$F12&lt;K$4),(270+Angles1!K12),"-"))))</f>
        <v>331.56375718644671</v>
      </c>
      <c r="L12" s="9">
        <f>IF(AND($E12&gt;L$3,$F12&gt;L$4),(90-Angles1!L12),IF(AND($E12&lt;L$3,$F12&gt;L$4),(90+Angles1!L12),IF(AND($E12&lt;L$3,$F12&lt;L$4),(270-Angles1!L12),IF(AND($E12&gt;L$3,$F12&lt;L$4),(270+Angles1!L12),"-"))))</f>
        <v>327.78580443654238</v>
      </c>
      <c r="M12" s="9" t="str">
        <f>IF(AND($E12&gt;M$3,$F12&gt;M$4),(90-Angles1!M12),IF(AND($E12&lt;M$3,$F12&gt;M$4),(90+Angles1!M12),IF(AND($E12&lt;M$3,$F12&lt;M$4),(270-Angles1!M12),IF(AND($E12&gt;M$3,$F12&lt;M$4),(270+Angles1!M12),"-"))))</f>
        <v>-</v>
      </c>
      <c r="N12" s="9">
        <f>IF(AND($E12&gt;N$3,$F12&gt;N$4),(90-Angles1!N12),IF(AND($E12&lt;N$3,$F12&gt;N$4),(90+Angles1!N12),IF(AND($E12&lt;N$3,$F12&lt;N$4),(270-Angles1!N12),IF(AND($E12&gt;N$3,$F12&lt;N$4),(270+Angles1!N12),"-"))))</f>
        <v>115.64696142056363</v>
      </c>
      <c r="O12" s="9">
        <f>IF(AND($E12&gt;O$3,$F12&gt;O$4),(90-Angles1!O12),IF(AND($E12&lt;O$3,$F12&gt;O$4),(90+Angles1!O12),IF(AND($E12&lt;O$3,$F12&lt;O$4),(270-Angles1!O12),IF(AND($E12&gt;O$3,$F12&lt;O$4),(270+Angles1!O12),"-"))))</f>
        <v>83.128513450170203</v>
      </c>
      <c r="P12" s="9">
        <f>IF(AND($E12&gt;P$3,$F12&gt;P$4),(90-Angles1!P12),IF(AND($E12&lt;P$3,$F12&gt;P$4),(90+Angles1!P12),IF(AND($E12&lt;P$3,$F12&lt;P$4),(270-Angles1!P12),IF(AND($E12&gt;P$3,$F12&lt;P$4),(270+Angles1!P12),"-"))))</f>
        <v>107.89666873325723</v>
      </c>
      <c r="Q12" s="9">
        <f>IF(AND($E12&gt;Q$3,$F12&gt;Q$4),(90-Angles1!Q12),IF(AND($E12&lt;Q$3,$F12&gt;Q$4),(90+Angles1!Q12),IF(AND($E12&lt;Q$3,$F12&lt;Q$4),(270-Angles1!Q12),IF(AND($E12&gt;Q$3,$F12&lt;Q$4),(270+Angles1!Q12),"-"))))</f>
        <v>124.29965455889237</v>
      </c>
      <c r="R12" s="9">
        <f>IF(AND($E12&gt;R$3,$F12&gt;R$4),(90-Angles1!R12),IF(AND($E12&lt;R$3,$F12&gt;R$4),(90+Angles1!R12),IF(AND($E12&lt;R$3,$F12&lt;R$4),(270-Angles1!R12),IF(AND($E12&gt;R$3,$F12&lt;R$4),(270+Angles1!R12),"-"))))</f>
        <v>129.73047658821616</v>
      </c>
      <c r="S12" s="9">
        <f>IF(AND($E12&gt;S$3,$F12&gt;S$4),(90-Angles1!S12),IF(AND($E12&lt;S$3,$F12&gt;S$4),(90+Angles1!S12),IF(AND($E12&lt;S$3,$F12&lt;S$4),(270-Angles1!S12),IF(AND($E12&gt;S$3,$F12&lt;S$4),(270+Angles1!S12),"-"))))</f>
        <v>133.77412672072654</v>
      </c>
      <c r="T12" s="9">
        <f>IF(AND($E12&gt;T$3,$F12&gt;T$4),(90-Angles1!T12),IF(AND($E12&lt;T$3,$F12&gt;T$4),(90+Angles1!T12),IF(AND($E12&lt;T$3,$F12&lt;T$4),(270-Angles1!T12),IF(AND($E12&gt;T$3,$F12&lt;T$4),(270+Angles1!T12),"-"))))</f>
        <v>130.97163655582312</v>
      </c>
      <c r="U12" s="9">
        <f>IF(AND($E12&gt;U$3,$F12&gt;U$4),(90-Angles1!U12),IF(AND($E12&lt;U$3,$F12&gt;U$4),(90+Angles1!U12),IF(AND($E12&lt;U$3,$F12&lt;U$4),(270-Angles1!U12),IF(AND($E12&gt;U$3,$F12&lt;U$4),(270+Angles1!U12),"-"))))</f>
        <v>129.46239633145188</v>
      </c>
      <c r="V12" s="9">
        <f>IF(AND($E12&gt;V$3,$F12&gt;V$4),(90-Angles1!V12),IF(AND($E12&lt;V$3,$F12&gt;V$4),(90+Angles1!V12),IF(AND($E12&lt;V$3,$F12&lt;V$4),(270-Angles1!V12),IF(AND($E12&gt;V$3,$F12&lt;V$4),(270+Angles1!V12),"-"))))</f>
        <v>129.14682686863702</v>
      </c>
      <c r="W12" s="9">
        <f>IF(AND($E12&gt;W$3,$F12&gt;W$4),(90-Angles1!W12),IF(AND($E12&lt;W$3,$F12&gt;W$4),(90+Angles1!W12),IF(AND($E12&lt;W$3,$F12&lt;W$4),(270-Angles1!W12),IF(AND($E12&gt;W$3,$F12&lt;W$4),(270+Angles1!W12),"-"))))</f>
        <v>127.04937293001157</v>
      </c>
      <c r="X12" s="9">
        <f>IF(AND($E12&gt;X$3,$F12&gt;X$4),(90-Angles1!X12),IF(AND($E12&lt;X$3,$F12&gt;X$4),(90+Angles1!X12),IF(AND($E12&lt;X$3,$F12&lt;X$4),(270-Angles1!X12),IF(AND($E12&gt;X$3,$F12&lt;X$4),(270+Angles1!X12),"-"))))</f>
        <v>121.47207435048362</v>
      </c>
      <c r="Y12" s="9">
        <f>IF(AND($E12&gt;Y$3,$F12&gt;Y$4),(90-Angles1!Y12),IF(AND($E12&lt;Y$3,$F12&gt;Y$4),(90+Angles1!Y12),IF(AND($E12&lt;Y$3,$F12&lt;Y$4),(270-Angles1!Y12),IF(AND($E12&gt;Y$3,$F12&lt;Y$4),(270+Angles1!Y12),"-"))))</f>
        <v>105.01593289422489</v>
      </c>
      <c r="Z12" s="9">
        <f>IF(AND($E12&gt;Z$3,$F12&gt;Z$4),(90-Angles1!Z12),IF(AND($E12&lt;Z$3,$F12&gt;Z$4),(90+Angles1!Z12),IF(AND($E12&lt;Z$3,$F12&lt;Z$4),(270-Angles1!Z12),IF(AND($E12&gt;Z$3,$F12&lt;Z$4),(270+Angles1!Z12),"-"))))</f>
        <v>107.47900552512377</v>
      </c>
      <c r="AA12" s="9">
        <f>IF(AND($E12&gt;AA$3,$F12&gt;AA$4),(90-Angles1!AA12),IF(AND($E12&lt;AA$3,$F12&gt;AA$4),(90+Angles1!AA12),IF(AND($E12&lt;AA$3,$F12&lt;AA$4),(270-Angles1!AA12),IF(AND($E12&gt;AA$3,$F12&lt;AA$4),(270+Angles1!AA12),"-"))))</f>
        <v>117.86700906794374</v>
      </c>
      <c r="AB12" s="9">
        <f>IF(AND($E12&gt;AB$3,$F12&gt;AB$4),(90-Angles1!AB12),IF(AND($E12&lt;AB$3,$F12&gt;AB$4),(90+Angles1!AB12),IF(AND($E12&lt;AB$3,$F12&lt;AB$4),(270-Angles1!AB12),IF(AND($E12&gt;AB$3,$F12&lt;AB$4),(270+Angles1!AB12),"-"))))</f>
        <v>133.72051928265071</v>
      </c>
      <c r="AC12" s="9">
        <f>IF(AND($E12&gt;AC$3,$F12&gt;AC$4),(90-Angles1!AC12),IF(AND($E12&lt;AC$3,$F12&gt;AC$4),(90+Angles1!AC12),IF(AND($E12&lt;AC$3,$F12&lt;AC$4),(270-Angles1!AC12),IF(AND($E12&gt;AC$3,$F12&lt;AC$4),(270+Angles1!AC12),"-"))))</f>
        <v>139.5927775091541</v>
      </c>
      <c r="AD12" s="9">
        <f>IF(AND($E12&gt;AD$3,$F12&gt;AD$4),(90-Angles1!AD12),IF(AND($E12&lt;AD$3,$F12&gt;AD$4),(90+Angles1!AD12),IF(AND($E12&lt;AD$3,$F12&lt;AD$4),(270-Angles1!AD12),IF(AND($E12&gt;AD$3,$F12&lt;AD$4),(270+Angles1!AD12),"-"))))</f>
        <v>135.68931444912528</v>
      </c>
      <c r="AE12" s="9">
        <f>IF(AND($E12&gt;AE$3,$F12&gt;AE$4),(90-Angles1!AE12),IF(AND($E12&lt;AE$3,$F12&gt;AE$4),(90+Angles1!AE12),IF(AND($E12&lt;AE$3,$F12&lt;AE$4),(270-Angles1!AE12),IF(AND($E12&gt;AE$3,$F12&lt;AE$4),(270+Angles1!AE12),"-"))))</f>
        <v>133.26029019129967</v>
      </c>
      <c r="AF12" s="9">
        <f>IF(AND($E12&gt;AF$3,$F12&gt;AF$4),(90-Angles1!AF12),IF(AND($E12&lt;AF$3,$F12&gt;AF$4),(90+Angles1!AF12),IF(AND($E12&lt;AF$3,$F12&lt;AF$4),(270-Angles1!AF12),IF(AND($E12&gt;AF$3,$F12&lt;AF$4),(270+Angles1!AF12),"-"))))</f>
        <v>127.23597653585196</v>
      </c>
      <c r="AG12" s="9">
        <f>IF(AND($E12&gt;AG$3,$F12&gt;AG$4),(90-Angles1!AG12),IF(AND($E12&lt;AG$3,$F12&gt;AG$4),(90+Angles1!AG12),IF(AND($E12&lt;AG$3,$F12&lt;AG$4),(270-Angles1!AG12),IF(AND($E12&gt;AG$3,$F12&lt;AG$4),(270+Angles1!AG12),"-"))))</f>
        <v>114.39358819447845</v>
      </c>
      <c r="AH12" s="9">
        <f>IF(AND($E12&gt;AH$3,$F12&gt;AH$4),(90-Angles1!AH12),IF(AND($E12&lt;AH$3,$F12&gt;AH$4),(90+Angles1!AH12),IF(AND($E12&lt;AH$3,$F12&lt;AH$4),(270-Angles1!AH12),IF(AND($E12&gt;AH$3,$F12&lt;AH$4),(270+Angles1!AH12),"-"))))</f>
        <v>115.07753913381043</v>
      </c>
      <c r="AI12" s="9">
        <f>IF(AND($E12&gt;AI$3,$F12&gt;AI$4),(90-Angles1!AI12),IF(AND($E12&lt;AI$3,$F12&gt;AI$4),(90+Angles1!AI12),IF(AND($E12&lt;AI$3,$F12&lt;AI$4),(270-Angles1!AI12),IF(AND($E12&gt;AI$3,$F12&lt;AI$4),(270+Angles1!AI12),"-"))))</f>
        <v>103.80586924942354</v>
      </c>
      <c r="AJ12" s="9">
        <f>IF(AND($E12&gt;AJ$3,$F12&gt;AJ$4),(90-Angles1!AJ12),IF(AND($E12&lt;AJ$3,$F12&gt;AJ$4),(90+Angles1!AJ12),IF(AND($E12&lt;AJ$3,$F12&lt;AJ$4),(270-Angles1!AJ12),IF(AND($E12&gt;AJ$3,$F12&lt;AJ$4),(270+Angles1!AJ12),"-"))))</f>
        <v>101.66755467550544</v>
      </c>
      <c r="AK12" s="9">
        <f>IF(AND($E12&gt;AK$3,$F12&gt;AK$4),(90-Angles1!AK12),IF(AND($E12&lt;AK$3,$F12&gt;AK$4),(90+Angles1!AK12),IF(AND($E12&lt;AK$3,$F12&lt;AK$4),(270-Angles1!AK12),IF(AND($E12&gt;AK$3,$F12&lt;AK$4),(270+Angles1!AK12),"-"))))</f>
        <v>101.15183239033229</v>
      </c>
      <c r="AL12" s="9">
        <f>IF(AND($E12&gt;AL$3,$F12&gt;AL$4),(90-Angles1!AL12),IF(AND($E12&lt;AL$3,$F12&gt;AL$4),(90+Angles1!AL12),IF(AND($E12&lt;AL$3,$F12&lt;AL$4),(270-Angles1!AL12),IF(AND($E12&gt;AL$3,$F12&lt;AL$4),(270+Angles1!AL12),"-"))))</f>
        <v>98.134725339891645</v>
      </c>
      <c r="AM12" s="9">
        <f>IF(AND($E12&gt;AM$3,$F12&gt;AM$4),(90-Angles1!AM12),IF(AND($E12&lt;AM$3,$F12&gt;AM$4),(90+Angles1!AM12),IF(AND($E12&lt;AM$3,$F12&lt;AM$4),(270-Angles1!AM12),IF(AND($E12&gt;AM$3,$F12&lt;AM$4),(270+Angles1!AM12),"-"))))</f>
        <v>96.495572252012494</v>
      </c>
      <c r="AN12" s="9">
        <f>IF(AND($E12&gt;AN$3,$F12&gt;AN$4),(90-Angles1!AN12),IF(AND($E12&lt;AN$3,$F12&gt;AN$4),(90+Angles1!AN12),IF(AND($E12&lt;AN$3,$F12&lt;AN$4),(270-Angles1!AN12),IF(AND($E12&gt;AN$3,$F12&lt;AN$4),(270+Angles1!AN12),"-"))))</f>
        <v>95.086344426565191</v>
      </c>
      <c r="AO12" s="9">
        <f>IF(AND($E12&gt;AO$3,$F12&gt;AO$4),(90-Angles1!AO12),IF(AND($E12&lt;AO$3,$F12&gt;AO$4),(90+Angles1!AO12),IF(AND($E12&lt;AO$3,$F12&lt;AO$4),(270-Angles1!AO12),IF(AND($E12&gt;AO$3,$F12&lt;AO$4),(270+Angles1!AO12),"-"))))</f>
        <v>95.610978586862359</v>
      </c>
      <c r="AP12" s="9">
        <f>IF(AND($E12&gt;AP$3,$F12&gt;AP$4),(90-Angles1!AP12),IF(AND($E12&lt;AP$3,$F12&gt;AP$4),(90+Angles1!AP12),IF(AND($E12&lt;AP$3,$F12&lt;AP$4),(270-Angles1!AP12),IF(AND($E12&gt;AP$3,$F12&lt;AP$4),(270+Angles1!AP12),"-"))))</f>
        <v>88.455033280300697</v>
      </c>
      <c r="AQ12" s="9">
        <f>IF(AND($E12&gt;AQ$3,$F12&gt;AQ$4),(90-Angles1!AQ12),IF(AND($E12&lt;AQ$3,$F12&gt;AQ$4),(90+Angles1!AQ12),IF(AND($E12&lt;AQ$3,$F12&lt;AQ$4),(270-Angles1!AQ12),IF(AND($E12&gt;AQ$3,$F12&lt;AQ$4),(270+Angles1!AQ12),"-"))))</f>
        <v>87.850063562277526</v>
      </c>
      <c r="AR12" s="9">
        <f>IF(AND($E12&gt;AR$3,$F12&gt;AR$4),(90-Angles1!AR12),IF(AND($E12&lt;AR$3,$F12&gt;AR$4),(90+Angles1!AR12),IF(AND($E12&lt;AR$3,$F12&lt;AR$4),(270-Angles1!AR12),IF(AND($E12&gt;AR$3,$F12&lt;AR$4),(270+Angles1!AR12),"-"))))</f>
        <v>87.633984154848577</v>
      </c>
      <c r="AS12" s="9">
        <f>IF(AND($E12&gt;AS$3,$F12&gt;AS$4),(90-Angles1!AS12),IF(AND($E12&lt;AS$3,$F12&gt;AS$4),(90+Angles1!AS12),IF(AND($E12&lt;AS$3,$F12&lt;AS$4),(270-Angles1!AS12),IF(AND($E12&gt;AS$3,$F12&lt;AS$4),(270+Angles1!AS12),"-"))))</f>
        <v>88.072576445947917</v>
      </c>
      <c r="AT12" s="9">
        <f>IF(AND($E12&gt;AT$3,$F12&gt;AT$4),(90-Angles1!AT12),IF(AND($E12&lt;AT$3,$F12&gt;AT$4),(90+Angles1!AT12),IF(AND($E12&lt;AT$3,$F12&lt;AT$4),(270-Angles1!AT12),IF(AND($E12&gt;AT$3,$F12&lt;AT$4),(270+Angles1!AT12),"-"))))</f>
        <v>75.860334157858432</v>
      </c>
      <c r="AU12" s="9">
        <f>IF(AND($E12&gt;AU$3,$F12&gt;AU$4),(90-Angles1!AU12),IF(AND($E12&lt;AU$3,$F12&gt;AU$4),(90+Angles1!AU12),IF(AND($E12&lt;AU$3,$F12&lt;AU$4),(270-Angles1!AU12),IF(AND($E12&gt;AU$3,$F12&lt;AU$4),(270+Angles1!AU12),"-"))))</f>
        <v>85.200073887114186</v>
      </c>
      <c r="AV12" s="9">
        <f>IF(AND($E12&gt;AV$3,$F12&gt;AV$4),(90-Angles1!AV12),IF(AND($E12&lt;AV$3,$F12&gt;AV$4),(90+Angles1!AV12),IF(AND($E12&lt;AV$3,$F12&lt;AV$4),(270-Angles1!AV12),IF(AND($E12&gt;AV$3,$F12&lt;AV$4),(270+Angles1!AV12),"-"))))</f>
        <v>84.5962676163889</v>
      </c>
      <c r="AW12" s="9">
        <f>IF(AND($E12&gt;AW$3,$F12&gt;AW$4),(90-Angles1!AW12),IF(AND($E12&lt;AW$3,$F12&gt;AW$4),(90+Angles1!AW12),IF(AND($E12&lt;AW$3,$F12&lt;AW$4),(270-Angles1!AW12),IF(AND($E12&gt;AW$3,$F12&lt;AW$4),(270+Angles1!AW12),"-"))))</f>
        <v>84.143272820265167</v>
      </c>
      <c r="AX12" s="9">
        <f>IF(AND($E12&gt;AX$3,$F12&gt;AX$4),(90-Angles1!AX12),IF(AND($E12&lt;AX$3,$F12&gt;AX$4),(90+Angles1!AX12),IF(AND($E12&lt;AX$3,$F12&lt;AX$4),(270-Angles1!AX12),IF(AND($E12&gt;AX$3,$F12&lt;AX$4),(270+Angles1!AX12),"-"))))</f>
        <v>66.467135036672502</v>
      </c>
      <c r="AY12" s="9">
        <f>IF(AND($E12&gt;AY$3,$F12&gt;AY$4),(90-Angles1!AY12),IF(AND($E12&lt;AY$3,$F12&gt;AY$4),(90+Angles1!AY12),IF(AND($E12&lt;AY$3,$F12&lt;AY$4),(270-Angles1!AY12),IF(AND($E12&gt;AY$3,$F12&lt;AY$4),(270+Angles1!AY12),"-"))))</f>
        <v>71.320478133467034</v>
      </c>
      <c r="AZ12" s="9">
        <f>IF(AND($E12&gt;AZ$3,$F12&gt;AZ$4),(90-Angles1!AZ12),IF(AND($E12&lt;AZ$3,$F12&gt;AZ$4),(90+Angles1!AZ12),IF(AND($E12&lt;AZ$3,$F12&lt;AZ$4),(270-Angles1!AZ12),IF(AND($E12&gt;AZ$3,$F12&lt;AZ$4),(270+Angles1!AZ12),"-"))))</f>
        <v>62.468060286981391</v>
      </c>
      <c r="BA12" s="9">
        <f>IF(AND($E12&gt;BA$3,$F12&gt;BA$4),(90-Angles1!BA12),IF(AND($E12&lt;BA$3,$F12&gt;BA$4),(90+Angles1!BA12),IF(AND($E12&lt;BA$3,$F12&lt;BA$4),(270-Angles1!BA12),IF(AND($E12&gt;BA$3,$F12&lt;BA$4),(270+Angles1!BA12),"-"))))</f>
        <v>55.74553144493138</v>
      </c>
      <c r="BB12" s="9">
        <f>IF(AND($E12&gt;BB$3,$F12&gt;BB$4),(90-Angles1!BB12),IF(AND($E12&lt;BB$3,$F12&gt;BB$4),(90+Angles1!BB12),IF(AND($E12&lt;BB$3,$F12&lt;BB$4),(270-Angles1!BB12),IF(AND($E12&gt;BB$3,$F12&lt;BB$4),(270+Angles1!BB12),"-"))))</f>
        <v>55.145225660135623</v>
      </c>
      <c r="BC12" s="9">
        <f>IF(AND($E12&gt;BC$3,$F12&gt;BC$4),(90-Angles1!BC12),IF(AND($E12&lt;BC$3,$F12&gt;BC$4),(90+Angles1!BC12),IF(AND($E12&lt;BC$3,$F12&lt;BC$4),(270-Angles1!BC12),IF(AND($E12&gt;BC$3,$F12&lt;BC$4),(270+Angles1!BC12),"-"))))</f>
        <v>51.871499562122196</v>
      </c>
      <c r="BD12" s="9">
        <f>IF(AND($E12&gt;BD$3,$F12&gt;BD$4),(90-Angles1!BD12),IF(AND($E12&lt;BD$3,$F12&gt;BD$4),(90+Angles1!BD12),IF(AND($E12&lt;BD$3,$F12&lt;BD$4),(270-Angles1!BD12),IF(AND($E12&gt;BD$3,$F12&lt;BD$4),(270+Angles1!BD12),"-"))))</f>
        <v>49.092455639687735</v>
      </c>
      <c r="BE12" s="9">
        <f>IF(AND($E12&gt;BE$3,$F12&gt;BE$4),(90-Angles1!BE12),IF(AND($E12&lt;BE$3,$F12&gt;BE$4),(90+Angles1!BE12),IF(AND($E12&lt;BE$3,$F12&lt;BE$4),(270-Angles1!BE12),IF(AND($E12&gt;BE$3,$F12&lt;BE$4),(270+Angles1!BE12),"-"))))</f>
        <v>46.596374215262152</v>
      </c>
    </row>
    <row r="13" spans="1:58" s="2" customFormat="1" ht="12" x14ac:dyDescent="0.25">
      <c r="A13" s="3">
        <f>Angles1!A13</f>
        <v>1636</v>
      </c>
      <c r="B13" s="3" t="str">
        <f>Angles1!B13</f>
        <v xml:space="preserve">Anagyros </v>
      </c>
      <c r="C13" s="3" t="str">
        <f>Angles1!C13</f>
        <v>Vari</v>
      </c>
      <c r="D13" s="3">
        <f>Angles1!D13</f>
        <v>-3000</v>
      </c>
      <c r="E13" s="3">
        <f>Angles1!E13</f>
        <v>37.810994999999998</v>
      </c>
      <c r="F13" s="3">
        <f>Angles1!F13</f>
        <v>23.810763999999999</v>
      </c>
      <c r="G13" s="32">
        <f>Angles1!G13</f>
        <v>37</v>
      </c>
      <c r="H13" s="9">
        <f>IF(AND($E13&gt;H$3,$F13&gt;H$4),(90-Angles1!H13),IF(AND($E13&lt;H$3,$F13&gt;H$4),(90+Angles1!H13),IF(AND($E13&lt;H$3,$F13&lt;H$4),(270-Angles1!H13),IF(AND($E13&gt;H$3,$F13&lt;H$4),(270+Angles1!H13),"-"))))</f>
        <v>313.38519682130601</v>
      </c>
      <c r="I13" s="9">
        <f>IF(AND($E13&gt;I$3,$F13&gt;I$4),(90-Angles1!I13),IF(AND($E13&lt;I$3,$F13&gt;I$4),(90+Angles1!I13),IF(AND($E13&lt;I$3,$F13&lt;I$4),(270-Angles1!I13),IF(AND($E13&gt;I$3,$F13&lt;I$4),(270+Angles1!I13),"-"))))</f>
        <v>325.21985467690354</v>
      </c>
      <c r="J13" s="9">
        <f>IF(AND($E13&gt;J$3,$F13&gt;J$4),(90-Angles1!J13),IF(AND($E13&lt;J$3,$F13&gt;J$4),(90+Angles1!J13),IF(AND($E13&lt;J$3,$F13&lt;J$4),(270-Angles1!J13),IF(AND($E13&gt;J$3,$F13&lt;J$4),(270+Angles1!J13),"-"))))</f>
        <v>319.7850147163773</v>
      </c>
      <c r="K13" s="9">
        <f>IF(AND($E13&gt;K$3,$F13&gt;K$4),(90-Angles1!K13),IF(AND($E13&lt;K$3,$F13&gt;K$4),(90+Angles1!K13),IF(AND($E13&lt;K$3,$F13&lt;K$4),(270-Angles1!K13),IF(AND($E13&gt;K$3,$F13&lt;K$4),(270+Angles1!K13),"-"))))</f>
        <v>314.98476849439743</v>
      </c>
      <c r="L13" s="9">
        <f>IF(AND($E13&gt;L$3,$F13&gt;L$4),(90-Angles1!L13),IF(AND($E13&lt;L$3,$F13&gt;L$4),(90+Angles1!L13),IF(AND($E13&lt;L$3,$F13&lt;L$4),(270-Angles1!L13),IF(AND($E13&gt;L$3,$F13&lt;L$4),(270+Angles1!L13),"-"))))</f>
        <v>312.75665084953437</v>
      </c>
      <c r="M13" s="9">
        <f>IF(AND($E13&gt;M$3,$F13&gt;M$4),(90-Angles1!M13),IF(AND($E13&lt;M$3,$F13&gt;M$4),(90+Angles1!M13),IF(AND($E13&lt;M$3,$F13&lt;M$4),(270-Angles1!M13),IF(AND($E13&gt;M$3,$F13&lt;M$4),(270+Angles1!M13),"-"))))</f>
        <v>295.63825158987112</v>
      </c>
      <c r="N13" s="9" t="str">
        <f>IF(AND($E13&gt;N$3,$F13&gt;N$4),(90-Angles1!N13),IF(AND($E13&lt;N$3,$F13&gt;N$4),(90+Angles1!N13),IF(AND($E13&lt;N$3,$F13&lt;N$4),(270-Angles1!N13),IF(AND($E13&gt;N$3,$F13&lt;N$4),(270+Angles1!N13),"-"))))</f>
        <v>-</v>
      </c>
      <c r="O13" s="9">
        <f>IF(AND($E13&gt;O$3,$F13&gt;O$4),(90-Angles1!O13),IF(AND($E13&lt;O$3,$F13&gt;O$4),(90+Angles1!O13),IF(AND($E13&lt;O$3,$F13&lt;O$4),(270-Angles1!O13),IF(AND($E13&gt;O$3,$F13&lt;O$4),(270+Angles1!O13),"-"))))</f>
        <v>43.137385151689209</v>
      </c>
      <c r="P13" s="9">
        <f>IF(AND($E13&gt;P$3,$F13&gt;P$4),(90-Angles1!P13),IF(AND($E13&lt;P$3,$F13&gt;P$4),(90+Angles1!P13),IF(AND($E13&lt;P$3,$F13&lt;P$4),(270-Angles1!P13),IF(AND($E13&gt;P$3,$F13&lt;P$4),(270+Angles1!P13),"-"))))</f>
        <v>87.366456890577311</v>
      </c>
      <c r="Q13" s="9">
        <f>IF(AND($E13&gt;Q$3,$F13&gt;Q$4),(90-Angles1!Q13),IF(AND($E13&lt;Q$3,$F13&gt;Q$4),(90+Angles1!Q13),IF(AND($E13&lt;Q$3,$F13&lt;Q$4),(270-Angles1!Q13),IF(AND($E13&gt;Q$3,$F13&lt;Q$4),(270+Angles1!Q13),"-"))))</f>
        <v>132.75307161395062</v>
      </c>
      <c r="R13" s="9">
        <f>IF(AND($E13&gt;R$3,$F13&gt;R$4),(90-Angles1!R13),IF(AND($E13&lt;R$3,$F13&gt;R$4),(90+Angles1!R13),IF(AND($E13&lt;R$3,$F13&lt;R$4),(270-Angles1!R13),IF(AND($E13&gt;R$3,$F13&lt;R$4),(270+Angles1!R13),"-"))))</f>
        <v>138.02151312364651</v>
      </c>
      <c r="S13" s="9">
        <f>IF(AND($E13&gt;S$3,$F13&gt;S$4),(90-Angles1!S13),IF(AND($E13&lt;S$3,$F13&gt;S$4),(90+Angles1!S13),IF(AND($E13&lt;S$3,$F13&lt;S$4),(270-Angles1!S13),IF(AND($E13&gt;S$3,$F13&lt;S$4),(270+Angles1!S13),"-"))))</f>
        <v>141.26825871801645</v>
      </c>
      <c r="T13" s="9">
        <f>IF(AND($E13&gt;T$3,$F13&gt;T$4),(90-Angles1!T13),IF(AND($E13&lt;T$3,$F13&gt;T$4),(90+Angles1!T13),IF(AND($E13&lt;T$3,$F13&lt;T$4),(270-Angles1!T13),IF(AND($E13&gt;T$3,$F13&lt;T$4),(270+Angles1!T13),"-"))))</f>
        <v>136.7748353249666</v>
      </c>
      <c r="U13" s="9">
        <f>IF(AND($E13&gt;U$3,$F13&gt;U$4),(90-Angles1!U13),IF(AND($E13&lt;U$3,$F13&gt;U$4),(90+Angles1!U13),IF(AND($E13&lt;U$3,$F13&lt;U$4),(270-Angles1!U13),IF(AND($E13&gt;U$3,$F13&lt;U$4),(270+Angles1!U13),"-"))))</f>
        <v>134.52034262923942</v>
      </c>
      <c r="V13" s="9">
        <f>IF(AND($E13&gt;V$3,$F13&gt;V$4),(90-Angles1!V13),IF(AND($E13&lt;V$3,$F13&gt;V$4),(90+Angles1!V13),IF(AND($E13&lt;V$3,$F13&lt;V$4),(270-Angles1!V13),IF(AND($E13&gt;V$3,$F13&lt;V$4),(270+Angles1!V13),"-"))))</f>
        <v>133.83421940108161</v>
      </c>
      <c r="W13" s="9">
        <f>IF(AND($E13&gt;W$3,$F13&gt;W$4),(90-Angles1!W13),IF(AND($E13&lt;W$3,$F13&gt;W$4),(90+Angles1!W13),IF(AND($E13&lt;W$3,$F13&lt;W$4),(270-Angles1!W13),IF(AND($E13&gt;W$3,$F13&lt;W$4),(270+Angles1!W13),"-"))))</f>
        <v>130.47497573896914</v>
      </c>
      <c r="X13" s="9">
        <f>IF(AND($E13&gt;X$3,$F13&gt;X$4),(90-Angles1!X13),IF(AND($E13&lt;X$3,$F13&gt;X$4),(90+Angles1!X13),IF(AND($E13&lt;X$3,$F13&lt;X$4),(270-Angles1!X13),IF(AND($E13&gt;X$3,$F13&lt;X$4),(270+Angles1!X13),"-"))))</f>
        <v>122.97133096700594</v>
      </c>
      <c r="Y13" s="9">
        <f>IF(AND($E13&gt;Y$3,$F13&gt;Y$4),(90-Angles1!Y13),IF(AND($E13&lt;Y$3,$F13&gt;Y$4),(90+Angles1!Y13),IF(AND($E13&lt;Y$3,$F13&lt;Y$4),(270-Angles1!Y13),IF(AND($E13&gt;Y$3,$F13&lt;Y$4),(270+Angles1!Y13),"-"))))</f>
        <v>102.6548862351442</v>
      </c>
      <c r="Z13" s="9">
        <f>IF(AND($E13&gt;Z$3,$F13&gt;Z$4),(90-Angles1!Z13),IF(AND($E13&lt;Z$3,$F13&gt;Z$4),(90+Angles1!Z13),IF(AND($E13&lt;Z$3,$F13&lt;Z$4),(270-Angles1!Z13),IF(AND($E13&gt;Z$3,$F13&lt;Z$4),(270+Angles1!Z13),"-"))))</f>
        <v>105.82044119229238</v>
      </c>
      <c r="AA13" s="9">
        <f>IF(AND($E13&gt;AA$3,$F13&gt;AA$4),(90-Angles1!AA13),IF(AND($E13&lt;AA$3,$F13&gt;AA$4),(90+Angles1!AA13),IF(AND($E13&lt;AA$3,$F13&lt;AA$4),(270-Angles1!AA13),IF(AND($E13&gt;AA$3,$F13&lt;AA$4),(270+Angles1!AA13),"-"))))</f>
        <v>118.28395886660897</v>
      </c>
      <c r="AB13" s="9">
        <f>IF(AND($E13&gt;AB$3,$F13&gt;AB$4),(90-Angles1!AB13),IF(AND($E13&lt;AB$3,$F13&gt;AB$4),(90+Angles1!AB13),IF(AND($E13&lt;AB$3,$F13&lt;AB$4),(270-Angles1!AB13),IF(AND($E13&gt;AB$3,$F13&lt;AB$4),(270+Angles1!AB13),"-"))))</f>
        <v>138.10011288359942</v>
      </c>
      <c r="AC13" s="9">
        <f>IF(AND($E13&gt;AC$3,$F13&gt;AC$4),(90-Angles1!AC13),IF(AND($E13&lt;AC$3,$F13&gt;AC$4),(90+Angles1!AC13),IF(AND($E13&lt;AC$3,$F13&lt;AC$4),(270-Angles1!AC13),IF(AND($E13&gt;AC$3,$F13&lt;AC$4),(270+Angles1!AC13),"-"))))</f>
        <v>144.75863170300732</v>
      </c>
      <c r="AD13" s="9">
        <f>IF(AND($E13&gt;AD$3,$F13&gt;AD$4),(90-Angles1!AD13),IF(AND($E13&lt;AD$3,$F13&gt;AD$4),(90+Angles1!AD13),IF(AND($E13&lt;AD$3,$F13&lt;AD$4),(270-Angles1!AD13),IF(AND($E13&gt;AD$3,$F13&lt;AD$4),(270+Angles1!AD13),"-"))))</f>
        <v>139.88563042516429</v>
      </c>
      <c r="AE13" s="9">
        <f>IF(AND($E13&gt;AE$3,$F13&gt;AE$4),(90-Angles1!AE13),IF(AND($E13&lt;AE$3,$F13&gt;AE$4),(90+Angles1!AE13),IF(AND($E13&lt;AE$3,$F13&lt;AE$4),(270-Angles1!AE13),IF(AND($E13&gt;AE$3,$F13&lt;AE$4),(270+Angles1!AE13),"-"))))</f>
        <v>136.89627120721576</v>
      </c>
      <c r="AF13" s="9">
        <f>IF(AND($E13&gt;AF$3,$F13&gt;AF$4),(90-Angles1!AF13),IF(AND($E13&lt;AF$3,$F13&gt;AF$4),(90+Angles1!AF13),IF(AND($E13&lt;AF$3,$F13&lt;AF$4),(270-Angles1!AF13),IF(AND($E13&gt;AF$3,$F13&lt;AF$4),(270+Angles1!AF13),"-"))))</f>
        <v>129.50134935105174</v>
      </c>
      <c r="AG13" s="9">
        <f>IF(AND($E13&gt;AG$3,$F13&gt;AG$4),(90-Angles1!AG13),IF(AND($E13&lt;AG$3,$F13&gt;AG$4),(90+Angles1!AG13),IF(AND($E13&lt;AG$3,$F13&lt;AG$4),(270-Angles1!AG13),IF(AND($E13&gt;AG$3,$F13&lt;AG$4),(270+Angles1!AG13),"-"))))</f>
        <v>114.17065539634524</v>
      </c>
      <c r="AH13" s="9">
        <f>IF(AND($E13&gt;AH$3,$F13&gt;AH$4),(90-Angles1!AH13),IF(AND($E13&lt;AH$3,$F13&gt;AH$4),(90+Angles1!AH13),IF(AND($E13&lt;AH$3,$F13&lt;AH$4),(270-Angles1!AH13),IF(AND($E13&gt;AH$3,$F13&lt;AH$4),(270+Angles1!AH13),"-"))))</f>
        <v>114.97373571794918</v>
      </c>
      <c r="AI13" s="9">
        <f>IF(AND($E13&gt;AI$3,$F13&gt;AI$4),(90-Angles1!AI13),IF(AND($E13&lt;AI$3,$F13&gt;AI$4),(90+Angles1!AI13),IF(AND($E13&lt;AI$3,$F13&lt;AI$4),(270-Angles1!AI13),IF(AND($E13&gt;AI$3,$F13&lt;AI$4),(270+Angles1!AI13),"-"))))</f>
        <v>102.33783900293896</v>
      </c>
      <c r="AJ13" s="9">
        <f>IF(AND($E13&gt;AJ$3,$F13&gt;AJ$4),(90-Angles1!AJ13),IF(AND($E13&lt;AJ$3,$F13&gt;AJ$4),(90+Angles1!AJ13),IF(AND($E13&lt;AJ$3,$F13&lt;AJ$4),(270-Angles1!AJ13),IF(AND($E13&gt;AJ$3,$F13&lt;AJ$4),(270+Angles1!AJ13),"-"))))</f>
        <v>100.08944112706405</v>
      </c>
      <c r="AK13" s="9">
        <f>IF(AND($E13&gt;AK$3,$F13&gt;AK$4),(90-Angles1!AK13),IF(AND($E13&lt;AK$3,$F13&gt;AK$4),(90+Angles1!AK13),IF(AND($E13&lt;AK$3,$F13&lt;AK$4),(270-Angles1!AK13),IF(AND($E13&gt;AK$3,$F13&lt;AK$4),(270+Angles1!AK13),"-"))))</f>
        <v>99.668447936380417</v>
      </c>
      <c r="AL13" s="9">
        <f>IF(AND($E13&gt;AL$3,$F13&gt;AL$4),(90-Angles1!AL13),IF(AND($E13&lt;AL$3,$F13&gt;AL$4),(90+Angles1!AL13),IF(AND($E13&lt;AL$3,$F13&lt;AL$4),(270-Angles1!AL13),IF(AND($E13&gt;AL$3,$F13&lt;AL$4),(270+Angles1!AL13),"-"))))</f>
        <v>96.364930663481246</v>
      </c>
      <c r="AM13" s="9">
        <f>IF(AND($E13&gt;AM$3,$F13&gt;AM$4),(90-Angles1!AM13),IF(AND($E13&lt;AM$3,$F13&gt;AM$4),(90+Angles1!AM13),IF(AND($E13&lt;AM$3,$F13&lt;AM$4),(270-Angles1!AM13),IF(AND($E13&gt;AM$3,$F13&lt;AM$4),(270+Angles1!AM13),"-"))))</f>
        <v>94.550353960216398</v>
      </c>
      <c r="AN13" s="9">
        <f>IF(AND($E13&gt;AN$3,$F13&gt;AN$4),(90-Angles1!AN13),IF(AND($E13&lt;AN$3,$F13&gt;AN$4),(90+Angles1!AN13),IF(AND($E13&lt;AN$3,$F13&lt;AN$4),(270-Angles1!AN13),IF(AND($E13&gt;AN$3,$F13&lt;AN$4),(270+Angles1!AN13),"-"))))</f>
        <v>92.817584416535652</v>
      </c>
      <c r="AO13" s="9">
        <f>IF(AND($E13&gt;AO$3,$F13&gt;AO$4),(90-Angles1!AO13),IF(AND($E13&lt;AO$3,$F13&gt;AO$4),(90+Angles1!AO13),IF(AND($E13&lt;AO$3,$F13&lt;AO$4),(270-Angles1!AO13),IF(AND($E13&gt;AO$3,$F13&lt;AO$4),(270+Angles1!AO13),"-"))))</f>
        <v>93.234381393572718</v>
      </c>
      <c r="AP13" s="9">
        <f>IF(AND($E13&gt;AP$3,$F13&gt;AP$4),(90-Angles1!AP13),IF(AND($E13&lt;AP$3,$F13&gt;AP$4),(90+Angles1!AP13),IF(AND($E13&lt;AP$3,$F13&lt;AP$4),(270-Angles1!AP13),IF(AND($E13&gt;AP$3,$F13&lt;AP$4),(270+Angles1!AP13),"-"))))</f>
        <v>85.084746301994016</v>
      </c>
      <c r="AQ13" s="9">
        <f>IF(AND($E13&gt;AQ$3,$F13&gt;AQ$4),(90-Angles1!AQ13),IF(AND($E13&lt;AQ$3,$F13&gt;AQ$4),(90+Angles1!AQ13),IF(AND($E13&lt;AQ$3,$F13&lt;AQ$4),(270-Angles1!AQ13),IF(AND($E13&gt;AQ$3,$F13&lt;AQ$4),(270+Angles1!AQ13),"-"))))</f>
        <v>84.346007098909269</v>
      </c>
      <c r="AR13" s="9">
        <f>IF(AND($E13&gt;AR$3,$F13&gt;AR$4),(90-Angles1!AR13),IF(AND($E13&lt;AR$3,$F13&gt;AR$4),(90+Angles1!AR13),IF(AND($E13&lt;AR$3,$F13&lt;AR$4),(270-Angles1!AR13),IF(AND($E13&gt;AR$3,$F13&lt;AR$4),(270+Angles1!AR13),"-"))))</f>
        <v>84.199012719415776</v>
      </c>
      <c r="AS13" s="9">
        <f>IF(AND($E13&gt;AS$3,$F13&gt;AS$4),(90-Angles1!AS13),IF(AND($E13&lt;AS$3,$F13&gt;AS$4),(90+Angles1!AS13),IF(AND($E13&lt;AS$3,$F13&lt;AS$4),(270-Angles1!AS13),IF(AND($E13&gt;AS$3,$F13&lt;AS$4),(270+Angles1!AS13),"-"))))</f>
        <v>84.820969240288889</v>
      </c>
      <c r="AT13" s="9">
        <f>IF(AND($E13&gt;AT$3,$F13&gt;AT$4),(90-Angles1!AT13),IF(AND($E13&lt;AT$3,$F13&gt;AT$4),(90+Angles1!AT13),IF(AND($E13&lt;AT$3,$F13&lt;AT$4),(270-Angles1!AT13),IF(AND($E13&gt;AT$3,$F13&lt;AT$4),(270+Angles1!AT13),"-"))))</f>
        <v>71.366475753469444</v>
      </c>
      <c r="AU13" s="9">
        <f>IF(AND($E13&gt;AU$3,$F13&gt;AU$4),(90-Angles1!AU13),IF(AND($E13&lt;AU$3,$F13&gt;AU$4),(90+Angles1!AU13),IF(AND($E13&lt;AU$3,$F13&lt;AU$4),(270-Angles1!AU13),IF(AND($E13&gt;AU$3,$F13&lt;AU$4),(270+Angles1!AU13),"-"))))</f>
        <v>79.011242392897145</v>
      </c>
      <c r="AV13" s="9">
        <f>IF(AND($E13&gt;AV$3,$F13&gt;AV$4),(90-Angles1!AV13),IF(AND($E13&lt;AV$3,$F13&gt;AV$4),(90+Angles1!AV13),IF(AND($E13&lt;AV$3,$F13&lt;AV$4),(270-Angles1!AV13),IF(AND($E13&gt;AV$3,$F13&lt;AV$4),(270+Angles1!AV13),"-"))))</f>
        <v>78.279502433101442</v>
      </c>
      <c r="AW13" s="9">
        <f>IF(AND($E13&gt;AW$3,$F13&gt;AW$4),(90-Angles1!AW13),IF(AND($E13&lt;AW$3,$F13&gt;AW$4),(90+Angles1!AW13),IF(AND($E13&lt;AW$3,$F13&lt;AW$4),(270-Angles1!AW13),IF(AND($E13&gt;AW$3,$F13&lt;AW$4),(270+Angles1!AW13),"-"))))</f>
        <v>77.702616189657491</v>
      </c>
      <c r="AX13" s="9">
        <f>IF(AND($E13&gt;AX$3,$F13&gt;AX$4),(90-Angles1!AX13),IF(AND($E13&lt;AX$3,$F13&gt;AX$4),(90+Angles1!AX13),IF(AND($E13&lt;AX$3,$F13&lt;AX$4),(270-Angles1!AX13),IF(AND($E13&gt;AX$3,$F13&lt;AX$4),(270+Angles1!AX13),"-"))))</f>
        <v>59.79541024447991</v>
      </c>
      <c r="AY13" s="9">
        <f>IF(AND($E13&gt;AY$3,$F13&gt;AY$4),(90-Angles1!AY13),IF(AND($E13&lt;AY$3,$F13&gt;AY$4),(90+Angles1!AY13),IF(AND($E13&lt;AY$3,$F13&lt;AY$4),(270-Angles1!AY13),IF(AND($E13&gt;AY$3,$F13&lt;AY$4),(270+Angles1!AY13),"-"))))</f>
        <v>64.663330613900385</v>
      </c>
      <c r="AZ13" s="9">
        <f>IF(AND($E13&gt;AZ$3,$F13&gt;AZ$4),(90-Angles1!AZ13),IF(AND($E13&lt;AZ$3,$F13&gt;AZ$4),(90+Angles1!AZ13),IF(AND($E13&lt;AZ$3,$F13&lt;AZ$4),(270-Angles1!AZ13),IF(AND($E13&gt;AZ$3,$F13&lt;AZ$4),(270+Angles1!AZ13),"-"))))</f>
        <v>54.964795233474661</v>
      </c>
      <c r="BA13" s="9">
        <f>IF(AND($E13&gt;BA$3,$F13&gt;BA$4),(90-Angles1!BA13),IF(AND($E13&lt;BA$3,$F13&gt;BA$4),(90+Angles1!BA13),IF(AND($E13&lt;BA$3,$F13&lt;BA$4),(270-Angles1!BA13),IF(AND($E13&gt;BA$3,$F13&lt;BA$4),(270+Angles1!BA13),"-"))))</f>
        <v>48.261291603227576</v>
      </c>
      <c r="BB13" s="9">
        <f>IF(AND($E13&gt;BB$3,$F13&gt;BB$4),(90-Angles1!BB13),IF(AND($E13&lt;BB$3,$F13&gt;BB$4),(90+Angles1!BB13),IF(AND($E13&lt;BB$3,$F13&lt;BB$4),(270-Angles1!BB13),IF(AND($E13&gt;BB$3,$F13&lt;BB$4),(270+Angles1!BB13),"-"))))</f>
        <v>47.690320758401057</v>
      </c>
      <c r="BC13" s="9">
        <f>IF(AND($E13&gt;BC$3,$F13&gt;BC$4),(90-Angles1!BC13),IF(AND($E13&lt;BC$3,$F13&gt;BC$4),(90+Angles1!BC13),IF(AND($E13&lt;BC$3,$F13&lt;BC$4),(270-Angles1!BC13),IF(AND($E13&gt;BC$3,$F13&lt;BC$4),(270+Angles1!BC13),"-"))))</f>
        <v>42.844889490352777</v>
      </c>
      <c r="BD13" s="9">
        <f>IF(AND($E13&gt;BD$3,$F13&gt;BD$4),(90-Angles1!BD13),IF(AND($E13&lt;BD$3,$F13&gt;BD$4),(90+Angles1!BD13),IF(AND($E13&lt;BD$3,$F13&lt;BD$4),(270-Angles1!BD13),IF(AND($E13&gt;BD$3,$F13&lt;BD$4),(270+Angles1!BD13),"-"))))</f>
        <v>39.647212615136162</v>
      </c>
      <c r="BE13" s="9">
        <f>IF(AND($E13&gt;BE$3,$F13&gt;BE$4),(90-Angles1!BE13),IF(AND($E13&lt;BE$3,$F13&gt;BE$4),(90+Angles1!BE13),IF(AND($E13&lt;BE$3,$F13&lt;BE$4),(270-Angles1!BE13),IF(AND($E13&gt;BE$3,$F13&lt;BE$4),(270+Angles1!BE13),"-"))))</f>
        <v>38.136897210265865</v>
      </c>
    </row>
    <row r="14" spans="1:58" s="2" customFormat="1" ht="12" x14ac:dyDescent="0.25">
      <c r="A14" s="3">
        <f>Angles1!A14</f>
        <v>1635</v>
      </c>
      <c r="B14" s="3" t="str">
        <f>Angles1!B14</f>
        <v>Phabra insula</v>
      </c>
      <c r="C14" s="3" t="str">
        <f>Angles1!C14</f>
        <v>Isle of Fleves</v>
      </c>
      <c r="D14" s="3" t="str">
        <f>Angles1!D14</f>
        <v xml:space="preserve"> </v>
      </c>
      <c r="E14" s="3">
        <f>Angles1!E14</f>
        <v>37.770397000000003</v>
      </c>
      <c r="F14" s="3">
        <f>Angles1!F14</f>
        <v>23.762640000000001</v>
      </c>
      <c r="G14" s="32">
        <f>Angles1!G14</f>
        <v>37</v>
      </c>
      <c r="H14" s="9">
        <f>IF(AND($E14&gt;H$3,$F14&gt;H$4),(90-Angles1!H14),IF(AND($E14&lt;H$3,$F14&gt;H$4),(90+Angles1!H14),IF(AND($E14&lt;H$3,$F14&lt;H$4),(270-Angles1!H14),IF(AND($E14&gt;H$3,$F14&lt;H$4),(270+Angles1!H14),"-"))))</f>
        <v>299.81641429311424</v>
      </c>
      <c r="I14" s="9">
        <f>IF(AND($E14&gt;I$3,$F14&gt;I$4),(90-Angles1!I14),IF(AND($E14&lt;I$3,$F14&gt;I$4),(90+Angles1!I14),IF(AND($E14&lt;I$3,$F14&lt;I$4),(270-Angles1!I14),IF(AND($E14&gt;I$3,$F14&lt;I$4),(270+Angles1!I14),"-"))))</f>
        <v>308.53683475732987</v>
      </c>
      <c r="J14" s="9">
        <f>IF(AND($E14&gt;J$3,$F14&gt;J$4),(90-Angles1!J14),IF(AND($E14&lt;J$3,$F14&gt;J$4),(90+Angles1!J14),IF(AND($E14&lt;J$3,$F14&lt;J$4),(270-Angles1!J14),IF(AND($E14&gt;J$3,$F14&lt;J$4),(270+Angles1!J14),"-"))))</f>
        <v>303.33510195005243</v>
      </c>
      <c r="K14" s="9">
        <f>IF(AND($E14&gt;K$3,$F14&gt;K$4),(90-Angles1!K14),IF(AND($E14&lt;K$3,$F14&gt;K$4),(90+Angles1!K14),IF(AND($E14&lt;K$3,$F14&lt;K$4),(270-Angles1!K14),IF(AND($E14&gt;K$3,$F14&lt;K$4),(270+Angles1!K14),"-"))))</f>
        <v>292.61946658101937</v>
      </c>
      <c r="L14" s="9">
        <f>IF(AND($E14&gt;L$3,$F14&gt;L$4),(90-Angles1!L14),IF(AND($E14&lt;L$3,$F14&gt;L$4),(90+Angles1!L14),IF(AND($E14&lt;L$3,$F14&lt;L$4),(270-Angles1!L14),IF(AND($E14&gt;L$3,$F14&lt;L$4),(270+Angles1!L14),"-"))))</f>
        <v>290.65870528345039</v>
      </c>
      <c r="M14" s="9">
        <f>IF(AND($E14&gt;M$3,$F14&gt;M$4),(90-Angles1!M14),IF(AND($E14&lt;M$3,$F14&gt;M$4),(90+Angles1!M14),IF(AND($E14&lt;M$3,$F14&lt;M$4),(270-Angles1!M14),IF(AND($E14&gt;M$3,$F14&lt;M$4),(270+Angles1!M14),"-"))))</f>
        <v>263.12742587029118</v>
      </c>
      <c r="N14" s="9">
        <f>IF(AND($E14&gt;N$3,$F14&gt;N$4),(90-Angles1!N14),IF(AND($E14&lt;N$3,$F14&gt;N$4),(90+Angles1!N14),IF(AND($E14&lt;N$3,$F14&lt;N$4),(270-Angles1!N14),IF(AND($E14&gt;N$3,$F14&lt;N$4),(270+Angles1!N14),"-"))))</f>
        <v>223.12167843941322</v>
      </c>
      <c r="O14" s="9" t="str">
        <f>IF(AND($E14&gt;O$3,$F14&gt;O$4),(90-Angles1!O14),IF(AND($E14&lt;O$3,$F14&gt;O$4),(90+Angles1!O14),IF(AND($E14&lt;O$3,$F14&lt;O$4),(270-Angles1!O14),IF(AND($E14&gt;O$3,$F14&lt;O$4),(270+Angles1!O14),"-"))))</f>
        <v>-</v>
      </c>
      <c r="P14" s="9">
        <f>IF(AND($E14&gt;P$3,$F14&gt;P$4),(90-Angles1!P14),IF(AND($E14&lt;P$3,$F14&gt;P$4),(90+Angles1!P14),IF(AND($E14&lt;P$3,$F14&lt;P$4),(270-Angles1!P14),IF(AND($E14&gt;P$3,$F14&lt;P$4),(270+Angles1!P14),"-"))))</f>
        <v>197.55928897562387</v>
      </c>
      <c r="Q14" s="9">
        <f>IF(AND($E14&gt;Q$3,$F14&gt;Q$4),(90-Angles1!Q14),IF(AND($E14&lt;Q$3,$F14&gt;Q$4),(90+Angles1!Q14),IF(AND($E14&lt;Q$3,$F14&lt;Q$4),(270-Angles1!Q14),IF(AND($E14&gt;Q$3,$F14&lt;Q$4),(270+Angles1!Q14),"-"))))</f>
        <v>172.20135881729283</v>
      </c>
      <c r="R14" s="9">
        <f>IF(AND($E14&gt;R$3,$F14&gt;R$4),(90-Angles1!R14),IF(AND($E14&lt;R$3,$F14&gt;R$4),(90+Angles1!R14),IF(AND($E14&lt;R$3,$F14&lt;R$4),(270-Angles1!R14),IF(AND($E14&gt;R$3,$F14&lt;R$4),(270+Angles1!R14),"-"))))</f>
        <v>163.40959808108812</v>
      </c>
      <c r="S14" s="9">
        <f>IF(AND($E14&gt;S$3,$F14&gt;S$4),(90-Angles1!S14),IF(AND($E14&lt;S$3,$F14&gt;S$4),(90+Angles1!S14),IF(AND($E14&lt;S$3,$F14&lt;S$4),(270-Angles1!S14),IF(AND($E14&gt;S$3,$F14&lt;S$4),(270+Angles1!S14),"-"))))</f>
        <v>159.59897142667677</v>
      </c>
      <c r="T14" s="9">
        <f>IF(AND($E14&gt;T$3,$F14&gt;T$4),(90-Angles1!T14),IF(AND($E14&lt;T$3,$F14&gt;T$4),(90+Angles1!T14),IF(AND($E14&lt;T$3,$F14&lt;T$4),(270-Angles1!T14),IF(AND($E14&gt;T$3,$F14&lt;T$4),(270+Angles1!T14),"-"))))</f>
        <v>154.19516148431822</v>
      </c>
      <c r="U14" s="9">
        <f>IF(AND($E14&gt;U$3,$F14&gt;U$4),(90-Angles1!U14),IF(AND($E14&lt;U$3,$F14&gt;U$4),(90+Angles1!U14),IF(AND($E14&lt;U$3,$F14&lt;U$4),(270-Angles1!U14),IF(AND($E14&gt;U$3,$F14&lt;U$4),(270+Angles1!U14),"-"))))</f>
        <v>151.60238929297211</v>
      </c>
      <c r="V14" s="9">
        <f>IF(AND($E14&gt;V$3,$F14&gt;V$4),(90-Angles1!V14),IF(AND($E14&lt;V$3,$F14&gt;V$4),(90+Angles1!V14),IF(AND($E14&lt;V$3,$F14&lt;V$4),(270-Angles1!V14),IF(AND($E14&gt;V$3,$F14&lt;V$4),(270+Angles1!V14),"-"))))</f>
        <v>150.14525948233737</v>
      </c>
      <c r="W14" s="9">
        <f>IF(AND($E14&gt;W$3,$F14&gt;W$4),(90-Angles1!W14),IF(AND($E14&lt;W$3,$F14&gt;W$4),(90+Angles1!W14),IF(AND($E14&lt;W$3,$F14&lt;W$4),(270-Angles1!W14),IF(AND($E14&gt;W$3,$F14&lt;W$4),(270+Angles1!W14),"-"))))</f>
        <v>144.86548937715986</v>
      </c>
      <c r="X14" s="9">
        <f>IF(AND($E14&gt;X$3,$F14&gt;X$4),(90-Angles1!X14),IF(AND($E14&lt;X$3,$F14&gt;X$4),(90+Angles1!X14),IF(AND($E14&lt;X$3,$F14&lt;X$4),(270-Angles1!X14),IF(AND($E14&gt;X$3,$F14&lt;X$4),(270+Angles1!X14),"-"))))</f>
        <v>135.51122354753025</v>
      </c>
      <c r="Y14" s="9">
        <f>IF(AND($E14&gt;Y$3,$F14&gt;Y$4),(90-Angles1!Y14),IF(AND($E14&lt;Y$3,$F14&gt;Y$4),(90+Angles1!Y14),IF(AND($E14&lt;Y$3,$F14&lt;Y$4),(270-Angles1!Y14),IF(AND($E14&gt;Y$3,$F14&lt;Y$4),(270+Angles1!Y14),"-"))))</f>
        <v>112.7223898495083</v>
      </c>
      <c r="Z14" s="9">
        <f>IF(AND($E14&gt;Z$3,$F14&gt;Z$4),(90-Angles1!Z14),IF(AND($E14&lt;Z$3,$F14&gt;Z$4),(90+Angles1!Z14),IF(AND($E14&lt;Z$3,$F14&lt;Z$4),(270-Angles1!Z14),IF(AND($E14&gt;Z$3,$F14&lt;Z$4),(270+Angles1!Z14),"-"))))</f>
        <v>115.12053917714978</v>
      </c>
      <c r="AA14" s="9">
        <f>IF(AND($E14&gt;AA$3,$F14&gt;AA$4),(90-Angles1!AA14),IF(AND($E14&lt;AA$3,$F14&gt;AA$4),(90+Angles1!AA14),IF(AND($E14&lt;AA$3,$F14&lt;AA$4),(270-Angles1!AA14),IF(AND($E14&gt;AA$3,$F14&lt;AA$4),(270+Angles1!AA14),"-"))))</f>
        <v>127.49564671250069</v>
      </c>
      <c r="AB14" s="9">
        <f>IF(AND($E14&gt;AB$3,$F14&gt;AB$4),(90-Angles1!AB14),IF(AND($E14&lt;AB$3,$F14&gt;AB$4),(90+Angles1!AB14),IF(AND($E14&lt;AB$3,$F14&lt;AB$4),(270-Angles1!AB14),IF(AND($E14&gt;AB$3,$F14&lt;AB$4),(270+Angles1!AB14),"-"))))</f>
        <v>149.5334258709363</v>
      </c>
      <c r="AC14" s="9">
        <f>IF(AND($E14&gt;AC$3,$F14&gt;AC$4),(90-Angles1!AC14),IF(AND($E14&lt;AC$3,$F14&gt;AC$4),(90+Angles1!AC14),IF(AND($E14&lt;AC$3,$F14&lt;AC$4),(270-Angles1!AC14),IF(AND($E14&gt;AC$3,$F14&lt;AC$4),(270+Angles1!AC14),"-"))))</f>
        <v>154.72615095944948</v>
      </c>
      <c r="AD14" s="9">
        <f>IF(AND($E14&gt;AD$3,$F14&gt;AD$4),(90-Angles1!AD14),IF(AND($E14&lt;AD$3,$F14&gt;AD$4),(90+Angles1!AD14),IF(AND($E14&lt;AD$3,$F14&lt;AD$4),(270-Angles1!AD14),IF(AND($E14&gt;AD$3,$F14&lt;AD$4),(270+Angles1!AD14),"-"))))</f>
        <v>149.7769309152425</v>
      </c>
      <c r="AE14" s="9">
        <f>IF(AND($E14&gt;AE$3,$F14&gt;AE$4),(90-Angles1!AE14),IF(AND($E14&lt;AE$3,$F14&gt;AE$4),(90+Angles1!AE14),IF(AND($E14&lt;AE$3,$F14&lt;AE$4),(270-Angles1!AE14),IF(AND($E14&gt;AE$3,$F14&lt;AE$4),(270+Angles1!AE14),"-"))))</f>
        <v>146.749552498664</v>
      </c>
      <c r="AF14" s="9">
        <f>IF(AND($E14&gt;AF$3,$F14&gt;AF$4),(90-Angles1!AF14),IF(AND($E14&lt;AF$3,$F14&gt;AF$4),(90+Angles1!AF14),IF(AND($E14&lt;AF$3,$F14&lt;AF$4),(270-Angles1!AF14),IF(AND($E14&gt;AF$3,$F14&lt;AF$4),(270+Angles1!AF14),"-"))))</f>
        <v>138.9841787323644</v>
      </c>
      <c r="AG14" s="9">
        <f>IF(AND($E14&gt;AG$3,$F14&gt;AG$4),(90-Angles1!AG14),IF(AND($E14&lt;AG$3,$F14&gt;AG$4),(90+Angles1!AG14),IF(AND($E14&lt;AG$3,$F14&lt;AG$4),(270-Angles1!AG14),IF(AND($E14&gt;AG$3,$F14&lt;AG$4),(270+Angles1!AG14),"-"))))</f>
        <v>122.26597125796171</v>
      </c>
      <c r="AH14" s="9">
        <f>IF(AND($E14&gt;AH$3,$F14&gt;AH$4),(90-Angles1!AH14),IF(AND($E14&lt;AH$3,$F14&gt;AH$4),(90+Angles1!AH14),IF(AND($E14&lt;AH$3,$F14&lt;AH$4),(270-Angles1!AH14),IF(AND($E14&gt;AH$3,$F14&lt;AH$4),(270+Angles1!AH14),"-"))))</f>
        <v>122.897201170617</v>
      </c>
      <c r="AI14" s="9">
        <f>IF(AND($E14&gt;AI$3,$F14&gt;AI$4),(90-Angles1!AI14),IF(AND($E14&lt;AI$3,$F14&gt;AI$4),(90+Angles1!AI14),IF(AND($E14&lt;AI$3,$F14&lt;AI$4),(270-Angles1!AI14),IF(AND($E14&gt;AI$3,$F14&lt;AI$4),(270+Angles1!AI14),"-"))))</f>
        <v>107.7403704328747</v>
      </c>
      <c r="AJ14" s="9">
        <f>IF(AND($E14&gt;AJ$3,$F14&gt;AJ$4),(90-Angles1!AJ14),IF(AND($E14&lt;AJ$3,$F14&gt;AJ$4),(90+Angles1!AJ14),IF(AND($E14&lt;AJ$3,$F14&lt;AJ$4),(270-Angles1!AJ14),IF(AND($E14&gt;AJ$3,$F14&lt;AJ$4),(270+Angles1!AJ14),"-"))))</f>
        <v>104.90225430764389</v>
      </c>
      <c r="AK14" s="9">
        <f>IF(AND($E14&gt;AK$3,$F14&gt;AK$4),(90-Angles1!AK14),IF(AND($E14&lt;AK$3,$F14&gt;AK$4),(90+Angles1!AK14),IF(AND($E14&lt;AK$3,$F14&lt;AK$4),(270-Angles1!AK14),IF(AND($E14&gt;AK$3,$F14&lt;AK$4),(270+Angles1!AK14),"-"))))</f>
        <v>103.99627425438183</v>
      </c>
      <c r="AL14" s="9">
        <f>IF(AND($E14&gt;AL$3,$F14&gt;AL$4),(90-Angles1!AL14),IF(AND($E14&lt;AL$3,$F14&gt;AL$4),(90+Angles1!AL14),IF(AND($E14&lt;AL$3,$F14&lt;AL$4),(270-Angles1!AL14),IF(AND($E14&gt;AL$3,$F14&lt;AL$4),(270+Angles1!AL14),"-"))))</f>
        <v>100.50894090889682</v>
      </c>
      <c r="AM14" s="9">
        <f>IF(AND($E14&gt;AM$3,$F14&gt;AM$4),(90-Angles1!AM14),IF(AND($E14&lt;AM$3,$F14&gt;AM$4),(90+Angles1!AM14),IF(AND($E14&lt;AM$3,$F14&lt;AM$4),(270-Angles1!AM14),IF(AND($E14&gt;AM$3,$F14&lt;AM$4),(270+Angles1!AM14),"-"))))</f>
        <v>98.639496453901828</v>
      </c>
      <c r="AN14" s="9">
        <f>IF(AND($E14&gt;AN$3,$F14&gt;AN$4),(90-Angles1!AN14),IF(AND($E14&lt;AN$3,$F14&gt;AN$4),(90+Angles1!AN14),IF(AND($E14&lt;AN$3,$F14&lt;AN$4),(270-Angles1!AN14),IF(AND($E14&gt;AN$3,$F14&lt;AN$4),(270+Angles1!AN14),"-"))))</f>
        <v>97.195164537082363</v>
      </c>
      <c r="AO14" s="9">
        <f>IF(AND($E14&gt;AO$3,$F14&gt;AO$4),(90-Angles1!AO14),IF(AND($E14&lt;AO$3,$F14&gt;AO$4),(90+Angles1!AO14),IF(AND($E14&lt;AO$3,$F14&lt;AO$4),(270-Angles1!AO14),IF(AND($E14&gt;AO$3,$F14&lt;AO$4),(270+Angles1!AO14),"-"))))</f>
        <v>97.981870934673623</v>
      </c>
      <c r="AP14" s="9">
        <f>IF(AND($E14&gt;AP$3,$F14&gt;AP$4),(90-Angles1!AP14),IF(AND($E14&lt;AP$3,$F14&gt;AP$4),(90+Angles1!AP14),IF(AND($E14&lt;AP$3,$F14&lt;AP$4),(270-Angles1!AP14),IF(AND($E14&gt;AP$3,$F14&lt;AP$4),(270+Angles1!AP14),"-"))))</f>
        <v>89.555960020016897</v>
      </c>
      <c r="AQ14" s="9">
        <f>IF(AND($E14&gt;AQ$3,$F14&gt;AQ$4),(90-Angles1!AQ14),IF(AND($E14&lt;AQ$3,$F14&gt;AQ$4),(90+Angles1!AQ14),IF(AND($E14&lt;AQ$3,$F14&lt;AQ$4),(270-Angles1!AQ14),IF(AND($E14&gt;AQ$3,$F14&lt;AQ$4),(270+Angles1!AQ14),"-"))))</f>
        <v>88.847105236903587</v>
      </c>
      <c r="AR14" s="9">
        <f>IF(AND($E14&gt;AR$3,$F14&gt;AR$4),(90-Angles1!AR14),IF(AND($E14&lt;AR$3,$F14&gt;AR$4),(90+Angles1!AR14),IF(AND($E14&lt;AR$3,$F14&lt;AR$4),(270-Angles1!AR14),IF(AND($E14&gt;AR$3,$F14&lt;AR$4),(270+Angles1!AR14),"-"))))</f>
        <v>88.558245259154191</v>
      </c>
      <c r="AS14" s="9">
        <f>IF(AND($E14&gt;AS$3,$F14&gt;AS$4),(90-Angles1!AS14),IF(AND($E14&lt;AS$3,$F14&gt;AS$4),(90+Angles1!AS14),IF(AND($E14&lt;AS$3,$F14&lt;AS$4),(270-Angles1!AS14),IF(AND($E14&gt;AS$3,$F14&lt;AS$4),(270+Angles1!AS14),"-"))))</f>
        <v>89.04267276053298</v>
      </c>
      <c r="AT14" s="9">
        <f>IF(AND($E14&gt;AT$3,$F14&gt;AT$4),(90-Angles1!AT14),IF(AND($E14&lt;AT$3,$F14&gt;AT$4),(90+Angles1!AT14),IF(AND($E14&lt;AT$3,$F14&lt;AT$4),(270-Angles1!AT14),IF(AND($E14&gt;AT$3,$F14&lt;AT$4),(270+Angles1!AT14),"-"))))</f>
        <v>74.409999627823709</v>
      </c>
      <c r="AU14" s="9">
        <f>IF(AND($E14&gt;AU$3,$F14&gt;AU$4),(90-Angles1!AU14),IF(AND($E14&lt;AU$3,$F14&gt;AU$4),(90+Angles1!AU14),IF(AND($E14&lt;AU$3,$F14&lt;AU$4),(270-Angles1!AU14),IF(AND($E14&gt;AU$3,$F14&lt;AU$4),(270+Angles1!AU14),"-"))))</f>
        <v>85.958347998838818</v>
      </c>
      <c r="AV14" s="9">
        <f>IF(AND($E14&gt;AV$3,$F14&gt;AV$4),(90-Angles1!AV14),IF(AND($E14&lt;AV$3,$F14&gt;AV$4),(90+Angles1!AV14),IF(AND($E14&lt;AV$3,$F14&lt;AV$4),(270-Angles1!AV14),IF(AND($E14&gt;AV$3,$F14&lt;AV$4),(270+Angles1!AV14),"-"))))</f>
        <v>85.135894383234387</v>
      </c>
      <c r="AW14" s="9">
        <f>IF(AND($E14&gt;AW$3,$F14&gt;AW$4),(90-Angles1!AW14),IF(AND($E14&lt;AW$3,$F14&gt;AW$4),(90+Angles1!AW14),IF(AND($E14&lt;AW$3,$F14&lt;AW$4),(270-Angles1!AW14),IF(AND($E14&gt;AW$3,$F14&lt;AW$4),(270+Angles1!AW14),"-"))))</f>
        <v>84.519314607113017</v>
      </c>
      <c r="AX14" s="9">
        <f>IF(AND($E14&gt;AX$3,$F14&gt;AX$4),(90-Angles1!AX14),IF(AND($E14&lt;AX$3,$F14&gt;AX$4),(90+Angles1!AX14),IF(AND($E14&lt;AX$3,$F14&lt;AX$4),(270-Angles1!AX14),IF(AND($E14&gt;AX$3,$F14&lt;AX$4),(270+Angles1!AX14),"-"))))</f>
        <v>62.189121558430223</v>
      </c>
      <c r="AY14" s="9">
        <f>IF(AND($E14&gt;AY$3,$F14&gt;AY$4),(90-Angles1!AY14),IF(AND($E14&lt;AY$3,$F14&gt;AY$4),(90+Angles1!AY14),IF(AND($E14&lt;AY$3,$F14&lt;AY$4),(270-Angles1!AY14),IF(AND($E14&gt;AY$3,$F14&lt;AY$4),(270+Angles1!AY14),"-"))))</f>
        <v>68.002152332278797</v>
      </c>
      <c r="AZ14" s="9">
        <f>IF(AND($E14&gt;AZ$3,$F14&gt;AZ$4),(90-Angles1!AZ14),IF(AND($E14&lt;AZ$3,$F14&gt;AZ$4),(90+Angles1!AZ14),IF(AND($E14&lt;AZ$3,$F14&lt;AZ$4),(270-Angles1!AZ14),IF(AND($E14&gt;AZ$3,$F14&lt;AZ$4),(270+Angles1!AZ14),"-"))))</f>
        <v>56.801450155135925</v>
      </c>
      <c r="BA14" s="9">
        <f>IF(AND($E14&gt;BA$3,$F14&gt;BA$4),(90-Angles1!BA14),IF(AND($E14&lt;BA$3,$F14&gt;BA$4),(90+Angles1!BA14),IF(AND($E14&lt;BA$3,$F14&lt;BA$4),(270-Angles1!BA14),IF(AND($E14&gt;BA$3,$F14&lt;BA$4),(270+Angles1!BA14),"-"))))</f>
        <v>48.983566340204874</v>
      </c>
      <c r="BB14" s="9">
        <f>IF(AND($E14&gt;BB$3,$F14&gt;BB$4),(90-Angles1!BB14),IF(AND($E14&lt;BB$3,$F14&gt;BB$4),(90+Angles1!BB14),IF(AND($E14&lt;BB$3,$F14&lt;BB$4),(270-Angles1!BB14),IF(AND($E14&gt;BB$3,$F14&lt;BB$4),(270+Angles1!BB14),"-"))))</f>
        <v>48.323233218782512</v>
      </c>
      <c r="BC14" s="9">
        <f>IF(AND($E14&gt;BC$3,$F14&gt;BC$4),(90-Angles1!BC14),IF(AND($E14&lt;BC$3,$F14&gt;BC$4),(90+Angles1!BC14),IF(AND($E14&lt;BC$3,$F14&lt;BC$4),(270-Angles1!BC14),IF(AND($E14&gt;BC$3,$F14&lt;BC$4),(270+Angles1!BC14),"-"))))</f>
        <v>42.779071091465688</v>
      </c>
      <c r="BD14" s="9">
        <f>IF(AND($E14&gt;BD$3,$F14&gt;BD$4),(90-Angles1!BD14),IF(AND($E14&lt;BD$3,$F14&gt;BD$4),(90+Angles1!BD14),IF(AND($E14&lt;BD$3,$F14&lt;BD$4),(270-Angles1!BD14),IF(AND($E14&gt;BD$3,$F14&lt;BD$4),(270+Angles1!BD14),"-"))))</f>
        <v>39.017711196858492</v>
      </c>
      <c r="BE14" s="9">
        <f>IF(AND($E14&gt;BE$3,$F14&gt;BE$4),(90-Angles1!BE14),IF(AND($E14&lt;BE$3,$F14&gt;BE$4),(90+Angles1!BE14),IF(AND($E14&lt;BE$3,$F14&lt;BE$4),(270-Angles1!BE14),IF(AND($E14&gt;BE$3,$F14&lt;BE$4),(270+Angles1!BE14),"-"))))</f>
        <v>37.363419777021562</v>
      </c>
    </row>
    <row r="15" spans="1:58" s="2" customFormat="1" ht="12" x14ac:dyDescent="0.25">
      <c r="A15" s="3">
        <f>Angles1!A15</f>
        <v>1634</v>
      </c>
      <c r="B15" s="3" t="str">
        <f>Angles1!B15</f>
        <v>Zostera, Zosteros, near Zoster Prom.</v>
      </c>
      <c r="C15" s="3" t="str">
        <f>Angles1!C15</f>
        <v xml:space="preserve">Vouliagmeni </v>
      </c>
      <c r="D15" s="3">
        <f>Angles1!D15</f>
        <v>-3000</v>
      </c>
      <c r="E15" s="3">
        <f>Angles1!E15</f>
        <v>37.809820000000002</v>
      </c>
      <c r="F15" s="3">
        <f>Angles1!F15</f>
        <v>23.77843</v>
      </c>
      <c r="G15" s="32">
        <f>Angles1!G15</f>
        <v>37</v>
      </c>
      <c r="H15" s="9">
        <f>IF(AND($E15&gt;H$3,$F15&gt;H$4),(90-Angles1!H15),IF(AND($E15&lt;H$3,$F15&gt;H$4),(90+Angles1!H15),IF(AND($E15&lt;H$3,$F15&lt;H$4),(270-Angles1!H15),IF(AND($E15&gt;H$3,$F15&lt;H$4),(270+Angles1!H15),"-"))))</f>
        <v>309.14479340519142</v>
      </c>
      <c r="I15" s="9">
        <f>IF(AND($E15&gt;I$3,$F15&gt;I$4),(90-Angles1!I15),IF(AND($E15&lt;I$3,$F15&gt;I$4),(90+Angles1!I15),IF(AND($E15&lt;I$3,$F15&lt;I$4),(270-Angles1!I15),IF(AND($E15&gt;I$3,$F15&lt;I$4),(270+Angles1!I15),"-"))))</f>
        <v>319.23467473122929</v>
      </c>
      <c r="J15" s="9">
        <f>IF(AND($E15&gt;J$3,$F15&gt;J$4),(90-Angles1!J15),IF(AND($E15&lt;J$3,$F15&gt;J$4),(90+Angles1!J15),IF(AND($E15&lt;J$3,$F15&lt;J$4),(270-Angles1!J15),IF(AND($E15&gt;J$3,$F15&lt;J$4),(270+Angles1!J15),"-"))))</f>
        <v>314.24494083153297</v>
      </c>
      <c r="K15" s="9">
        <f>IF(AND($E15&gt;K$3,$F15&gt;K$4),(90-Angles1!K15),IF(AND($E15&lt;K$3,$F15&gt;K$4),(90+Angles1!K15),IF(AND($E15&lt;K$3,$F15&lt;K$4),(270-Angles1!K15),IF(AND($E15&gt;K$3,$F15&lt;K$4),(270+Angles1!K15),"-"))))</f>
        <v>307.99344384808762</v>
      </c>
      <c r="L15" s="9">
        <f>IF(AND($E15&gt;L$3,$F15&gt;L$4),(90-Angles1!L15),IF(AND($E15&lt;L$3,$F15&gt;L$4),(90+Angles1!L15),IF(AND($E15&lt;L$3,$F15&lt;L$4),(270-Angles1!L15),IF(AND($E15&gt;L$3,$F15&lt;L$4),(270+Angles1!L15),"-"))))</f>
        <v>306.03542575449723</v>
      </c>
      <c r="M15" s="9">
        <f>IF(AND($E15&gt;M$3,$F15&gt;M$4),(90-Angles1!M15),IF(AND($E15&lt;M$3,$F15&gt;M$4),(90+Angles1!M15),IF(AND($E15&lt;M$3,$F15&lt;M$4),(270-Angles1!M15),IF(AND($E15&gt;M$3,$F15&lt;M$4),(270+Angles1!M15),"-"))))</f>
        <v>287.89040771469854</v>
      </c>
      <c r="N15" s="9">
        <f>IF(AND($E15&gt;N$3,$F15&gt;N$4),(90-Angles1!N15),IF(AND($E15&lt;N$3,$F15&gt;N$4),(90+Angles1!N15),IF(AND($E15&lt;N$3,$F15&lt;N$4),(270-Angles1!N15),IF(AND($E15&gt;N$3,$F15&lt;N$4),(270+Angles1!N15),"-"))))</f>
        <v>267.36641504116102</v>
      </c>
      <c r="O15" s="9">
        <f>IF(AND($E15&gt;O$3,$F15&gt;O$4),(90-Angles1!O15),IF(AND($E15&lt;O$3,$F15&gt;O$4),(90+Angles1!O15),IF(AND($E15&lt;O$3,$F15&lt;O$4),(270-Angles1!O15),IF(AND($E15&gt;O$3,$F15&lt;O$4),(270+Angles1!O15),"-"))))</f>
        <v>17.56808355781007</v>
      </c>
      <c r="P15" s="9" t="str">
        <f>IF(AND($E15&gt;P$3,$F15&gt;P$4),(90-Angles1!P15),IF(AND($E15&lt;P$3,$F15&gt;P$4),(90+Angles1!P15),IF(AND($E15&lt;P$3,$F15&lt;P$4),(270-Angles1!P15),IF(AND($E15&gt;P$3,$F15&lt;P$4),(270+Angles1!P15),"-"))))</f>
        <v>-</v>
      </c>
      <c r="Q15" s="9">
        <f>IF(AND($E15&gt;Q$3,$F15&gt;Q$4),(90-Angles1!Q15),IF(AND($E15&lt;Q$3,$F15&gt;Q$4),(90+Angles1!Q15),IF(AND($E15&lt;Q$3,$F15&lt;Q$4),(270-Angles1!Q15),IF(AND($E15&gt;Q$3,$F15&lt;Q$4),(270+Angles1!Q15),"-"))))</f>
        <v>152.75877838272288</v>
      </c>
      <c r="R15" s="9">
        <f>IF(AND($E15&gt;R$3,$F15&gt;R$4),(90-Angles1!R15),IF(AND($E15&lt;R$3,$F15&gt;R$4),(90+Angles1!R15),IF(AND($E15&lt;R$3,$F15&lt;R$4),(270-Angles1!R15),IF(AND($E15&gt;R$3,$F15&lt;R$4),(270+Angles1!R15),"-"))))</f>
        <v>149.68095921632931</v>
      </c>
      <c r="S15" s="9">
        <f>IF(AND($E15&gt;S$3,$F15&gt;S$4),(90-Angles1!S15),IF(AND($E15&lt;S$3,$F15&gt;S$4),(90+Angles1!S15),IF(AND($E15&lt;S$3,$F15&lt;S$4),(270-Angles1!S15),IF(AND($E15&gt;S$3,$F15&lt;S$4),(270+Angles1!S15),"-"))))</f>
        <v>149.47282384739609</v>
      </c>
      <c r="T15" s="9">
        <f>IF(AND($E15&gt;T$3,$F15&gt;T$4),(90-Angles1!T15),IF(AND($E15&lt;T$3,$F15&gt;T$4),(90+Angles1!T15),IF(AND($E15&lt;T$3,$F15&lt;T$4),(270-Angles1!T15),IF(AND($E15&gt;T$3,$F15&lt;T$4),(270+Angles1!T15),"-"))))</f>
        <v>143.83390045745421</v>
      </c>
      <c r="U15" s="9">
        <f>IF(AND($E15&gt;U$3,$F15&gt;U$4),(90-Angles1!U15),IF(AND($E15&lt;U$3,$F15&gt;U$4),(90+Angles1!U15),IF(AND($E15&lt;U$3,$F15&lt;U$4),(270-Angles1!U15),IF(AND($E15&gt;U$3,$F15&lt;U$4),(270+Angles1!U15),"-"))))</f>
        <v>141.1099543213605</v>
      </c>
      <c r="V15" s="9">
        <f>IF(AND($E15&gt;V$3,$F15&gt;V$4),(90-Angles1!V15),IF(AND($E15&lt;V$3,$F15&gt;V$4),(90+Angles1!V15),IF(AND($E15&lt;V$3,$F15&lt;V$4),(270-Angles1!V15),IF(AND($E15&gt;V$3,$F15&lt;V$4),(270+Angles1!V15),"-"))))</f>
        <v>139.99087589628698</v>
      </c>
      <c r="W15" s="9">
        <f>IF(AND($E15&gt;W$3,$F15&gt;W$4),(90-Angles1!W15),IF(AND($E15&lt;W$3,$F15&gt;W$4),(90+Angles1!W15),IF(AND($E15&lt;W$3,$F15&lt;W$4),(270-Angles1!W15),IF(AND($E15&gt;W$3,$F15&lt;W$4),(270+Angles1!W15),"-"))))</f>
        <v>135.45355499055887</v>
      </c>
      <c r="X15" s="9">
        <f>IF(AND($E15&gt;X$3,$F15&gt;X$4),(90-Angles1!X15),IF(AND($E15&lt;X$3,$F15&gt;X$4),(90+Angles1!X15),IF(AND($E15&lt;X$3,$F15&lt;X$4),(270-Angles1!X15),IF(AND($E15&gt;X$3,$F15&lt;X$4),(270+Angles1!X15),"-"))))</f>
        <v>126.59044749863256</v>
      </c>
      <c r="Y15" s="9">
        <f>IF(AND($E15&gt;Y$3,$F15&gt;Y$4),(90-Angles1!Y15),IF(AND($E15&lt;Y$3,$F15&gt;Y$4),(90+Angles1!Y15),IF(AND($E15&lt;Y$3,$F15&lt;Y$4),(270-Angles1!Y15),IF(AND($E15&gt;Y$3,$F15&lt;Y$4),(270+Angles1!Y15),"-"))))</f>
        <v>104.0660736656865</v>
      </c>
      <c r="Z15" s="9">
        <f>IF(AND($E15&gt;Z$3,$F15&gt;Z$4),(90-Angles1!Z15),IF(AND($E15&lt;Z$3,$F15&gt;Z$4),(90+Angles1!Z15),IF(AND($E15&lt;Z$3,$F15&lt;Z$4),(270-Angles1!Z15),IF(AND($E15&gt;Z$3,$F15&lt;Z$4),(270+Angles1!Z15),"-"))))</f>
        <v>107.34923605844097</v>
      </c>
      <c r="AA15" s="9">
        <f>IF(AND($E15&gt;AA$3,$F15&gt;AA$4),(90-Angles1!AA15),IF(AND($E15&lt;AA$3,$F15&gt;AA$4),(90+Angles1!AA15),IF(AND($E15&lt;AA$3,$F15&lt;AA$4),(270-Angles1!AA15),IF(AND($E15&gt;AA$3,$F15&lt;AA$4),(270+Angles1!AA15),"-"))))</f>
        <v>120.60451321671053</v>
      </c>
      <c r="AB15" s="9">
        <f>IF(AND($E15&gt;AB$3,$F15&gt;AB$4),(90-Angles1!AB15),IF(AND($E15&lt;AB$3,$F15&gt;AB$4),(90+Angles1!AB15),IF(AND($E15&lt;AB$3,$F15&lt;AB$4),(270-Angles1!AB15),IF(AND($E15&gt;AB$3,$F15&lt;AB$4),(270+Angles1!AB15),"-"))))</f>
        <v>142.57051952834695</v>
      </c>
      <c r="AC15" s="9">
        <f>IF(AND($E15&gt;AC$3,$F15&gt;AC$4),(90-Angles1!AC15),IF(AND($E15&lt;AC$3,$F15&gt;AC$4),(90+Angles1!AC15),IF(AND($E15&lt;AC$3,$F15&lt;AC$4),(270-Angles1!AC15),IF(AND($E15&gt;AC$3,$F15&lt;AC$4),(270+Angles1!AC15),"-"))))</f>
        <v>149.07663588754906</v>
      </c>
      <c r="AD15" s="9">
        <f>IF(AND($E15&gt;AD$3,$F15&gt;AD$4),(90-Angles1!AD15),IF(AND($E15&lt;AD$3,$F15&gt;AD$4),(90+Angles1!AD15),IF(AND($E15&lt;AD$3,$F15&lt;AD$4),(270-Angles1!AD15),IF(AND($E15&gt;AD$3,$F15&lt;AD$4),(270+Angles1!AD15),"-"))))</f>
        <v>143.82078544181689</v>
      </c>
      <c r="AE15" s="9">
        <f>IF(AND($E15&gt;AE$3,$F15&gt;AE$4),(90-Angles1!AE15),IF(AND($E15&lt;AE$3,$F15&gt;AE$4),(90+Angles1!AE15),IF(AND($E15&lt;AE$3,$F15&lt;AE$4),(270-Angles1!AE15),IF(AND($E15&gt;AE$3,$F15&lt;AE$4),(270+Angles1!AE15),"-"))))</f>
        <v>140.61075673401569</v>
      </c>
      <c r="AF15" s="9">
        <f>IF(AND($E15&gt;AF$3,$F15&gt;AF$4),(90-Angles1!AF15),IF(AND($E15&lt;AF$3,$F15&gt;AF$4),(90+Angles1!AF15),IF(AND($E15&lt;AF$3,$F15&lt;AF$4),(270-Angles1!AF15),IF(AND($E15&gt;AF$3,$F15&lt;AF$4),(270+Angles1!AF15),"-"))))</f>
        <v>132.5962141494596</v>
      </c>
      <c r="AG15" s="9">
        <f>IF(AND($E15&gt;AG$3,$F15&gt;AG$4),(90-Angles1!AG15),IF(AND($E15&lt;AG$3,$F15&gt;AG$4),(90+Angles1!AG15),IF(AND($E15&lt;AG$3,$F15&lt;AG$4),(270-Angles1!AG15),IF(AND($E15&gt;AG$3,$F15&lt;AG$4),(270+Angles1!AG15),"-"))))</f>
        <v>115.97754419477722</v>
      </c>
      <c r="AH15" s="9">
        <f>IF(AND($E15&gt;AH$3,$F15&gt;AH$4),(90-Angles1!AH15),IF(AND($E15&lt;AH$3,$F15&gt;AH$4),(90+Angles1!AH15),IF(AND($E15&lt;AH$3,$F15&lt;AH$4),(270-Angles1!AH15),IF(AND($E15&gt;AH$3,$F15&lt;AH$4),(270+Angles1!AH15),"-"))))</f>
        <v>116.78416934127613</v>
      </c>
      <c r="AI15" s="9">
        <f>IF(AND($E15&gt;AI$3,$F15&gt;AI$4),(90-Angles1!AI15),IF(AND($E15&lt;AI$3,$F15&gt;AI$4),(90+Angles1!AI15),IF(AND($E15&lt;AI$3,$F15&lt;AI$4),(270-Angles1!AI15),IF(AND($E15&gt;AI$3,$F15&lt;AI$4),(270+Angles1!AI15),"-"))))</f>
        <v>103.0806548732109</v>
      </c>
      <c r="AJ15" s="9">
        <f>IF(AND($E15&gt;AJ$3,$F15&gt;AJ$4),(90-Angles1!AJ15),IF(AND($E15&lt;AJ$3,$F15&gt;AJ$4),(90+Angles1!AJ15),IF(AND($E15&lt;AJ$3,$F15&lt;AJ$4),(270-Angles1!AJ15),IF(AND($E15&gt;AJ$3,$F15&lt;AJ$4),(270+Angles1!AJ15),"-"))))</f>
        <v>100.66596470369988</v>
      </c>
      <c r="AK15" s="9">
        <f>IF(AND($E15&gt;AK$3,$F15&gt;AK$4),(90-Angles1!AK15),IF(AND($E15&lt;AK$3,$F15&gt;AK$4),(90+Angles1!AK15),IF(AND($E15&lt;AK$3,$F15&lt;AK$4),(270-Angles1!AK15),IF(AND($E15&gt;AK$3,$F15&lt;AK$4),(270+Angles1!AK15),"-"))))</f>
        <v>100.17238628395154</v>
      </c>
      <c r="AL15" s="9">
        <f>IF(AND($E15&gt;AL$3,$F15&gt;AL$4),(90-Angles1!AL15),IF(AND($E15&lt;AL$3,$F15&gt;AL$4),(90+Angles1!AL15),IF(AND($E15&lt;AL$3,$F15&lt;AL$4),(270-Angles1!AL15),IF(AND($E15&gt;AL$3,$F15&lt;AL$4),(270+Angles1!AL15),"-"))))</f>
        <v>96.732503953675391</v>
      </c>
      <c r="AM15" s="9">
        <f>IF(AND($E15&gt;AM$3,$F15&gt;AM$4),(90-Angles1!AM15),IF(AND($E15&lt;AM$3,$F15&gt;AM$4),(90+Angles1!AM15),IF(AND($E15&lt;AM$3,$F15&lt;AM$4),(270-Angles1!AM15),IF(AND($E15&gt;AM$3,$F15&lt;AM$4),(270+Angles1!AM15),"-"))))</f>
        <v>94.846919230066646</v>
      </c>
      <c r="AN15" s="9">
        <f>IF(AND($E15&gt;AN$3,$F15&gt;AN$4),(90-Angles1!AN15),IF(AND($E15&lt;AN$3,$F15&gt;AN$4),(90+Angles1!AN15),IF(AND($E15&lt;AN$3,$F15&lt;AN$4),(270-Angles1!AN15),IF(AND($E15&gt;AN$3,$F15&lt;AN$4),(270+Angles1!AN15),"-"))))</f>
        <v>93.064051495034164</v>
      </c>
      <c r="AO15" s="9">
        <f>IF(AND($E15&gt;AO$3,$F15&gt;AO$4),(90-Angles1!AO15),IF(AND($E15&lt;AO$3,$F15&gt;AO$4),(90+Angles1!AO15),IF(AND($E15&lt;AO$3,$F15&lt;AO$4),(270-Angles1!AO15),IF(AND($E15&gt;AO$3,$F15&lt;AO$4),(270+Angles1!AO15),"-"))))</f>
        <v>93.520120327105673</v>
      </c>
      <c r="AP15" s="9">
        <f>IF(AND($E15&gt;AP$3,$F15&gt;AP$4),(90-Angles1!AP15),IF(AND($E15&lt;AP$3,$F15&gt;AP$4),(90+Angles1!AP15),IF(AND($E15&lt;AP$3,$F15&lt;AP$4),(270-Angles1!AP15),IF(AND($E15&gt;AP$3,$F15&lt;AP$4),(270+Angles1!AP15),"-"))))</f>
        <v>84.965890471103393</v>
      </c>
      <c r="AQ15" s="9">
        <f>IF(AND($E15&gt;AQ$3,$F15&gt;AQ$4),(90-Angles1!AQ15),IF(AND($E15&lt;AQ$3,$F15&gt;AQ$4),(90+Angles1!AQ15),IF(AND($E15&lt;AQ$3,$F15&lt;AQ$4),(270-Angles1!AQ15),IF(AND($E15&gt;AQ$3,$F15&lt;AQ$4),(270+Angles1!AQ15),"-"))))</f>
        <v>84.185603687391165</v>
      </c>
      <c r="AR15" s="9">
        <f>IF(AND($E15&gt;AR$3,$F15&gt;AR$4),(90-Angles1!AR15),IF(AND($E15&lt;AR$3,$F15&gt;AR$4),(90+Angles1!AR15),IF(AND($E15&lt;AR$3,$F15&lt;AR$4),(270-Angles1!AR15),IF(AND($E15&gt;AR$3,$F15&lt;AR$4),(270+Angles1!AR15),"-"))))</f>
        <v>84.035519776497694</v>
      </c>
      <c r="AS15" s="9">
        <f>IF(AND($E15&gt;AS$3,$F15&gt;AS$4),(90-Angles1!AS15),IF(AND($E15&lt;AS$3,$F15&gt;AS$4),(90+Angles1!AS15),IF(AND($E15&lt;AS$3,$F15&lt;AS$4),(270-Angles1!AS15),IF(AND($E15&gt;AS$3,$F15&lt;AS$4),(270+Angles1!AS15),"-"))))</f>
        <v>84.694989890975179</v>
      </c>
      <c r="AT15" s="9">
        <f>IF(AND($E15&gt;AT$3,$F15&gt;AT$4),(90-Angles1!AT15),IF(AND($E15&lt;AT$3,$F15&gt;AT$4),(90+Angles1!AT15),IF(AND($E15&lt;AT$3,$F15&lt;AT$4),(270-Angles1!AT15),IF(AND($E15&gt;AT$3,$F15&lt;AT$4),(270+Angles1!AT15),"-"))))</f>
        <v>70.586227100279501</v>
      </c>
      <c r="AU15" s="9">
        <f>IF(AND($E15&gt;AU$3,$F15&gt;AU$4),(90-Angles1!AU15),IF(AND($E15&lt;AU$3,$F15&gt;AU$4),(90+Angles1!AU15),IF(AND($E15&lt;AU$3,$F15&lt;AU$4),(270-Angles1!AU15),IF(AND($E15&gt;AU$3,$F15&lt;AU$4),(270+Angles1!AU15),"-"))))</f>
        <v>78.269514829180366</v>
      </c>
      <c r="AV15" s="9">
        <f>IF(AND($E15&gt;AV$3,$F15&gt;AV$4),(90-Angles1!AV15),IF(AND($E15&lt;AV$3,$F15&gt;AV$4),(90+Angles1!AV15),IF(AND($E15&lt;AV$3,$F15&lt;AV$4),(270-Angles1!AV15),IF(AND($E15&gt;AV$3,$F15&lt;AV$4),(270+Angles1!AV15),"-"))))</f>
        <v>77.471124317612876</v>
      </c>
      <c r="AW15" s="9">
        <f>IF(AND($E15&gt;AW$3,$F15&gt;AW$4),(90-Angles1!AW15),IF(AND($E15&lt;AW$3,$F15&gt;AW$4),(90+Angles1!AW15),IF(AND($E15&lt;AW$3,$F15&lt;AW$4),(270-Angles1!AW15),IF(AND($E15&gt;AW$3,$F15&lt;AW$4),(270+Angles1!AW15),"-"))))</f>
        <v>76.83757429844826</v>
      </c>
      <c r="AX15" s="9">
        <f>IF(AND($E15&gt;AX$3,$F15&gt;AX$4),(90-Angles1!AX15),IF(AND($E15&lt;AX$3,$F15&gt;AX$4),(90+Angles1!AX15),IF(AND($E15&lt;AX$3,$F15&lt;AX$4),(270-Angles1!AX15),IF(AND($E15&gt;AX$3,$F15&lt;AX$4),(270+Angles1!AX15),"-"))))</f>
        <v>58.140858957050725</v>
      </c>
      <c r="AY15" s="9">
        <f>IF(AND($E15&gt;AY$3,$F15&gt;AY$4),(90-Angles1!AY15),IF(AND($E15&lt;AY$3,$F15&gt;AY$4),(90+Angles1!AY15),IF(AND($E15&lt;AY$3,$F15&lt;AY$4),(270-Angles1!AY15),IF(AND($E15&gt;AY$3,$F15&lt;AY$4),(270+Angles1!AY15),"-"))))</f>
        <v>63.162206943541065</v>
      </c>
      <c r="AZ15" s="9">
        <f>IF(AND($E15&gt;AZ$3,$F15&gt;AZ$4),(90-Angles1!AZ15),IF(AND($E15&lt;AZ$3,$F15&gt;AZ$4),(90+Angles1!AZ15),IF(AND($E15&lt;AZ$3,$F15&lt;AZ$4),(270-Angles1!AZ15),IF(AND($E15&gt;AZ$3,$F15&lt;AZ$4),(270+Angles1!AZ15),"-"))))</f>
        <v>52.928537436762987</v>
      </c>
      <c r="BA15" s="9">
        <f>IF(AND($E15&gt;BA$3,$F15&gt;BA$4),(90-Angles1!BA15),IF(AND($E15&lt;BA$3,$F15&gt;BA$4),(90+Angles1!BA15),IF(AND($E15&lt;BA$3,$F15&lt;BA$4),(270-Angles1!BA15),IF(AND($E15&gt;BA$3,$F15&lt;BA$4),(270+Angles1!BA15),"-"))))</f>
        <v>46.067657788548246</v>
      </c>
      <c r="BB15" s="9">
        <f>IF(AND($E15&gt;BB$3,$F15&gt;BB$4),(90-Angles1!BB15),IF(AND($E15&lt;BB$3,$F15&gt;BB$4),(90+Angles1!BB15),IF(AND($E15&lt;BB$3,$F15&lt;BB$4),(270-Angles1!BB15),IF(AND($E15&gt;BB$3,$F15&lt;BB$4),(270+Angles1!BB15),"-"))))</f>
        <v>45.493616711227276</v>
      </c>
      <c r="BC15" s="9">
        <f>IF(AND($E15&gt;BC$3,$F15&gt;BC$4),(90-Angles1!BC15),IF(AND($E15&lt;BC$3,$F15&gt;BC$4),(90+Angles1!BC15),IF(AND($E15&lt;BC$3,$F15&lt;BC$4),(270-Angles1!BC15),IF(AND($E15&gt;BC$3,$F15&lt;BC$4),(270+Angles1!BC15),"-"))))</f>
        <v>40.004722986382554</v>
      </c>
      <c r="BD15" s="9">
        <f>IF(AND($E15&gt;BD$3,$F15&gt;BD$4),(90-Angles1!BD15),IF(AND($E15&lt;BD$3,$F15&gt;BD$4),(90+Angles1!BD15),IF(AND($E15&lt;BD$3,$F15&lt;BD$4),(270-Angles1!BD15),IF(AND($E15&gt;BD$3,$F15&lt;BD$4),(270+Angles1!BD15),"-"))))</f>
        <v>36.588220876691345</v>
      </c>
      <c r="BE15" s="9">
        <f>IF(AND($E15&gt;BE$3,$F15&gt;BE$4),(90-Angles1!BE15),IF(AND($E15&lt;BE$3,$F15&gt;BE$4),(90+Angles1!BE15),IF(AND($E15&lt;BE$3,$F15&lt;BE$4),(270-Angles1!BE15),IF(AND($E15&gt;BE$3,$F15&lt;BE$4),(270+Angles1!BE15),"-"))))</f>
        <v>35.39778627050196</v>
      </c>
    </row>
    <row r="16" spans="1:58" s="2" customFormat="1" ht="12" x14ac:dyDescent="0.25">
      <c r="A16" s="3">
        <f>Angles1!A16</f>
        <v>1633</v>
      </c>
      <c r="B16" s="3" t="str">
        <f>Angles1!B16</f>
        <v xml:space="preserve">Aixone </v>
      </c>
      <c r="C16" s="3" t="str">
        <f>Angles1!C16</f>
        <v>near Glifadha</v>
      </c>
      <c r="D16" s="3">
        <f>Angles1!D16</f>
        <v>-3000</v>
      </c>
      <c r="E16" s="3">
        <f>Angles1!E16</f>
        <v>37.857100000000003</v>
      </c>
      <c r="F16" s="3">
        <f>Angles1!F16</f>
        <v>23.747599999999998</v>
      </c>
      <c r="G16" s="32">
        <f>Angles1!G16</f>
        <v>37</v>
      </c>
      <c r="H16" s="9">
        <f>IF(AND($E16&gt;H$3,$F16&gt;H$4),(90-Angles1!H16),IF(AND($E16&lt;H$3,$F16&gt;H$4),(90+Angles1!H16),IF(AND($E16&lt;H$3,$F16&lt;H$4),(270-Angles1!H16),IF(AND($E16&gt;H$3,$F16&lt;H$4),(270+Angles1!H16),"-"))))</f>
        <v>313.22337770266762</v>
      </c>
      <c r="I16" s="9">
        <f>IF(AND($E16&gt;I$3,$F16&gt;I$4),(90-Angles1!I16),IF(AND($E16&lt;I$3,$F16&gt;I$4),(90+Angles1!I16),IF(AND($E16&lt;I$3,$F16&lt;I$4),(270-Angles1!I16),IF(AND($E16&gt;I$3,$F16&lt;I$4),(270+Angles1!I16),"-"))))</f>
        <v>321.96365465563554</v>
      </c>
      <c r="J16" s="9">
        <f>IF(AND($E16&gt;J$3,$F16&gt;J$4),(90-Angles1!J16),IF(AND($E16&lt;J$3,$F16&gt;J$4),(90+Angles1!J16),IF(AND($E16&lt;J$3,$F16&lt;J$4),(270-Angles1!J16),IF(AND($E16&gt;J$3,$F16&lt;J$4),(270+Angles1!J16),"-"))))</f>
        <v>317.93984179291067</v>
      </c>
      <c r="K16" s="9">
        <f>IF(AND($E16&gt;K$3,$F16&gt;K$4),(90-Angles1!K16),IF(AND($E16&lt;K$3,$F16&gt;K$4),(90+Angles1!K16),IF(AND($E16&lt;K$3,$F16&lt;K$4),(270-Angles1!K16),IF(AND($E16&gt;K$3,$F16&lt;K$4),(270+Angles1!K16),"-"))))</f>
        <v>314.22618915981434</v>
      </c>
      <c r="L16" s="9">
        <f>IF(AND($E16&gt;L$3,$F16&gt;L$4),(90-Angles1!L16),IF(AND($E16&lt;L$3,$F16&gt;L$4),(90+Angles1!L16),IF(AND($E16&lt;L$3,$F16&lt;L$4),(270-Angles1!L16),IF(AND($E16&gt;L$3,$F16&lt;L$4),(270+Angles1!L16),"-"))))</f>
        <v>312.73763513226123</v>
      </c>
      <c r="M16" s="9">
        <f>IF(AND($E16&gt;M$3,$F16&gt;M$4),(90-Angles1!M16),IF(AND($E16&lt;M$3,$F16&gt;M$4),(90+Angles1!M16),IF(AND($E16&lt;M$3,$F16&lt;M$4),(270-Angles1!M16),IF(AND($E16&gt;M$3,$F16&lt;M$4),(270+Angles1!M16),"-"))))</f>
        <v>304.2725977106673</v>
      </c>
      <c r="N16" s="9">
        <f>IF(AND($E16&gt;N$3,$F16&gt;N$4),(90-Angles1!N16),IF(AND($E16&lt;N$3,$F16&gt;N$4),(90+Angles1!N16),IF(AND($E16&lt;N$3,$F16&lt;N$4),(270-Angles1!N16),IF(AND($E16&gt;N$3,$F16&lt;N$4),(270+Angles1!N16),"-"))))</f>
        <v>312.73522378103689</v>
      </c>
      <c r="O16" s="9">
        <f>IF(AND($E16&gt;O$3,$F16&gt;O$4),(90-Angles1!O16),IF(AND($E16&lt;O$3,$F16&gt;O$4),(90+Angles1!O16),IF(AND($E16&lt;O$3,$F16&lt;O$4),(270-Angles1!O16),IF(AND($E16&gt;O$3,$F16&lt;O$4),(270+Angles1!O16),"-"))))</f>
        <v>352.19230779545398</v>
      </c>
      <c r="P16" s="9">
        <f>IF(AND($E16&gt;P$3,$F16&gt;P$4),(90-Angles1!P16),IF(AND($E16&lt;P$3,$F16&gt;P$4),(90+Angles1!P16),IF(AND($E16&lt;P$3,$F16&lt;P$4),(270-Angles1!P16),IF(AND($E16&gt;P$3,$F16&lt;P$4),(270+Angles1!P16),"-"))))</f>
        <v>332.74383238465231</v>
      </c>
      <c r="Q16" s="9" t="str">
        <f>IF(AND($E16&gt;Q$3,$F16&gt;Q$4),(90-Angles1!Q16),IF(AND($E16&lt;Q$3,$F16&gt;Q$4),(90+Angles1!Q16),IF(AND($E16&lt;Q$3,$F16&lt;Q$4),(270-Angles1!Q16),IF(AND($E16&gt;Q$3,$F16&lt;Q$4),(270+Angles1!Q16),"-"))))</f>
        <v>-</v>
      </c>
      <c r="R16" s="9">
        <f>IF(AND($E16&gt;R$3,$F16&gt;R$4),(90-Angles1!R16),IF(AND($E16&lt;R$3,$F16&gt;R$4),(90+Angles1!R16),IF(AND($E16&lt;R$3,$F16&lt;R$4),(270-Angles1!R16),IF(AND($E16&gt;R$3,$F16&lt;R$4),(270+Angles1!R16),"-"))))</f>
        <v>146.00884224017238</v>
      </c>
      <c r="S16" s="9">
        <f>IF(AND($E16&gt;S$3,$F16&gt;S$4),(90-Angles1!S16),IF(AND($E16&lt;S$3,$F16&gt;S$4),(90+Angles1!S16),IF(AND($E16&lt;S$3,$F16&lt;S$4),(270-Angles1!S16),IF(AND($E16&gt;S$3,$F16&lt;S$4),(270+Angles1!S16),"-"))))</f>
        <v>147.55060734219543</v>
      </c>
      <c r="T16" s="9">
        <f>IF(AND($E16&gt;T$3,$F16&gt;T$4),(90-Angles1!T16),IF(AND($E16&lt;T$3,$F16&gt;T$4),(90+Angles1!T16),IF(AND($E16&lt;T$3,$F16&lt;T$4),(270-Angles1!T16),IF(AND($E16&gt;T$3,$F16&lt;T$4),(270+Angles1!T16),"-"))))</f>
        <v>139.33973332628267</v>
      </c>
      <c r="U16" s="9">
        <f>IF(AND($E16&gt;U$3,$F16&gt;U$4),(90-Angles1!U16),IF(AND($E16&lt;U$3,$F16&gt;U$4),(90+Angles1!U16),IF(AND($E16&lt;U$3,$F16&lt;U$4),(270-Angles1!U16),IF(AND($E16&gt;U$3,$F16&lt;U$4),(270+Angles1!U16),"-"))))</f>
        <v>135.5766362158339</v>
      </c>
      <c r="V16" s="9">
        <f>IF(AND($E16&gt;V$3,$F16&gt;V$4),(90-Angles1!V16),IF(AND($E16&lt;V$3,$F16&gt;V$4),(90+Angles1!V16),IF(AND($E16&lt;V$3,$F16&lt;V$4),(270-Angles1!V16),IF(AND($E16&gt;V$3,$F16&lt;V$4),(270+Angles1!V16),"-"))))</f>
        <v>134.42072493848528</v>
      </c>
      <c r="W16" s="9">
        <f>IF(AND($E16&gt;W$3,$F16&gt;W$4),(90-Angles1!W16),IF(AND($E16&lt;W$3,$F16&gt;W$4),(90+Angles1!W16),IF(AND($E16&lt;W$3,$F16&lt;W$4),(270-Angles1!W16),IF(AND($E16&gt;W$3,$F16&lt;W$4),(270+Angles1!W16),"-"))))</f>
        <v>129.43511143084137</v>
      </c>
      <c r="X16" s="9">
        <f>IF(AND($E16&gt;X$3,$F16&gt;X$4),(90-Angles1!X16),IF(AND($E16&lt;X$3,$F16&gt;X$4),(90+Angles1!X16),IF(AND($E16&lt;X$3,$F16&lt;X$4),(270-Angles1!X16),IF(AND($E16&gt;X$3,$F16&lt;X$4),(270+Angles1!X16),"-"))))</f>
        <v>119.46434193215842</v>
      </c>
      <c r="Y16" s="9">
        <f>IF(AND($E16&gt;Y$3,$F16&gt;Y$4),(90-Angles1!Y16),IF(AND($E16&lt;Y$3,$F16&gt;Y$4),(90+Angles1!Y16),IF(AND($E16&lt;Y$3,$F16&lt;Y$4),(270-Angles1!Y16),IF(AND($E16&gt;Y$3,$F16&lt;Y$4),(270+Angles1!Y16),"-"))))</f>
        <v>94.557323358368919</v>
      </c>
      <c r="Z16" s="9">
        <f>IF(AND($E16&gt;Z$3,$F16&gt;Z$4),(90-Angles1!Z16),IF(AND($E16&lt;Z$3,$F16&gt;Z$4),(90+Angles1!Z16),IF(AND($E16&lt;Z$3,$F16&lt;Z$4),(270-Angles1!Z16),IF(AND($E16&gt;Z$3,$F16&lt;Z$4),(270+Angles1!Z16),"-"))))</f>
        <v>99.238690825104385</v>
      </c>
      <c r="AA16" s="9">
        <f>IF(AND($E16&gt;AA$3,$F16&gt;AA$4),(90-Angles1!AA16),IF(AND($E16&lt;AA$3,$F16&gt;AA$4),(90+Angles1!AA16),IF(AND($E16&lt;AA$3,$F16&lt;AA$4),(270-Angles1!AA16),IF(AND($E16&gt;AA$3,$F16&lt;AA$4),(270+Angles1!AA16),"-"))))</f>
        <v>114.80510505894949</v>
      </c>
      <c r="AB16" s="9">
        <f>IF(AND($E16&gt;AB$3,$F16&gt;AB$4),(90-Angles1!AB16),IF(AND($E16&lt;AB$3,$F16&gt;AB$4),(90+Angles1!AB16),IF(AND($E16&lt;AB$3,$F16&lt;AB$4),(270-Angles1!AB16),IF(AND($E16&gt;AB$3,$F16&lt;AB$4),(270+Angles1!AB16),"-"))))</f>
        <v>139.88012629058093</v>
      </c>
      <c r="AC16" s="9">
        <f>IF(AND($E16&gt;AC$3,$F16&gt;AC$4),(90-Angles1!AC16),IF(AND($E16&lt;AC$3,$F16&gt;AC$4),(90+Angles1!AC16),IF(AND($E16&lt;AC$3,$F16&lt;AC$4),(270-Angles1!AC16),IF(AND($E16&gt;AC$3,$F16&lt;AC$4),(270+Angles1!AC16),"-"))))</f>
        <v>148.21999897862497</v>
      </c>
      <c r="AD16" s="9">
        <f>IF(AND($E16&gt;AD$3,$F16&gt;AD$4),(90-Angles1!AD16),IF(AND($E16&lt;AD$3,$F16&gt;AD$4),(90+Angles1!AD16),IF(AND($E16&lt;AD$3,$F16&lt;AD$4),(270-Angles1!AD16),IF(AND($E16&gt;AD$3,$F16&lt;AD$4),(270+Angles1!AD16),"-"))))</f>
        <v>141.85570378205711</v>
      </c>
      <c r="AE16" s="9">
        <f>IF(AND($E16&gt;AE$3,$F16&gt;AE$4),(90-Angles1!AE16),IF(AND($E16&lt;AE$3,$F16&gt;AE$4),(90+Angles1!AE16),IF(AND($E16&lt;AE$3,$F16&lt;AE$4),(270-Angles1!AE16),IF(AND($E16&gt;AE$3,$F16&lt;AE$4),(270+Angles1!AE16),"-"))))</f>
        <v>138.01033931144892</v>
      </c>
      <c r="AF16" s="9">
        <f>IF(AND($E16&gt;AF$3,$F16&gt;AF$4),(90-Angles1!AF16),IF(AND($E16&lt;AF$3,$F16&gt;AF$4),(90+Angles1!AF16),IF(AND($E16&lt;AF$3,$F16&lt;AF$4),(270-Angles1!AF16),IF(AND($E16&gt;AF$3,$F16&lt;AF$4),(270+Angles1!AF16),"-"))))</f>
        <v>128.66116022185969</v>
      </c>
      <c r="AG16" s="9">
        <f>IF(AND($E16&gt;AG$3,$F16&gt;AG$4),(90-Angles1!AG16),IF(AND($E16&lt;AG$3,$F16&gt;AG$4),(90+Angles1!AG16),IF(AND($E16&lt;AG$3,$F16&lt;AG$4),(270-Angles1!AG16),IF(AND($E16&gt;AG$3,$F16&lt;AG$4),(270+Angles1!AG16),"-"))))</f>
        <v>110.33513949781383</v>
      </c>
      <c r="AH16" s="9">
        <f>IF(AND($E16&gt;AH$3,$F16&gt;AH$4),(90-Angles1!AH16),IF(AND($E16&lt;AH$3,$F16&gt;AH$4),(90+Angles1!AH16),IF(AND($E16&lt;AH$3,$F16&lt;AH$4),(270-Angles1!AH16),IF(AND($E16&gt;AH$3,$F16&lt;AH$4),(270+Angles1!AH16),"-"))))</f>
        <v>111.39489258767362</v>
      </c>
      <c r="AI16" s="9">
        <f>IF(AND($E16&gt;AI$3,$F16&gt;AI$4),(90-Angles1!AI16),IF(AND($E16&lt;AI$3,$F16&gt;AI$4),(90+Angles1!AI16),IF(AND($E16&lt;AI$3,$F16&lt;AI$4),(270-Angles1!AI16),IF(AND($E16&gt;AI$3,$F16&lt;AI$4),(270+Angles1!AI16),"-"))))</f>
        <v>98.196529406066816</v>
      </c>
      <c r="AJ16" s="9">
        <f>IF(AND($E16&gt;AJ$3,$F16&gt;AJ$4),(90-Angles1!AJ16),IF(AND($E16&lt;AJ$3,$F16&gt;AJ$4),(90+Angles1!AJ16),IF(AND($E16&lt;AJ$3,$F16&lt;AJ$4),(270-Angles1!AJ16),IF(AND($E16&gt;AJ$3,$F16&lt;AJ$4),(270+Angles1!AJ16),"-"))))</f>
        <v>96.108742288669745</v>
      </c>
      <c r="AK16" s="9">
        <f>IF(AND($E16&gt;AK$3,$F16&gt;AK$4),(90-Angles1!AK16),IF(AND($E16&lt;AK$3,$F16&gt;AK$4),(90+Angles1!AK16),IF(AND($E16&lt;AK$3,$F16&lt;AK$4),(270-Angles1!AK16),IF(AND($E16&gt;AK$3,$F16&lt;AK$4),(270+Angles1!AK16),"-"))))</f>
        <v>96.052708459447828</v>
      </c>
      <c r="AL16" s="9">
        <f>IF(AND($E16&gt;AL$3,$F16&gt;AL$4),(90-Angles1!AL16),IF(AND($E16&lt;AL$3,$F16&gt;AL$4),(90+Angles1!AL16),IF(AND($E16&lt;AL$3,$F16&lt;AL$4),(270-Angles1!AL16),IF(AND($E16&gt;AL$3,$F16&lt;AL$4),(270+Angles1!AL16),"-"))))</f>
        <v>92.481531561741505</v>
      </c>
      <c r="AM16" s="9">
        <f>IF(AND($E16&gt;AM$3,$F16&gt;AM$4),(90-Angles1!AM16),IF(AND($E16&lt;AM$3,$F16&gt;AM$4),(90+Angles1!AM16),IF(AND($E16&lt;AM$3,$F16&lt;AM$4),(270-Angles1!AM16),IF(AND($E16&gt;AM$3,$F16&lt;AM$4),(270+Angles1!AM16),"-"))))</f>
        <v>90.475020924893187</v>
      </c>
      <c r="AN16" s="9">
        <f>IF(AND($E16&gt;AN$3,$F16&gt;AN$4),(90-Angles1!AN16),IF(AND($E16&lt;AN$3,$F16&gt;AN$4),(90+Angles1!AN16),IF(AND($E16&lt;AN$3,$F16&lt;AN$4),(270-Angles1!AN16),IF(AND($E16&gt;AN$3,$F16&lt;AN$4),(270+Angles1!AN16),"-"))))</f>
        <v>88.184429641090333</v>
      </c>
      <c r="AO16" s="9">
        <f>IF(AND($E16&gt;AO$3,$F16&gt;AO$4),(90-Angles1!AO16),IF(AND($E16&lt;AO$3,$F16&gt;AO$4),(90+Angles1!AO16),IF(AND($E16&lt;AO$3,$F16&lt;AO$4),(270-Angles1!AO16),IF(AND($E16&gt;AO$3,$F16&lt;AO$4),(270+Angles1!AO16),"-"))))</f>
        <v>88.265954503904638</v>
      </c>
      <c r="AP16" s="9">
        <f>IF(AND($E16&gt;AP$3,$F16&gt;AP$4),(90-Angles1!AP16),IF(AND($E16&lt;AP$3,$F16&gt;AP$4),(90+Angles1!AP16),IF(AND($E16&lt;AP$3,$F16&lt;AP$4),(270-Angles1!AP16),IF(AND($E16&gt;AP$3,$F16&lt;AP$4),(270+Angles1!AP16),"-"))))</f>
        <v>79.001575372485931</v>
      </c>
      <c r="AQ16" s="9">
        <f>IF(AND($E16&gt;AQ$3,$F16&gt;AQ$4),(90-Angles1!AQ16),IF(AND($E16&lt;AQ$3,$F16&gt;AQ$4),(90+Angles1!AQ16),IF(AND($E16&lt;AQ$3,$F16&lt;AQ$4),(270-Angles1!AQ16),IF(AND($E16&gt;AQ$3,$F16&lt;AQ$4),(270+Angles1!AQ16),"-"))))</f>
        <v>78.075241206303858</v>
      </c>
      <c r="AR16" s="9">
        <f>IF(AND($E16&gt;AR$3,$F16&gt;AR$4),(90-Angles1!AR16),IF(AND($E16&lt;AR$3,$F16&gt;AR$4),(90+Angles1!AR16),IF(AND($E16&lt;AR$3,$F16&lt;AR$4),(270-Angles1!AR16),IF(AND($E16&gt;AR$3,$F16&lt;AR$4),(270+Angles1!AR16),"-"))))</f>
        <v>78.097703317771746</v>
      </c>
      <c r="AS16" s="9">
        <f>IF(AND($E16&gt;AS$3,$F16&gt;AS$4),(90-Angles1!AS16),IF(AND($E16&lt;AS$3,$F16&gt;AS$4),(90+Angles1!AS16),IF(AND($E16&lt;AS$3,$F16&lt;AS$4),(270-Angles1!AS16),IF(AND($E16&gt;AS$3,$F16&lt;AS$4),(270+Angles1!AS16),"-"))))</f>
        <v>79.030065733111613</v>
      </c>
      <c r="AT16" s="9">
        <f>IF(AND($E16&gt;AT$3,$F16&gt;AT$4),(90-Angles1!AT16),IF(AND($E16&lt;AT$3,$F16&gt;AT$4),(90+Angles1!AT16),IF(AND($E16&lt;AT$3,$F16&lt;AT$4),(270-Angles1!AT16),IF(AND($E16&gt;AT$3,$F16&lt;AT$4),(270+Angles1!AT16),"-"))))</f>
        <v>64.705400524802343</v>
      </c>
      <c r="AU16" s="9">
        <f>IF(AND($E16&gt;AU$3,$F16&gt;AU$4),(90-Angles1!AU16),IF(AND($E16&lt;AU$3,$F16&gt;AU$4),(90+Angles1!AU16),IF(AND($E16&lt;AU$3,$F16&lt;AU$4),(270-Angles1!AU16),IF(AND($E16&gt;AU$3,$F16&lt;AU$4),(270+Angles1!AU16),"-"))))</f>
        <v>67.640994225861604</v>
      </c>
      <c r="AV16" s="9">
        <f>IF(AND($E16&gt;AV$3,$F16&gt;AV$4),(90-Angles1!AV16),IF(AND($E16&lt;AV$3,$F16&gt;AV$4),(90+Angles1!AV16),IF(AND($E16&lt;AV$3,$F16&lt;AV$4),(270-Angles1!AV16),IF(AND($E16&gt;AV$3,$F16&lt;AV$4),(270+Angles1!AV16),"-"))))</f>
        <v>66.801076962376143</v>
      </c>
      <c r="AW16" s="9">
        <f>IF(AND($E16&gt;AW$3,$F16&gt;AW$4),(90-Angles1!AW16),IF(AND($E16&lt;AW$3,$F16&gt;AW$4),(90+Angles1!AW16),IF(AND($E16&lt;AW$3,$F16&lt;AW$4),(270-Angles1!AW16),IF(AND($E16&gt;AW$3,$F16&lt;AW$4),(270+Angles1!AW16),"-"))))</f>
        <v>66.085930313846603</v>
      </c>
      <c r="AX16" s="9">
        <f>IF(AND($E16&gt;AX$3,$F16&gt;AX$4),(90-Angles1!AX16),IF(AND($E16&lt;AX$3,$F16&gt;AX$4),(90+Angles1!AX16),IF(AND($E16&lt;AX$3,$F16&lt;AX$4),(270-Angles1!AX16),IF(AND($E16&gt;AX$3,$F16&lt;AX$4),(270+Angles1!AX16),"-"))))</f>
        <v>50.863712466701074</v>
      </c>
      <c r="AY16" s="9">
        <f>IF(AND($E16&gt;AY$3,$F16&gt;AY$4),(90-Angles1!AY16),IF(AND($E16&lt;AY$3,$F16&gt;AY$4),(90+Angles1!AY16),IF(AND($E16&lt;AY$3,$F16&lt;AY$4),(270-Angles1!AY16),IF(AND($E16&gt;AY$3,$F16&lt;AY$4),(270+Angles1!AY16),"-"))))</f>
        <v>55.134607751585158</v>
      </c>
      <c r="AZ16" s="9">
        <f>IF(AND($E16&gt;AZ$3,$F16&gt;AZ$4),(90-Angles1!AZ16),IF(AND($E16&lt;AZ$3,$F16&gt;AZ$4),(90+Angles1!AZ16),IF(AND($E16&lt;AZ$3,$F16&lt;AZ$4),(270-Angles1!AZ16),IF(AND($E16&gt;AZ$3,$F16&lt;AZ$4),(270+Angles1!AZ16),"-"))))</f>
        <v>45.382464306782396</v>
      </c>
      <c r="BA16" s="9">
        <f>IF(AND($E16&gt;BA$3,$F16&gt;BA$4),(90-Angles1!BA16),IF(AND($E16&lt;BA$3,$F16&gt;BA$4),(90+Angles1!BA16),IF(AND($E16&lt;BA$3,$F16&lt;BA$4),(270-Angles1!BA16),IF(AND($E16&gt;BA$3,$F16&lt;BA$4),(270+Angles1!BA16),"-"))))</f>
        <v>39.429413010564872</v>
      </c>
      <c r="BB16" s="9">
        <f>IF(AND($E16&gt;BB$3,$F16&gt;BB$4),(90-Angles1!BB16),IF(AND($E16&lt;BB$3,$F16&gt;BB$4),(90+Angles1!BB16),IF(AND($E16&lt;BB$3,$F16&lt;BB$4),(270-Angles1!BB16),IF(AND($E16&gt;BB$3,$F16&lt;BB$4),(270+Angles1!BB16),"-"))))</f>
        <v>38.950794132236013</v>
      </c>
      <c r="BC16" s="9">
        <f>IF(AND($E16&gt;BC$3,$F16&gt;BC$4),(90-Angles1!BC16),IF(AND($E16&lt;BC$3,$F16&gt;BC$4),(90+Angles1!BC16),IF(AND($E16&lt;BC$3,$F16&lt;BC$4),(270-Angles1!BC16),IF(AND($E16&gt;BC$3,$F16&lt;BC$4),(270+Angles1!BC16),"-"))))</f>
        <v>32.711116741529516</v>
      </c>
      <c r="BD16" s="9">
        <f>IF(AND($E16&gt;BD$3,$F16&gt;BD$4),(90-Angles1!BD16),IF(AND($E16&lt;BD$3,$F16&gt;BD$4),(90+Angles1!BD16),IF(AND($E16&lt;BD$3,$F16&lt;BD$4),(270-Angles1!BD16),IF(AND($E16&gt;BD$3,$F16&lt;BD$4),(270+Angles1!BD16),"-"))))</f>
        <v>29.404452790847252</v>
      </c>
      <c r="BE16" s="9">
        <f>IF(AND($E16&gt;BE$3,$F16&gt;BE$4),(90-Angles1!BE16),IF(AND($E16&lt;BE$3,$F16&gt;BE$4),(90+Angles1!BE16),IF(AND($E16&lt;BE$3,$F16&lt;BE$4),(270-Angles1!BE16),IF(AND($E16&gt;BE$3,$F16&lt;BE$4),(270+Angles1!BE16),"-"))))</f>
        <v>29.138320754692529</v>
      </c>
    </row>
    <row r="17" spans="1:57" s="2" customFormat="1" ht="12" x14ac:dyDescent="0.25">
      <c r="A17" s="3">
        <f>Angles1!A17</f>
        <v>1632</v>
      </c>
      <c r="B17" s="3" t="str">
        <f>Angles1!B17</f>
        <v>Halimous, at cape Kolias</v>
      </c>
      <c r="C17" s="3" t="str">
        <f>Angles1!C17</f>
        <v>Agios Kosmas, near Athens airport</v>
      </c>
      <c r="D17" s="3">
        <f>Angles1!D17</f>
        <v>-2300</v>
      </c>
      <c r="E17" s="3">
        <f>Angles1!E17</f>
        <v>37.894199999999998</v>
      </c>
      <c r="F17" s="3">
        <f>Angles1!F17</f>
        <v>23.715900000000001</v>
      </c>
      <c r="G17" s="32">
        <f>Angles1!G17</f>
        <v>35</v>
      </c>
      <c r="H17" s="9">
        <f>IF(AND($E17&gt;H$3,$F17&gt;H$4),(90-Angles1!H17),IF(AND($E17&lt;H$3,$F17&gt;H$4),(90+Angles1!H17),IF(AND($E17&lt;H$3,$F17&lt;H$4),(270-Angles1!H17),IF(AND($E17&gt;H$3,$F17&lt;H$4),(270+Angles1!H17),"-"))))</f>
        <v>314.86961026772917</v>
      </c>
      <c r="I17" s="9">
        <f>IF(AND($E17&gt;I$3,$F17&gt;I$4),(90-Angles1!I17),IF(AND($E17&lt;I$3,$F17&gt;I$4),(90+Angles1!I17),IF(AND($E17&lt;I$3,$F17&lt;I$4),(270-Angles1!I17),IF(AND($E17&gt;I$3,$F17&lt;I$4),(270+Angles1!I17),"-"))))</f>
        <v>322.54484184113875</v>
      </c>
      <c r="J17" s="9">
        <f>IF(AND($E17&gt;J$3,$F17&gt;J$4),(90-Angles1!J17),IF(AND($E17&lt;J$3,$F17&gt;J$4),(90+Angles1!J17),IF(AND($E17&lt;J$3,$F17&lt;J$4),(270-Angles1!J17),IF(AND($E17&gt;J$3,$F17&lt;J$4),(270+Angles1!J17),"-"))))</f>
        <v>319.10600266767693</v>
      </c>
      <c r="K17" s="9">
        <f>IF(AND($E17&gt;K$3,$F17&gt;K$4),(90-Angles1!K17),IF(AND($E17&lt;K$3,$F17&gt;K$4),(90+Angles1!K17),IF(AND($E17&lt;K$3,$F17&lt;K$4),(270-Angles1!K17),IF(AND($E17&gt;K$3,$F17&lt;K$4),(270+Angles1!K17),"-"))))</f>
        <v>316.31991995449209</v>
      </c>
      <c r="L17" s="9">
        <f>IF(AND($E17&gt;L$3,$F17&gt;L$4),(90-Angles1!L17),IF(AND($E17&lt;L$3,$F17&gt;L$4),(90+Angles1!L17),IF(AND($E17&lt;L$3,$F17&lt;L$4),(270-Angles1!L17),IF(AND($E17&gt;L$3,$F17&lt;L$4),(270+Angles1!L17),"-"))))</f>
        <v>315.09759702001134</v>
      </c>
      <c r="M17" s="9">
        <f>IF(AND($E17&gt;M$3,$F17&gt;M$4),(90-Angles1!M17),IF(AND($E17&lt;M$3,$F17&gt;M$4),(90+Angles1!M17),IF(AND($E17&lt;M$3,$F17&lt;M$4),(270-Angles1!M17),IF(AND($E17&gt;M$3,$F17&lt;M$4),(270+Angles1!M17),"-"))))</f>
        <v>309.6877222135077</v>
      </c>
      <c r="N17" s="9">
        <f>IF(AND($E17&gt;N$3,$F17&gt;N$4),(90-Angles1!N17),IF(AND($E17&lt;N$3,$F17&gt;N$4),(90+Angles1!N17),IF(AND($E17&lt;N$3,$F17&lt;N$4),(270-Angles1!N17),IF(AND($E17&gt;N$3,$F17&lt;N$4),(270+Angles1!N17),"-"))))</f>
        <v>317.98935944714583</v>
      </c>
      <c r="O17" s="9">
        <f>IF(AND($E17&gt;O$3,$F17&gt;O$4),(90-Angles1!O17),IF(AND($E17&lt;O$3,$F17&gt;O$4),(90+Angles1!O17),IF(AND($E17&lt;O$3,$F17&lt;O$4),(270-Angles1!O17),IF(AND($E17&gt;O$3,$F17&lt;O$4),(270+Angles1!O17),"-"))))</f>
        <v>343.38327079617153</v>
      </c>
      <c r="P17" s="9">
        <f>IF(AND($E17&gt;P$3,$F17&gt;P$4),(90-Angles1!P17),IF(AND($E17&lt;P$3,$F17&gt;P$4),(90+Angles1!P17),IF(AND($E17&lt;P$3,$F17&lt;P$4),(270-Angles1!P17),IF(AND($E17&gt;P$3,$F17&lt;P$4),(270+Angles1!P17),"-"))))</f>
        <v>329.65237575539862</v>
      </c>
      <c r="Q17" s="9">
        <f>IF(AND($E17&gt;Q$3,$F17&gt;Q$4),(90-Angles1!Q17),IF(AND($E17&lt;Q$3,$F17&gt;Q$4),(90+Angles1!Q17),IF(AND($E17&lt;Q$3,$F17&lt;Q$4),(270-Angles1!Q17),IF(AND($E17&gt;Q$3,$F17&lt;Q$4),(270+Angles1!Q17),"-"))))</f>
        <v>325.99546512291141</v>
      </c>
      <c r="R17" s="9" t="str">
        <f>IF(AND($E17&gt;R$3,$F17&gt;R$4),(90-Angles1!R17),IF(AND($E17&lt;R$3,$F17&gt;R$4),(90+Angles1!R17),IF(AND($E17&lt;R$3,$F17&lt;R$4),(270-Angles1!R17),IF(AND($E17&gt;R$3,$F17&lt;R$4),(270+Angles1!R17),"-"))))</f>
        <v>-</v>
      </c>
      <c r="S17" s="9">
        <f>IF(AND($E17&gt;S$3,$F17&gt;S$4),(90-Angles1!S17),IF(AND($E17&lt;S$3,$F17&gt;S$4),(90+Angles1!S17),IF(AND($E17&lt;S$3,$F17&lt;S$4),(270-Angles1!S17),IF(AND($E17&gt;S$3,$F17&lt;S$4),(270+Angles1!S17),"-"))))</f>
        <v>149.00991925943742</v>
      </c>
      <c r="T17" s="9">
        <f>IF(AND($E17&gt;T$3,$F17&gt;T$4),(90-Angles1!T17),IF(AND($E17&lt;T$3,$F17&gt;T$4),(90+Angles1!T17),IF(AND($E17&lt;T$3,$F17&lt;T$4),(270-Angles1!T17),IF(AND($E17&gt;T$3,$F17&lt;T$4),(270+Angles1!T17),"-"))))</f>
        <v>134.47011650987238</v>
      </c>
      <c r="U17" s="9">
        <f>IF(AND($E17&gt;U$3,$F17&gt;U$4),(90-Angles1!U17),IF(AND($E17&lt;U$3,$F17&gt;U$4),(90+Angles1!U17),IF(AND($E17&lt;U$3,$F17&lt;U$4),(270-Angles1!U17),IF(AND($E17&gt;U$3,$F17&lt;U$4),(270+Angles1!U17),"-"))))</f>
        <v>128.73047186003782</v>
      </c>
      <c r="V17" s="9">
        <f>IF(AND($E17&gt;V$3,$F17&gt;V$4),(90-Angles1!V17),IF(AND($E17&lt;V$3,$F17&gt;V$4),(90+Angles1!V17),IF(AND($E17&lt;V$3,$F17&lt;V$4),(270-Angles1!V17),IF(AND($E17&gt;V$3,$F17&lt;V$4),(270+Angles1!V17),"-"))))</f>
        <v>127.79505801070863</v>
      </c>
      <c r="W17" s="9">
        <f>IF(AND($E17&gt;W$3,$F17&gt;W$4),(90-Angles1!W17),IF(AND($E17&lt;W$3,$F17&gt;W$4),(90+Angles1!W17),IF(AND($E17&lt;W$3,$F17&lt;W$4),(270-Angles1!W17),IF(AND($E17&gt;W$3,$F17&lt;W$4),(270+Angles1!W17),"-"))))</f>
        <v>122.70154483171619</v>
      </c>
      <c r="X17" s="9">
        <f>IF(AND($E17&gt;X$3,$F17&gt;X$4),(90-Angles1!X17),IF(AND($E17&lt;X$3,$F17&gt;X$4),(90+Angles1!X17),IF(AND($E17&lt;X$3,$F17&lt;X$4),(270-Angles1!X17),IF(AND($E17&gt;X$3,$F17&lt;X$4),(270+Angles1!X17),"-"))))</f>
        <v>111.82632634651391</v>
      </c>
      <c r="Y17" s="9">
        <f>IF(AND($E17&gt;Y$3,$F17&gt;Y$4),(90-Angles1!Y17),IF(AND($E17&lt;Y$3,$F17&gt;Y$4),(90+Angles1!Y17),IF(AND($E17&lt;Y$3,$F17&lt;Y$4),(270-Angles1!Y17),IF(AND($E17&gt;Y$3,$F17&lt;Y$4),(270+Angles1!Y17),"-"))))</f>
        <v>85.267076748461619</v>
      </c>
      <c r="Z17" s="9">
        <f>IF(AND($E17&gt;Z$3,$F17&gt;Z$4),(90-Angles1!Z17),IF(AND($E17&lt;Z$3,$F17&gt;Z$4),(90+Angles1!Z17),IF(AND($E17&lt;Z$3,$F17&lt;Z$4),(270-Angles1!Z17),IF(AND($E17&gt;Z$3,$F17&lt;Z$4),(270+Angles1!Z17),"-"))))</f>
        <v>91.432336536765405</v>
      </c>
      <c r="AA17" s="9">
        <f>IF(AND($E17&gt;AA$3,$F17&gt;AA$4),(90-Angles1!AA17),IF(AND($E17&lt;AA$3,$F17&gt;AA$4),(90+Angles1!AA17),IF(AND($E17&lt;AA$3,$F17&lt;AA$4),(270-Angles1!AA17),IF(AND($E17&gt;AA$3,$F17&lt;AA$4),(270+Angles1!AA17),"-"))))</f>
        <v>109.33125316589644</v>
      </c>
      <c r="AB17" s="9">
        <f>IF(AND($E17&gt;AB$3,$F17&gt;AB$4),(90-Angles1!AB17),IF(AND($E17&lt;AB$3,$F17&gt;AB$4),(90+Angles1!AB17),IF(AND($E17&lt;AB$3,$F17&lt;AB$4),(270-Angles1!AB17),IF(AND($E17&gt;AB$3,$F17&lt;AB$4),(270+Angles1!AB17),"-"))))</f>
        <v>138.12385240156627</v>
      </c>
      <c r="AC17" s="9">
        <f>IF(AND($E17&gt;AC$3,$F17&gt;AC$4),(90-Angles1!AC17),IF(AND($E17&lt;AC$3,$F17&gt;AC$4),(90+Angles1!AC17),IF(AND($E17&lt;AC$3,$F17&lt;AC$4),(270-Angles1!AC17),IF(AND($E17&gt;AC$3,$F17&lt;AC$4),(270+Angles1!AC17),"-"))))</f>
        <v>148.73337545415001</v>
      </c>
      <c r="AD17" s="9">
        <f>IF(AND($E17&gt;AD$3,$F17&gt;AD$4),(90-Angles1!AD17),IF(AND($E17&lt;AD$3,$F17&gt;AD$4),(90+Angles1!AD17),IF(AND($E17&lt;AD$3,$F17&lt;AD$4),(270-Angles1!AD17),IF(AND($E17&gt;AD$3,$F17&lt;AD$4),(270+Angles1!AD17),"-"))))</f>
        <v>140.90534225982177</v>
      </c>
      <c r="AE17" s="9">
        <f>IF(AND($E17&gt;AE$3,$F17&gt;AE$4),(90-Angles1!AE17),IF(AND($E17&lt;AE$3,$F17&gt;AE$4),(90+Angles1!AE17),IF(AND($E17&lt;AE$3,$F17&lt;AE$4),(270-Angles1!AE17),IF(AND($E17&gt;AE$3,$F17&lt;AE$4),(270+Angles1!AE17),"-"))))</f>
        <v>136.24665131693044</v>
      </c>
      <c r="AF17" s="9">
        <f>IF(AND($E17&gt;AF$3,$F17&gt;AF$4),(90-Angles1!AF17),IF(AND($E17&lt;AF$3,$F17&gt;AF$4),(90+Angles1!AF17),IF(AND($E17&lt;AF$3,$F17&lt;AF$4),(270-Angles1!AF17),IF(AND($E17&gt;AF$3,$F17&lt;AF$4),(270+Angles1!AF17),"-"))))</f>
        <v>125.26012310583282</v>
      </c>
      <c r="AG17" s="9">
        <f>IF(AND($E17&gt;AG$3,$F17&gt;AG$4),(90-Angles1!AG17),IF(AND($E17&lt;AG$3,$F17&gt;AG$4),(90+Angles1!AG17),IF(AND($E17&lt;AG$3,$F17&lt;AG$4),(270-Angles1!AG17),IF(AND($E17&gt;AG$3,$F17&lt;AG$4),(270+Angles1!AG17),"-"))))</f>
        <v>105.1506913578109</v>
      </c>
      <c r="AH17" s="9">
        <f>IF(AND($E17&gt;AH$3,$F17&gt;AH$4),(90-Angles1!AH17),IF(AND($E17&lt;AH$3,$F17&gt;AH$4),(90+Angles1!AH17),IF(AND($E17&lt;AH$3,$F17&lt;AH$4),(270-Angles1!AH17),IF(AND($E17&gt;AH$3,$F17&lt;AH$4),(270+Angles1!AH17),"-"))))</f>
        <v>106.48475321545733</v>
      </c>
      <c r="AI17" s="9">
        <f>IF(AND($E17&gt;AI$3,$F17&gt;AI$4),(90-Angles1!AI17),IF(AND($E17&lt;AI$3,$F17&gt;AI$4),(90+Angles1!AI17),IF(AND($E17&lt;AI$3,$F17&lt;AI$4),(270-Angles1!AI17),IF(AND($E17&gt;AI$3,$F17&lt;AI$4),(270+Angles1!AI17),"-"))))</f>
        <v>93.947033906384164</v>
      </c>
      <c r="AJ17" s="9">
        <f>IF(AND($E17&gt;AJ$3,$F17&gt;AJ$4),(90-Angles1!AJ17),IF(AND($E17&lt;AJ$3,$F17&gt;AJ$4),(90+Angles1!AJ17),IF(AND($E17&lt;AJ$3,$F17&lt;AJ$4),(270-Angles1!AJ17),IF(AND($E17&gt;AJ$3,$F17&lt;AJ$4),(270+Angles1!AJ17),"-"))))</f>
        <v>92.187158603950749</v>
      </c>
      <c r="AK17" s="9">
        <f>IF(AND($E17&gt;AK$3,$F17&gt;AK$4),(90-Angles1!AK17),IF(AND($E17&lt;AK$3,$F17&gt;AK$4),(90+Angles1!AK17),IF(AND($E17&lt;AK$3,$F17&lt;AK$4),(270-Angles1!AK17),IF(AND($E17&gt;AK$3,$F17&lt;AK$4),(270+Angles1!AK17),"-"))))</f>
        <v>92.547263212184362</v>
      </c>
      <c r="AL17" s="9">
        <f>IF(AND($E17&gt;AL$3,$F17&gt;AL$4),(90-Angles1!AL17),IF(AND($E17&lt;AL$3,$F17&gt;AL$4),(90+Angles1!AL17),IF(AND($E17&lt;AL$3,$F17&lt;AL$4),(270-Angles1!AL17),IF(AND($E17&gt;AL$3,$F17&lt;AL$4),(270+Angles1!AL17),"-"))))</f>
        <v>88.859021075926975</v>
      </c>
      <c r="AM17" s="9">
        <f>IF(AND($E17&gt;AM$3,$F17&gt;AM$4),(90-Angles1!AM17),IF(AND($E17&lt;AM$3,$F17&gt;AM$4),(90+Angles1!AM17),IF(AND($E17&lt;AM$3,$F17&lt;AM$4),(270-Angles1!AM17),IF(AND($E17&gt;AM$3,$F17&lt;AM$4),(270+Angles1!AM17),"-"))))</f>
        <v>86.743840074020952</v>
      </c>
      <c r="AN17" s="9">
        <f>IF(AND($E17&gt;AN$3,$F17&gt;AN$4),(90-Angles1!AN17),IF(AND($E17&lt;AN$3,$F17&gt;AN$4),(90+Angles1!AN17),IF(AND($E17&lt;AN$3,$F17&lt;AN$4),(270-Angles1!AN17),IF(AND($E17&gt;AN$3,$F17&lt;AN$4),(270+Angles1!AN17),"-"))))</f>
        <v>83.9855103484403</v>
      </c>
      <c r="AO17" s="9">
        <f>IF(AND($E17&gt;AO$3,$F17&gt;AO$4),(90-Angles1!AO17),IF(AND($E17&lt;AO$3,$F17&gt;AO$4),(90+Angles1!AO17),IF(AND($E17&lt;AO$3,$F17&lt;AO$4),(270-Angles1!AO17),IF(AND($E17&gt;AO$3,$F17&lt;AO$4),(270+Angles1!AO17),"-"))))</f>
        <v>83.712160644197184</v>
      </c>
      <c r="AP17" s="9">
        <f>IF(AND($E17&gt;AP$3,$F17&gt;AP$4),(90-Angles1!AP17),IF(AND($E17&lt;AP$3,$F17&gt;AP$4),(90+Angles1!AP17),IF(AND($E17&lt;AP$3,$F17&lt;AP$4),(270-Angles1!AP17),IF(AND($E17&gt;AP$3,$F17&lt;AP$4),(270+Angles1!AP17),"-"))))</f>
        <v>73.842529058792493</v>
      </c>
      <c r="AQ17" s="9">
        <f>IF(AND($E17&gt;AQ$3,$F17&gt;AQ$4),(90-Angles1!AQ17),IF(AND($E17&lt;AQ$3,$F17&gt;AQ$4),(90+Angles1!AQ17),IF(AND($E17&lt;AQ$3,$F17&lt;AQ$4),(270-Angles1!AQ17),IF(AND($E17&gt;AQ$3,$F17&lt;AQ$4),(270+Angles1!AQ17),"-"))))</f>
        <v>72.788401503213279</v>
      </c>
      <c r="AR17" s="9">
        <f>IF(AND($E17&gt;AR$3,$F17&gt;AR$4),(90-Angles1!AR17),IF(AND($E17&lt;AR$3,$F17&gt;AR$4),(90+Angles1!AR17),IF(AND($E17&lt;AR$3,$F17&lt;AR$4),(270-Angles1!AR17),IF(AND($E17&gt;AR$3,$F17&lt;AR$4),(270+Angles1!AR17),"-"))))</f>
        <v>72.970241680500862</v>
      </c>
      <c r="AS17" s="9">
        <f>IF(AND($E17&gt;AS$3,$F17&gt;AS$4),(90-Angles1!AS17),IF(AND($E17&lt;AS$3,$F17&gt;AS$4),(90+Angles1!AS17),IF(AND($E17&lt;AS$3,$F17&lt;AS$4),(270-Angles1!AS17),IF(AND($E17&gt;AS$3,$F17&lt;AS$4),(270+Angles1!AS17),"-"))))</f>
        <v>74.147647830460869</v>
      </c>
      <c r="AT17" s="9">
        <f>IF(AND($E17&gt;AT$3,$F17&gt;AT$4),(90-Angles1!AT17),IF(AND($E17&lt;AT$3,$F17&gt;AT$4),(90+Angles1!AT17),IF(AND($E17&lt;AT$3,$F17&lt;AT$4),(270-Angles1!AT17),IF(AND($E17&gt;AT$3,$F17&lt;AT$4),(270+Angles1!AT17),"-"))))</f>
        <v>59.72084543372172</v>
      </c>
      <c r="AU17" s="9">
        <f>IF(AND($E17&gt;AU$3,$F17&gt;AU$4),(90-Angles1!AU17),IF(AND($E17&lt;AU$3,$F17&gt;AU$4),(90+Angles1!AU17),IF(AND($E17&lt;AU$3,$F17&lt;AU$4),(270-Angles1!AU17),IF(AND($E17&gt;AU$3,$F17&lt;AU$4),(270+Angles1!AU17),"-"))))</f>
        <v>58.376484717977348</v>
      </c>
      <c r="AV17" s="9">
        <f>IF(AND($E17&gt;AV$3,$F17&gt;AV$4),(90-Angles1!AV17),IF(AND($E17&lt;AV$3,$F17&gt;AV$4),(90+Angles1!AV17),IF(AND($E17&lt;AV$3,$F17&lt;AV$4),(270-Angles1!AV17),IF(AND($E17&gt;AV$3,$F17&lt;AV$4),(270+Angles1!AV17),"-"))))</f>
        <v>57.530889730516961</v>
      </c>
      <c r="AW17" s="9">
        <f>IF(AND($E17&gt;AW$3,$F17&gt;AW$4),(90-Angles1!AW17),IF(AND($E17&lt;AW$3,$F17&gt;AW$4),(90+Angles1!AW17),IF(AND($E17&lt;AW$3,$F17&lt;AW$4),(270-Angles1!AW17),IF(AND($E17&gt;AW$3,$F17&lt;AW$4),(270+Angles1!AW17),"-"))))</f>
        <v>56.769162846393726</v>
      </c>
      <c r="AX17" s="9">
        <f>IF(AND($E17&gt;AX$3,$F17&gt;AX$4),(90-Angles1!AX17),IF(AND($E17&lt;AX$3,$F17&gt;AX$4),(90+Angles1!AX17),IF(AND($E17&lt;AX$3,$F17&lt;AX$4),(270-Angles1!AX17),IF(AND($E17&gt;AX$3,$F17&lt;AX$4),(270+Angles1!AX17),"-"))))</f>
        <v>44.837304307849728</v>
      </c>
      <c r="AY17" s="9">
        <f>IF(AND($E17&gt;AY$3,$F17&gt;AY$4),(90-Angles1!AY17),IF(AND($E17&lt;AY$3,$F17&gt;AY$4),(90+Angles1!AY17),IF(AND($E17&lt;AY$3,$F17&lt;AY$4),(270-Angles1!AY17),IF(AND($E17&gt;AY$3,$F17&lt;AY$4),(270+Angles1!AY17),"-"))))</f>
        <v>48.440683094313499</v>
      </c>
      <c r="AZ17" s="9">
        <f>IF(AND($E17&gt;AZ$3,$F17&gt;AZ$4),(90-Angles1!AZ17),IF(AND($E17&lt;AZ$3,$F17&gt;AZ$4),(90+Angles1!AZ17),IF(AND($E17&lt;AZ$3,$F17&lt;AZ$4),(270-Angles1!AZ17),IF(AND($E17&gt;AZ$3,$F17&lt;AZ$4),(270+Angles1!AZ17),"-"))))</f>
        <v>39.213675341071443</v>
      </c>
      <c r="BA17" s="9">
        <f>IF(AND($E17&gt;BA$3,$F17&gt;BA$4),(90-Angles1!BA17),IF(AND($E17&lt;BA$3,$F17&gt;BA$4),(90+Angles1!BA17),IF(AND($E17&lt;BA$3,$F17&lt;BA$4),(270-Angles1!BA17),IF(AND($E17&gt;BA$3,$F17&lt;BA$4),(270+Angles1!BA17),"-"))))</f>
        <v>34.020746294409243</v>
      </c>
      <c r="BB17" s="9">
        <f>IF(AND($E17&gt;BB$3,$F17&gt;BB$4),(90-Angles1!BB17),IF(AND($E17&lt;BB$3,$F17&gt;BB$4),(90+Angles1!BB17),IF(AND($E17&lt;BB$3,$F17&lt;BB$4),(270-Angles1!BB17),IF(AND($E17&gt;BB$3,$F17&lt;BB$4),(270+Angles1!BB17),"-"))))</f>
        <v>33.618640393049617</v>
      </c>
      <c r="BC17" s="9">
        <f>IF(AND($E17&gt;BC$3,$F17&gt;BC$4),(90-Angles1!BC17),IF(AND($E17&lt;BC$3,$F17&gt;BC$4),(90+Angles1!BC17),IF(AND($E17&lt;BC$3,$F17&lt;BC$4),(270-Angles1!BC17),IF(AND($E17&gt;BC$3,$F17&lt;BC$4),(270+Angles1!BC17),"-"))))</f>
        <v>26.896035107522167</v>
      </c>
      <c r="BD17" s="9">
        <f>IF(AND($E17&gt;BD$3,$F17&gt;BD$4),(90-Angles1!BD17),IF(AND($E17&lt;BD$3,$F17&gt;BD$4),(90+Angles1!BD17),IF(AND($E17&lt;BD$3,$F17&lt;BD$4),(270-Angles1!BD17),IF(AND($E17&gt;BD$3,$F17&lt;BD$4),(270+Angles1!BD17),"-"))))</f>
        <v>23.710208498423427</v>
      </c>
      <c r="BE17" s="9">
        <f>IF(AND($E17&gt;BE$3,$F17&gt;BE$4),(90-Angles1!BE17),IF(AND($E17&lt;BE$3,$F17&gt;BE$4),(90+Angles1!BE17),IF(AND($E17&lt;BE$3,$F17&lt;BE$4),(270-Angles1!BE17),IF(AND($E17&gt;BE$3,$F17&lt;BE$4),(270+Angles1!BE17),"-"))))</f>
        <v>24.101350019133164</v>
      </c>
    </row>
    <row r="18" spans="1:57" s="2" customFormat="1" ht="12" x14ac:dyDescent="0.25">
      <c r="A18" s="3">
        <f>Angles1!A18</f>
        <v>1631</v>
      </c>
      <c r="B18" s="3" t="str">
        <f>Angles1!B18</f>
        <v>Phaleron, Phalara, Phalerura, Phalere, archaic port of Athens</v>
      </c>
      <c r="C18" s="3" t="str">
        <f>Angles1!C18</f>
        <v>Phaleron, Paleo Faliro</v>
      </c>
      <c r="D18" s="3">
        <f>Angles1!D18</f>
        <v>-750</v>
      </c>
      <c r="E18" s="3">
        <f>Angles1!E18</f>
        <v>37.934337999999997</v>
      </c>
      <c r="F18" s="3">
        <f>Angles1!F18</f>
        <v>23.685334000000001</v>
      </c>
      <c r="G18" s="32">
        <f>Angles1!G18</f>
        <v>37</v>
      </c>
      <c r="H18" s="9">
        <f>IF(AND($E18&gt;H$3,$F18&gt;H$4),(90-Angles1!H18),IF(AND($E18&lt;H$3,$F18&gt;H$4),(90+Angles1!H18),IF(AND($E18&lt;H$3,$F18&lt;H$4),(270-Angles1!H18),IF(AND($E18&gt;H$3,$F18&lt;H$4),(270+Angles1!H18),"-"))))</f>
        <v>316.54773780414365</v>
      </c>
      <c r="I18" s="9">
        <f>IF(AND($E18&gt;I$3,$F18&gt;I$4),(90-Angles1!I18),IF(AND($E18&lt;I$3,$F18&gt;I$4),(90+Angles1!I18),IF(AND($E18&lt;I$3,$F18&lt;I$4),(270-Angles1!I18),IF(AND($E18&gt;I$3,$F18&lt;I$4),(270+Angles1!I18),"-"))))</f>
        <v>323.39243706514208</v>
      </c>
      <c r="J18" s="9">
        <f>IF(AND($E18&gt;J$3,$F18&gt;J$4),(90-Angles1!J18),IF(AND($E18&lt;J$3,$F18&gt;J$4),(90+Angles1!J18),IF(AND($E18&lt;J$3,$F18&lt;J$4),(270-Angles1!J18),IF(AND($E18&gt;J$3,$F18&lt;J$4),(270+Angles1!J18),"-"))))</f>
        <v>320.40593673240215</v>
      </c>
      <c r="K18" s="9">
        <f>IF(AND($E18&gt;K$3,$F18&gt;K$4),(90-Angles1!K18),IF(AND($E18&lt;K$3,$F18&gt;K$4),(90+Angles1!K18),IF(AND($E18&lt;K$3,$F18&lt;K$4),(270-Angles1!K18),IF(AND($E18&gt;K$3,$F18&lt;K$4),(270+Angles1!K18),"-"))))</f>
        <v>318.3089966465709</v>
      </c>
      <c r="L18" s="9">
        <f>IF(AND($E18&gt;L$3,$F18&gt;L$4),(90-Angles1!L18),IF(AND($E18&lt;L$3,$F18&gt;L$4),(90+Angles1!L18),IF(AND($E18&lt;L$3,$F18&lt;L$4),(270-Angles1!L18),IF(AND($E18&gt;L$3,$F18&lt;L$4),(270+Angles1!L18),"-"))))</f>
        <v>317.28093035266755</v>
      </c>
      <c r="M18" s="9">
        <f>IF(AND($E18&gt;M$3,$F18&gt;M$4),(90-Angles1!M18),IF(AND($E18&lt;M$3,$F18&gt;M$4),(90+Angles1!M18),IF(AND($E18&lt;M$3,$F18&lt;M$4),(270-Angles1!M18),IF(AND($E18&gt;M$3,$F18&lt;M$4),(270+Angles1!M18),"-"))))</f>
        <v>313.71505810592043</v>
      </c>
      <c r="N18" s="9">
        <f>IF(AND($E18&gt;N$3,$F18&gt;N$4),(90-Angles1!N18),IF(AND($E18&lt;N$3,$F18&gt;N$4),(90+Angles1!N18),IF(AND($E18&lt;N$3,$F18&lt;N$4),(270-Angles1!N18),IF(AND($E18&gt;N$3,$F18&lt;N$4),(270+Angles1!N18),"-"))))</f>
        <v>321.22143100606229</v>
      </c>
      <c r="O18" s="9">
        <f>IF(AND($E18&gt;O$3,$F18&gt;O$4),(90-Angles1!O18),IF(AND($E18&lt;O$3,$F18&gt;O$4),(90+Angles1!O18),IF(AND($E18&lt;O$3,$F18&lt;O$4),(270-Angles1!O18),IF(AND($E18&gt;O$3,$F18&lt;O$4),(270+Angles1!O18),"-"))))</f>
        <v>339.55730980501482</v>
      </c>
      <c r="P18" s="9">
        <f>IF(AND($E18&gt;P$3,$F18&gt;P$4),(90-Angles1!P18),IF(AND($E18&lt;P$3,$F18&gt;P$4),(90+Angles1!P18),IF(AND($E18&lt;P$3,$F18&lt;P$4),(270-Angles1!P18),IF(AND($E18&gt;P$3,$F18&lt;P$4),(270+Angles1!P18),"-"))))</f>
        <v>329.43043638762089</v>
      </c>
      <c r="Q18" s="9">
        <f>IF(AND($E18&gt;Q$3,$F18&gt;Q$4),(90-Angles1!Q18),IF(AND($E18&lt;Q$3,$F18&gt;Q$4),(90+Angles1!Q18),IF(AND($E18&lt;Q$3,$F18&lt;Q$4),(270-Angles1!Q18),IF(AND($E18&gt;Q$3,$F18&lt;Q$4),(270+Angles1!Q18),"-"))))</f>
        <v>327.52338066968753</v>
      </c>
      <c r="R18" s="9">
        <f>IF(AND($E18&gt;R$3,$F18&gt;R$4),(90-Angles1!R18),IF(AND($E18&lt;R$3,$F18&gt;R$4),(90+Angles1!R18),IF(AND($E18&lt;R$3,$F18&lt;R$4),(270-Angles1!R18),IF(AND($E18&gt;R$3,$F18&lt;R$4),(270+Angles1!R18),"-"))))</f>
        <v>328.99611841535517</v>
      </c>
      <c r="S18" s="9" t="str">
        <f>IF(AND($E18&gt;S$3,$F18&gt;S$4),(90-Angles1!S18),IF(AND($E18&lt;S$3,$F18&gt;S$4),(90+Angles1!S18),IF(AND($E18&lt;S$3,$F18&lt;S$4),(270-Angles1!S18),IF(AND($E18&gt;S$3,$F18&lt;S$4),(270+Angles1!S18),"-"))))</f>
        <v>-</v>
      </c>
      <c r="T18" s="9">
        <f>IF(AND($E18&gt;T$3,$F18&gt;T$4),(90-Angles1!T18),IF(AND($E18&lt;T$3,$F18&gt;T$4),(90+Angles1!T18),IF(AND($E18&lt;T$3,$F18&lt;T$4),(270-Angles1!T18),IF(AND($E18&gt;T$3,$F18&lt;T$4),(270+Angles1!T18),"-"))))</f>
        <v>98.209442811086703</v>
      </c>
      <c r="U18" s="9">
        <f>IF(AND($E18&gt;U$3,$F18&gt;U$4),(90-Angles1!U18),IF(AND($E18&lt;U$3,$F18&gt;U$4),(90+Angles1!U18),IF(AND($E18&lt;U$3,$F18&lt;U$4),(270-Angles1!U18),IF(AND($E18&gt;U$3,$F18&lt;U$4),(270+Angles1!U18),"-"))))</f>
        <v>94.816062994518077</v>
      </c>
      <c r="V18" s="9">
        <f>IF(AND($E18&gt;V$3,$F18&gt;V$4),(90-Angles1!V18),IF(AND($E18&lt;V$3,$F18&gt;V$4),(90+Angles1!V18),IF(AND($E18&lt;V$3,$F18&lt;V$4),(270-Angles1!V18),IF(AND($E18&gt;V$3,$F18&lt;V$4),(270+Angles1!V18),"-"))))</f>
        <v>101.54012929613799</v>
      </c>
      <c r="W18" s="9">
        <f>IF(AND($E18&gt;W$3,$F18&gt;W$4),(90-Angles1!W18),IF(AND($E18&lt;W$3,$F18&gt;W$4),(90+Angles1!W18),IF(AND($E18&lt;W$3,$F18&lt;W$4),(270-Angles1!W18),IF(AND($E18&gt;W$3,$F18&lt;W$4),(270+Angles1!W18),"-"))))</f>
        <v>105.48976995098757</v>
      </c>
      <c r="X18" s="9">
        <f>IF(AND($E18&gt;X$3,$F18&gt;X$4),(90-Angles1!X18),IF(AND($E18&lt;X$3,$F18&gt;X$4),(90+Angles1!X18),IF(AND($E18&lt;X$3,$F18&lt;X$4),(270-Angles1!X18),IF(AND($E18&gt;X$3,$F18&lt;X$4),(270+Angles1!X18),"-"))))</f>
        <v>97.792801001958296</v>
      </c>
      <c r="Y18" s="9">
        <f>IF(AND($E18&gt;Y$3,$F18&gt;Y$4),(90-Angles1!Y18),IF(AND($E18&lt;Y$3,$F18&gt;Y$4),(90+Angles1!Y18),IF(AND($E18&lt;Y$3,$F18&lt;Y$4),(270-Angles1!Y18),IF(AND($E18&gt;Y$3,$F18&lt;Y$4),(270+Angles1!Y18),"-"))))</f>
        <v>73.176856805497138</v>
      </c>
      <c r="Z18" s="9">
        <f>IF(AND($E18&gt;Z$3,$F18&gt;Z$4),(90-Angles1!Z18),IF(AND($E18&lt;Z$3,$F18&gt;Z$4),(90+Angles1!Z18),IF(AND($E18&lt;Z$3,$F18&lt;Z$4),(270-Angles1!Z18),IF(AND($E18&gt;Z$3,$F18&lt;Z$4),(270+Angles1!Z18),"-"))))</f>
        <v>81.012379252337027</v>
      </c>
      <c r="AA18" s="9">
        <f>IF(AND($E18&gt;AA$3,$F18&gt;AA$4),(90-Angles1!AA18),IF(AND($E18&lt;AA$3,$F18&gt;AA$4),(90+Angles1!AA18),IF(AND($E18&lt;AA$3,$F18&lt;AA$4),(270-Angles1!AA18),IF(AND($E18&gt;AA$3,$F18&lt;AA$4),(270+Angles1!AA18),"-"))))</f>
        <v>101.11695587657051</v>
      </c>
      <c r="AB18" s="9">
        <f>IF(AND($E18&gt;AB$3,$F18&gt;AB$4),(90-Angles1!AB18),IF(AND($E18&lt;AB$3,$F18&gt;AB$4),(90+Angles1!AB18),IF(AND($E18&lt;AB$3,$F18&lt;AB$4),(270-Angles1!AB18),IF(AND($E18&gt;AB$3,$F18&lt;AB$4),(270+Angles1!AB18),"-"))))</f>
        <v>133.55554966129017</v>
      </c>
      <c r="AC18" s="9">
        <f>IF(AND($E18&gt;AC$3,$F18&gt;AC$4),(90-Angles1!AC18),IF(AND($E18&lt;AC$3,$F18&gt;AC$4),(90+Angles1!AC18),IF(AND($E18&lt;AC$3,$F18&lt;AC$4),(270-Angles1!AC18),IF(AND($E18&gt;AC$3,$F18&lt;AC$4),(270+Angles1!AC18),"-"))))</f>
        <v>148.62761722343734</v>
      </c>
      <c r="AD18" s="9">
        <f>IF(AND($E18&gt;AD$3,$F18&gt;AD$4),(90-Angles1!AD18),IF(AND($E18&lt;AD$3,$F18&gt;AD$4),(90+Angles1!AD18),IF(AND($E18&lt;AD$3,$F18&lt;AD$4),(270-Angles1!AD18),IF(AND($E18&gt;AD$3,$F18&lt;AD$4),(270+Angles1!AD18),"-"))))</f>
        <v>138.40009721110397</v>
      </c>
      <c r="AE18" s="9">
        <f>IF(AND($E18&gt;AE$3,$F18&gt;AE$4),(90-Angles1!AE18),IF(AND($E18&lt;AE$3,$F18&gt;AE$4),(90+Angles1!AE18),IF(AND($E18&lt;AE$3,$F18&lt;AE$4),(270-Angles1!AE18),IF(AND($E18&gt;AE$3,$F18&lt;AE$4),(270+Angles1!AE18),"-"))))</f>
        <v>132.48870784988299</v>
      </c>
      <c r="AF18" s="9">
        <f>IF(AND($E18&gt;AF$3,$F18&gt;AF$4),(90-Angles1!AF18),IF(AND($E18&lt;AF$3,$F18&gt;AF$4),(90+Angles1!AF18),IF(AND($E18&lt;AF$3,$F18&lt;AF$4),(270-Angles1!AF18),IF(AND($E18&gt;AF$3,$F18&lt;AF$4),(270+Angles1!AF18),"-"))))</f>
        <v>119.35661002990673</v>
      </c>
      <c r="AG18" s="9">
        <f>IF(AND($E18&gt;AG$3,$F18&gt;AG$4),(90-Angles1!AG18),IF(AND($E18&lt;AG$3,$F18&gt;AG$4),(90+Angles1!AG18),IF(AND($E18&lt;AG$3,$F18&lt;AG$4),(270-Angles1!AG18),IF(AND($E18&gt;AG$3,$F18&lt;AG$4),(270+Angles1!AG18),"-"))))</f>
        <v>97.903126036825881</v>
      </c>
      <c r="AH18" s="9">
        <f>IF(AND($E18&gt;AH$3,$F18&gt;AH$4),(90-Angles1!AH18),IF(AND($E18&lt;AH$3,$F18&gt;AH$4),(90+Angles1!AH18),IF(AND($E18&lt;AH$3,$F18&lt;AH$4),(270-Angles1!AH18),IF(AND($E18&gt;AH$3,$F18&lt;AH$4),(270+Angles1!AH18),"-"))))</f>
        <v>99.611719411306467</v>
      </c>
      <c r="AI18" s="9">
        <f>IF(AND($E18&gt;AI$3,$F18&gt;AI$4),(90-Angles1!AI18),IF(AND($E18&lt;AI$3,$F18&gt;AI$4),(90+Angles1!AI18),IF(AND($E18&lt;AI$3,$F18&lt;AI$4),(270-Angles1!AI18),IF(AND($E18&gt;AI$3,$F18&lt;AI$4),(270+Angles1!AI18),"-"))))</f>
        <v>88.733206580821559</v>
      </c>
      <c r="AJ18" s="9">
        <f>IF(AND($E18&gt;AJ$3,$F18&gt;AJ$4),(90-Angles1!AJ18),IF(AND($E18&lt;AJ$3,$F18&gt;AJ$4),(90+Angles1!AJ18),IF(AND($E18&lt;AJ$3,$F18&lt;AJ$4),(270-Angles1!AJ18),IF(AND($E18&gt;AJ$3,$F18&lt;AJ$4),(270+Angles1!AJ18),"-"))))</f>
        <v>87.469288132069011</v>
      </c>
      <c r="AK18" s="9">
        <f>IF(AND($E18&gt;AK$3,$F18&gt;AK$4),(90-Angles1!AK18),IF(AND($E18&lt;AK$3,$F18&gt;AK$4),(90+Angles1!AK18),IF(AND($E18&lt;AK$3,$F18&lt;AK$4),(270-Angles1!AK18),IF(AND($E18&gt;AK$3,$F18&lt;AK$4),(270+Angles1!AK18),"-"))))</f>
        <v>88.370342550149587</v>
      </c>
      <c r="AL18" s="9">
        <f>IF(AND($E18&gt;AL$3,$F18&gt;AL$4),(90-Angles1!AL18),IF(AND($E18&lt;AL$3,$F18&gt;AL$4),(90+Angles1!AL18),IF(AND($E18&lt;AL$3,$F18&lt;AL$4),(270-Angles1!AL18),IF(AND($E18&gt;AL$3,$F18&lt;AL$4),(270+Angles1!AL18),"-"))))</f>
        <v>84.606625995730639</v>
      </c>
      <c r="AM18" s="9">
        <f>IF(AND($E18&gt;AM$3,$F18&gt;AM$4),(90-Angles1!AM18),IF(AND($E18&lt;AM$3,$F18&gt;AM$4),(90+Angles1!AM18),IF(AND($E18&lt;AM$3,$F18&lt;AM$4),(270-Angles1!AM18),IF(AND($E18&gt;AM$3,$F18&lt;AM$4),(270+Angles1!AM18),"-"))))</f>
        <v>82.3959166126117</v>
      </c>
      <c r="AN18" s="9">
        <f>IF(AND($E18&gt;AN$3,$F18&gt;AN$4),(90-Angles1!AN18),IF(AND($E18&lt;AN$3,$F18&gt;AN$4),(90+Angles1!AN18),IF(AND($E18&lt;AN$3,$F18&lt;AN$4),(270-Angles1!AN18),IF(AND($E18&gt;AN$3,$F18&lt;AN$4),(270+Angles1!AN18),"-"))))</f>
        <v>79.108639560949513</v>
      </c>
      <c r="AO18" s="9">
        <f>IF(AND($E18&gt;AO$3,$F18&gt;AO$4),(90-Angles1!AO18),IF(AND($E18&lt;AO$3,$F18&gt;AO$4),(90+Angles1!AO18),IF(AND($E18&lt;AO$3,$F18&lt;AO$4),(270-Angles1!AO18),IF(AND($E18&gt;AO$3,$F18&lt;AO$4),(270+Angles1!AO18),"-"))))</f>
        <v>78.394222939631817</v>
      </c>
      <c r="AP18" s="9">
        <f>IF(AND($E18&gt;AP$3,$F18&gt;AP$4),(90-Angles1!AP18),IF(AND($E18&lt;AP$3,$F18&gt;AP$4),(90+Angles1!AP18),IF(AND($E18&lt;AP$3,$F18&lt;AP$4),(270-Angles1!AP18),IF(AND($E18&gt;AP$3,$F18&lt;AP$4),(270+Angles1!AP18),"-"))))</f>
        <v>68.047653427135543</v>
      </c>
      <c r="AQ18" s="9">
        <f>IF(AND($E18&gt;AQ$3,$F18&gt;AQ$4),(90-Angles1!AQ18),IF(AND($E18&lt;AQ$3,$F18&gt;AQ$4),(90+Angles1!AQ18),IF(AND($E18&lt;AQ$3,$F18&lt;AQ$4),(270-Angles1!AQ18),IF(AND($E18&gt;AQ$3,$F18&lt;AQ$4),(270+Angles1!AQ18),"-"))))</f>
        <v>66.871562416613003</v>
      </c>
      <c r="AR18" s="9">
        <f>IF(AND($E18&gt;AR$3,$F18&gt;AR$4),(90-Angles1!AR18),IF(AND($E18&lt;AR$3,$F18&gt;AR$4),(90+Angles1!AR18),IF(AND($E18&lt;AR$3,$F18&lt;AR$4),(270-Angles1!AR18),IF(AND($E18&gt;AR$3,$F18&lt;AR$4),(270+Angles1!AR18),"-"))))</f>
        <v>67.236176810612676</v>
      </c>
      <c r="AS18" s="9">
        <f>IF(AND($E18&gt;AS$3,$F18&gt;AS$4),(90-Angles1!AS18),IF(AND($E18&lt;AS$3,$F18&gt;AS$4),(90+Angles1!AS18),IF(AND($E18&lt;AS$3,$F18&lt;AS$4),(270-Angles1!AS18),IF(AND($E18&gt;AS$3,$F18&lt;AS$4),(270+Angles1!AS18),"-"))))</f>
        <v>68.672438554981284</v>
      </c>
      <c r="AT18" s="9">
        <f>IF(AND($E18&gt;AT$3,$F18&gt;AT$4),(90-Angles1!AT18),IF(AND($E18&lt;AT$3,$F18&gt;AT$4),(90+Angles1!AT18),IF(AND($E18&lt;AT$3,$F18&lt;AT$4),(270-Angles1!AT18),IF(AND($E18&gt;AT$3,$F18&lt;AT$4),(270+Angles1!AT18),"-"))))</f>
        <v>54.458374769702715</v>
      </c>
      <c r="AU18" s="9">
        <f>IF(AND($E18&gt;AU$3,$F18&gt;AU$4),(90-Angles1!AU18),IF(AND($E18&lt;AU$3,$F18&gt;AU$4),(90+Angles1!AU18),IF(AND($E18&lt;AU$3,$F18&lt;AU$4),(270-Angles1!AU18),IF(AND($E18&gt;AU$3,$F18&lt;AU$4),(270+Angles1!AU18),"-"))))</f>
        <v>48.632114006626182</v>
      </c>
      <c r="AV18" s="9">
        <f>IF(AND($E18&gt;AV$3,$F18&gt;AV$4),(90-Angles1!AV18),IF(AND($E18&lt;AV$3,$F18&gt;AV$4),(90+Angles1!AV18),IF(AND($E18&lt;AV$3,$F18&lt;AV$4),(270-Angles1!AV18),IF(AND($E18&gt;AV$3,$F18&lt;AV$4),(270+Angles1!AV18),"-"))))</f>
        <v>47.834983303104721</v>
      </c>
      <c r="AW18" s="9">
        <f>IF(AND($E18&gt;AW$3,$F18&gt;AW$4),(90-Angles1!AW18),IF(AND($E18&lt;AW$3,$F18&gt;AW$4),(90+Angles1!AW18),IF(AND($E18&lt;AW$3,$F18&lt;AW$4),(270-Angles1!AW18),IF(AND($E18&gt;AW$3,$F18&lt;AW$4),(270+Angles1!AW18),"-"))))</f>
        <v>47.073640819802094</v>
      </c>
      <c r="AX18" s="9">
        <f>IF(AND($E18&gt;AX$3,$F18&gt;AX$4),(90-Angles1!AX18),IF(AND($E18&lt;AX$3,$F18&gt;AX$4),(90+Angles1!AX18),IF(AND($E18&lt;AX$3,$F18&lt;AX$4),(270-Angles1!AX18),IF(AND($E18&gt;AX$3,$F18&lt;AX$4),(270+Angles1!AX18),"-"))))</f>
        <v>38.889404276816165</v>
      </c>
      <c r="AY18" s="9">
        <f>IF(AND($E18&gt;AY$3,$F18&gt;AY$4),(90-Angles1!AY18),IF(AND($E18&lt;AY$3,$F18&gt;AY$4),(90+Angles1!AY18),IF(AND($E18&lt;AY$3,$F18&lt;AY$4),(270-Angles1!AY18),IF(AND($E18&gt;AY$3,$F18&lt;AY$4),(270+Angles1!AY18),"-"))))</f>
        <v>41.74762821991191</v>
      </c>
      <c r="AZ18" s="9">
        <f>IF(AND($E18&gt;AZ$3,$F18&gt;AZ$4),(90-Angles1!AZ18),IF(AND($E18&lt;AZ$3,$F18&gt;AZ$4),(90+Angles1!AZ18),IF(AND($E18&lt;AZ$3,$F18&lt;AZ$4),(270-Angles1!AZ18),IF(AND($E18&gt;AZ$3,$F18&lt;AZ$4),(270+Angles1!AZ18),"-"))))</f>
        <v>33.293980021524852</v>
      </c>
      <c r="BA18" s="9">
        <f>IF(AND($E18&gt;BA$3,$F18&gt;BA$4),(90-Angles1!BA18),IF(AND($E18&lt;BA$3,$F18&gt;BA$4),(90+Angles1!BA18),IF(AND($E18&lt;BA$3,$F18&lt;BA$4),(270-Angles1!BA18),IF(AND($E18&gt;BA$3,$F18&lt;BA$4),(270+Angles1!BA18),"-"))))</f>
        <v>28.909536627801181</v>
      </c>
      <c r="BB18" s="9">
        <f>IF(AND($E18&gt;BB$3,$F18&gt;BB$4),(90-Angles1!BB18),IF(AND($E18&lt;BB$3,$F18&gt;BB$4),(90+Angles1!BB18),IF(AND($E18&lt;BB$3,$F18&lt;BB$4),(270-Angles1!BB18),IF(AND($E18&gt;BB$3,$F18&lt;BB$4),(270+Angles1!BB18),"-"))))</f>
        <v>28.583702259268094</v>
      </c>
      <c r="BC18" s="9">
        <f>IF(AND($E18&gt;BC$3,$F18&gt;BC$4),(90-Angles1!BC18),IF(AND($E18&lt;BC$3,$F18&gt;BC$4),(90+Angles1!BC18),IF(AND($E18&lt;BC$3,$F18&lt;BC$4),(270-Angles1!BC18),IF(AND($E18&gt;BC$3,$F18&lt;BC$4),(270+Angles1!BC18),"-"))))</f>
        <v>21.629257908946656</v>
      </c>
      <c r="BD18" s="9">
        <f>IF(AND($E18&gt;BD$3,$F18&gt;BD$4),(90-Angles1!BD18),IF(AND($E18&lt;BD$3,$F18&gt;BD$4),(90+Angles1!BD18),IF(AND($E18&lt;BD$3,$F18&lt;BD$4),(270-Angles1!BD18),IF(AND($E18&gt;BD$3,$F18&lt;BD$4),(270+Angles1!BD18),"-"))))</f>
        <v>18.631261600677703</v>
      </c>
      <c r="BE18" s="9">
        <f>IF(AND($E18&gt;BE$3,$F18&gt;BE$4),(90-Angles1!BE18),IF(AND($E18&lt;BE$3,$F18&gt;BE$4),(90+Angles1!BE18),IF(AND($E18&lt;BE$3,$F18&lt;BE$4),(270-Angles1!BE18),IF(AND($E18&gt;BE$3,$F18&lt;BE$4),(270+Angles1!BE18),"-"))))</f>
        <v>19.537755029333283</v>
      </c>
    </row>
    <row r="19" spans="1:57" s="2" customFormat="1" ht="12" x14ac:dyDescent="0.25">
      <c r="A19" s="3">
        <f>Angles1!A19</f>
        <v>1630</v>
      </c>
      <c r="B19" s="3" t="str">
        <f>Angles1!B19</f>
        <v>Munychia, Munychie</v>
      </c>
      <c r="C19" s="3" t="str">
        <f>Angles1!C19</f>
        <v>Mounikhias, with possibly one lighthouse on each breakwater</v>
      </c>
      <c r="D19" s="3" t="str">
        <f>Angles1!D19</f>
        <v xml:space="preserve"> </v>
      </c>
      <c r="E19" s="3">
        <f>Angles1!E19</f>
        <v>37.937176000000001</v>
      </c>
      <c r="F19" s="3">
        <f>Angles1!F19</f>
        <v>23.660392000000002</v>
      </c>
      <c r="G19" s="32">
        <f>Angles1!G19</f>
        <v>39</v>
      </c>
      <c r="H19" s="9">
        <f>IF(AND($E19&gt;H$3,$F19&gt;H$4),(90-Angles1!H19),IF(AND($E19&lt;H$3,$F19&gt;H$4),(90+Angles1!H19),IF(AND($E19&lt;H$3,$F19&lt;H$4),(270-Angles1!H19),IF(AND($E19&gt;H$3,$F19&lt;H$4),(270+Angles1!H19),"-"))))</f>
        <v>314.79207712479143</v>
      </c>
      <c r="I19" s="9">
        <f>IF(AND($E19&gt;I$3,$F19&gt;I$4),(90-Angles1!I19),IF(AND($E19&lt;I$3,$F19&gt;I$4),(90+Angles1!I19),IF(AND($E19&lt;I$3,$F19&lt;I$4),(270-Angles1!I19),IF(AND($E19&gt;I$3,$F19&lt;I$4),(270+Angles1!I19),"-"))))</f>
        <v>321.17385477583616</v>
      </c>
      <c r="J19" s="9">
        <f>IF(AND($E19&gt;J$3,$F19&gt;J$4),(90-Angles1!J19),IF(AND($E19&lt;J$3,$F19&gt;J$4),(90+Angles1!J19),IF(AND($E19&lt;J$3,$F19&lt;J$4),(270-Angles1!J19),IF(AND($E19&gt;J$3,$F19&lt;J$4),(270+Angles1!J19),"-"))))</f>
        <v>318.31278027332252</v>
      </c>
      <c r="K19" s="9">
        <f>IF(AND($E19&gt;K$3,$F19&gt;K$4),(90-Angles1!K19),IF(AND($E19&lt;K$3,$F19&gt;K$4),(90+Angles1!K19),IF(AND($E19&lt;K$3,$F19&lt;K$4),(270-Angles1!K19),IF(AND($E19&gt;K$3,$F19&lt;K$4),(270+Angles1!K19),"-"))))</f>
        <v>315.9366369367076</v>
      </c>
      <c r="L19" s="9">
        <f>IF(AND($E19&gt;L$3,$F19&gt;L$4),(90-Angles1!L19),IF(AND($E19&lt;L$3,$F19&gt;L$4),(90+Angles1!L19),IF(AND($E19&lt;L$3,$F19&lt;L$4),(270-Angles1!L19),IF(AND($E19&gt;L$3,$F19&lt;L$4),(270+Angles1!L19),"-"))))</f>
        <v>314.95635554782677</v>
      </c>
      <c r="M19" s="9">
        <f>IF(AND($E19&gt;M$3,$F19&gt;M$4),(90-Angles1!M19),IF(AND($E19&lt;M$3,$F19&gt;M$4),(90+Angles1!M19),IF(AND($E19&lt;M$3,$F19&lt;M$4),(270-Angles1!M19),IF(AND($E19&gt;M$3,$F19&lt;M$4),(270+Angles1!M19),"-"))))</f>
        <v>310.91200839822585</v>
      </c>
      <c r="N19" s="9">
        <f>IF(AND($E19&gt;N$3,$F19&gt;N$4),(90-Angles1!N19),IF(AND($E19&lt;N$3,$F19&gt;N$4),(90+Angles1!N19),IF(AND($E19&lt;N$3,$F19&lt;N$4),(270-Angles1!N19),IF(AND($E19&gt;N$3,$F19&lt;N$4),(270+Angles1!N19),"-"))))</f>
        <v>316.7258580384941</v>
      </c>
      <c r="O19" s="9">
        <f>IF(AND($E19&gt;O$3,$F19&gt;O$4),(90-Angles1!O19),IF(AND($E19&lt;O$3,$F19&gt;O$4),(90+Angles1!O19),IF(AND($E19&lt;O$3,$F19&lt;O$4),(270-Angles1!O19),IF(AND($E19&gt;O$3,$F19&lt;O$4),(270+Angles1!O19),"-"))))</f>
        <v>334.14432855548455</v>
      </c>
      <c r="P19" s="9">
        <f>IF(AND($E19&gt;P$3,$F19&gt;P$4),(90-Angles1!P19),IF(AND($E19&lt;P$3,$F19&gt;P$4),(90+Angles1!P19),IF(AND($E19&lt;P$3,$F19&lt;P$4),(270-Angles1!P19),IF(AND($E19&gt;P$3,$F19&lt;P$4),(270+Angles1!P19),"-"))))</f>
        <v>323.78669934439949</v>
      </c>
      <c r="Q19" s="9">
        <f>IF(AND($E19&gt;Q$3,$F19&gt;Q$4),(90-Angles1!Q19),IF(AND($E19&lt;Q$3,$F19&gt;Q$4),(90+Angles1!Q19),IF(AND($E19&lt;Q$3,$F19&lt;Q$4),(270-Angles1!Q19),IF(AND($E19&gt;Q$3,$F19&lt;Q$4),(270+Angles1!Q19),"-"))))</f>
        <v>319.30892218067396</v>
      </c>
      <c r="R19" s="9">
        <f>IF(AND($E19&gt;R$3,$F19&gt;R$4),(90-Angles1!R19),IF(AND($E19&lt;R$3,$F19&gt;R$4),(90+Angles1!R19),IF(AND($E19&lt;R$3,$F19&lt;R$4),(270-Angles1!R19),IF(AND($E19&gt;R$3,$F19&lt;R$4),(270+Angles1!R19),"-"))))</f>
        <v>314.45338206146158</v>
      </c>
      <c r="S19" s="9">
        <f>IF(AND($E19&gt;S$3,$F19&gt;S$4),(90-Angles1!S19),IF(AND($E19&lt;S$3,$F19&gt;S$4),(90+Angles1!S19),IF(AND($E19&lt;S$3,$F19&lt;S$4),(270-Angles1!S19),IF(AND($E19&gt;S$3,$F19&lt;S$4),(270+Angles1!S19),"-"))))</f>
        <v>278.20913017085013</v>
      </c>
      <c r="T19" s="9" t="str">
        <f>IF(AND($E19&gt;T$3,$F19&gt;T$4),(90-Angles1!T19),IF(AND($E19&lt;T$3,$F19&gt;T$4),(90+Angles1!T19),IF(AND($E19&lt;T$3,$F19&lt;T$4),(270-Angles1!T19),IF(AND($E19&gt;T$3,$F19&lt;T$4),(270+Angles1!T19),"-"))))</f>
        <v>-</v>
      </c>
      <c r="U19" s="9">
        <f>IF(AND($E19&gt;U$3,$F19&gt;U$4),(90-Angles1!U19),IF(AND($E19&lt;U$3,$F19&gt;U$4),(90+Angles1!U19),IF(AND($E19&lt;U$3,$F19&lt;U$4),(270-Angles1!U19),IF(AND($E19&gt;U$3,$F19&lt;U$4),(270+Angles1!U19),"-"))))</f>
        <v>87.564934647832743</v>
      </c>
      <c r="V19" s="9">
        <f>IF(AND($E19&gt;V$3,$F19&gt;V$4),(90-Angles1!V19),IF(AND($E19&lt;V$3,$F19&gt;V$4),(90+Angles1!V19),IF(AND($E19&lt;V$3,$F19&lt;V$4),(270-Angles1!V19),IF(AND($E19&gt;V$3,$F19&lt;V$4),(270+Angles1!V19),"-"))))</f>
        <v>105.11779829096942</v>
      </c>
      <c r="W19" s="9">
        <f>IF(AND($E19&gt;W$3,$F19&gt;W$4),(90-Angles1!W19),IF(AND($E19&lt;W$3,$F19&gt;W$4),(90+Angles1!W19),IF(AND($E19&lt;W$3,$F19&lt;W$4),(270-Angles1!W19),IF(AND($E19&gt;W$3,$F19&lt;W$4),(270+Angles1!W19),"-"))))</f>
        <v>108.3477011648541</v>
      </c>
      <c r="X19" s="9">
        <f>IF(AND($E19&gt;X$3,$F19&gt;X$4),(90-Angles1!X19),IF(AND($E19&lt;X$3,$F19&gt;X$4),(90+Angles1!X19),IF(AND($E19&lt;X$3,$F19&lt;X$4),(270-Angles1!X19),IF(AND($E19&gt;X$3,$F19&lt;X$4),(270+Angles1!X19),"-"))))</f>
        <v>97.707006198016842</v>
      </c>
      <c r="Y19" s="9">
        <f>IF(AND($E19&gt;Y$3,$F19&gt;Y$4),(90-Angles1!Y19),IF(AND($E19&lt;Y$3,$F19&gt;Y$4),(90+Angles1!Y19),IF(AND($E19&lt;Y$3,$F19&lt;Y$4),(270-Angles1!Y19),IF(AND($E19&gt;Y$3,$F19&lt;Y$4),(270+Angles1!Y19),"-"))))</f>
        <v>70.536432849081223</v>
      </c>
      <c r="Z19" s="9">
        <f>IF(AND($E19&gt;Z$3,$F19&gt;Z$4),(90-Angles1!Z19),IF(AND($E19&lt;Z$3,$F19&gt;Z$4),(90+Angles1!Z19),IF(AND($E19&lt;Z$3,$F19&lt;Z$4),(270-Angles1!Z19),IF(AND($E19&gt;Z$3,$F19&lt;Z$4),(270+Angles1!Z19),"-"))))</f>
        <v>79.325018090648356</v>
      </c>
      <c r="AA19" s="9">
        <f>IF(AND($E19&gt;AA$3,$F19&gt;AA$4),(90-Angles1!AA19),IF(AND($E19&lt;AA$3,$F19&gt;AA$4),(90+Angles1!AA19),IF(AND($E19&lt;AA$3,$F19&lt;AA$4),(270-Angles1!AA19),IF(AND($E19&gt;AA$3,$F19&lt;AA$4),(270+Angles1!AA19),"-"))))</f>
        <v>101.4212989215186</v>
      </c>
      <c r="AB19" s="9">
        <f>IF(AND($E19&gt;AB$3,$F19&gt;AB$4),(90-Angles1!AB19),IF(AND($E19&lt;AB$3,$F19&gt;AB$4),(90+Angles1!AB19),IF(AND($E19&lt;AB$3,$F19&lt;AB$4),(270-Angles1!AB19),IF(AND($E19&gt;AB$3,$F19&lt;AB$4),(270+Angles1!AB19),"-"))))</f>
        <v>140.44423755935773</v>
      </c>
      <c r="AC19" s="9">
        <f>IF(AND($E19&gt;AC$3,$F19&gt;AC$4),(90-Angles1!AC19),IF(AND($E19&lt;AC$3,$F19&gt;AC$4),(90+Angles1!AC19),IF(AND($E19&lt;AC$3,$F19&lt;AC$4),(270-Angles1!AC19),IF(AND($E19&gt;AC$3,$F19&lt;AC$4),(270+Angles1!AC19),"-"))))</f>
        <v>155.43712777519261</v>
      </c>
      <c r="AD19" s="9">
        <f>IF(AND($E19&gt;AD$3,$F19&gt;AD$4),(90-Angles1!AD19),IF(AND($E19&lt;AD$3,$F19&gt;AD$4),(90+Angles1!AD19),IF(AND($E19&lt;AD$3,$F19&lt;AD$4),(270-Angles1!AD19),IF(AND($E19&gt;AD$3,$F19&lt;AD$4),(270+Angles1!AD19),"-"))))</f>
        <v>143.75838356435506</v>
      </c>
      <c r="AE19" s="9">
        <f>IF(AND($E19&gt;AE$3,$F19&gt;AE$4),(90-Angles1!AE19),IF(AND($E19&lt;AE$3,$F19&gt;AE$4),(90+Angles1!AE19),IF(AND($E19&lt;AE$3,$F19&lt;AE$4),(270-Angles1!AE19),IF(AND($E19&gt;AE$3,$F19&lt;AE$4),(270+Angles1!AE19),"-"))))</f>
        <v>136.99466769131075</v>
      </c>
      <c r="AF19" s="9">
        <f>IF(AND($E19&gt;AF$3,$F19&gt;AF$4),(90-Angles1!AF19),IF(AND($E19&lt;AF$3,$F19&gt;AF$4),(90+Angles1!AF19),IF(AND($E19&lt;AF$3,$F19&lt;AF$4),(270-Angles1!AF19),IF(AND($E19&gt;AF$3,$F19&lt;AF$4),(270+Angles1!AF19),"-"))))</f>
        <v>121.84109020680519</v>
      </c>
      <c r="AG19" s="9">
        <f>IF(AND($E19&gt;AG$3,$F19&gt;AG$4),(90-Angles1!AG19),IF(AND($E19&lt;AG$3,$F19&gt;AG$4),(90+Angles1!AG19),IF(AND($E19&lt;AG$3,$F19&lt;AG$4),(270-Angles1!AG19),IF(AND($E19&gt;AG$3,$F19&lt;AG$4),(270+Angles1!AG19),"-"))))</f>
        <v>97.877182216564336</v>
      </c>
      <c r="AH19" s="9">
        <f>IF(AND($E19&gt;AH$3,$F19&gt;AH$4),(90-Angles1!AH19),IF(AND($E19&lt;AH$3,$F19&gt;AH$4),(90+Angles1!AH19),IF(AND($E19&lt;AH$3,$F19&lt;AH$4),(270-Angles1!AH19),IF(AND($E19&gt;AH$3,$F19&lt;AH$4),(270+Angles1!AH19),"-"))))</f>
        <v>99.725201701701266</v>
      </c>
      <c r="AI19" s="9">
        <f>IF(AND($E19&gt;AI$3,$F19&gt;AI$4),(90-Angles1!AI19),IF(AND($E19&lt;AI$3,$F19&gt;AI$4),(90+Angles1!AI19),IF(AND($E19&lt;AI$3,$F19&lt;AI$4),(270-Angles1!AI19),IF(AND($E19&gt;AI$3,$F19&lt;AI$4),(270+Angles1!AI19),"-"))))</f>
        <v>88.267728735285615</v>
      </c>
      <c r="AJ19" s="9">
        <f>IF(AND($E19&gt;AJ$3,$F19&gt;AJ$4),(90-Angles1!AJ19),IF(AND($E19&lt;AJ$3,$F19&gt;AJ$4),(90+Angles1!AJ19),IF(AND($E19&lt;AJ$3,$F19&lt;AJ$4),(270-Angles1!AJ19),IF(AND($E19&gt;AJ$3,$F19&lt;AJ$4),(270+Angles1!AJ19),"-"))))</f>
        <v>87.004826540415024</v>
      </c>
      <c r="AK19" s="9">
        <f>IF(AND($E19&gt;AK$3,$F19&gt;AK$4),(90-Angles1!AK19),IF(AND($E19&lt;AK$3,$F19&gt;AK$4),(90+Angles1!AK19),IF(AND($E19&lt;AK$3,$F19&lt;AK$4),(270-Angles1!AK19),IF(AND($E19&gt;AK$3,$F19&lt;AK$4),(270+Angles1!AK19),"-"))))</f>
        <v>87.99337940034934</v>
      </c>
      <c r="AL19" s="9">
        <f>IF(AND($E19&gt;AL$3,$F19&gt;AL$4),(90-Angles1!AL19),IF(AND($E19&lt;AL$3,$F19&gt;AL$4),(90+Angles1!AL19),IF(AND($E19&lt;AL$3,$F19&lt;AL$4),(270-Angles1!AL19),IF(AND($E19&gt;AL$3,$F19&lt;AL$4),(270+Angles1!AL19),"-"))))</f>
        <v>84.099582199942958</v>
      </c>
      <c r="AM19" s="9">
        <f>IF(AND($E19&gt;AM$3,$F19&gt;AM$4),(90-Angles1!AM19),IF(AND($E19&lt;AM$3,$F19&gt;AM$4),(90+Angles1!AM19),IF(AND($E19&lt;AM$3,$F19&lt;AM$4),(270-Angles1!AM19),IF(AND($E19&gt;AM$3,$F19&lt;AM$4),(270+Angles1!AM19),"-"))))</f>
        <v>81.807386758360465</v>
      </c>
      <c r="AN19" s="9">
        <f>IF(AND($E19&gt;AN$3,$F19&gt;AN$4),(90-Angles1!AN19),IF(AND($E19&lt;AN$3,$F19&gt;AN$4),(90+Angles1!AN19),IF(AND($E19&lt;AN$3,$F19&lt;AN$4),(270-Angles1!AN19),IF(AND($E19&gt;AN$3,$F19&lt;AN$4),(270+Angles1!AN19),"-"))))</f>
        <v>78.332546129953656</v>
      </c>
      <c r="AO19" s="9">
        <f>IF(AND($E19&gt;AO$3,$F19&gt;AO$4),(90-Angles1!AO19),IF(AND($E19&lt;AO$3,$F19&gt;AO$4),(90+Angles1!AO19),IF(AND($E19&lt;AO$3,$F19&lt;AO$4),(270-Angles1!AO19),IF(AND($E19&gt;AO$3,$F19&lt;AO$4),(270+Angles1!AO19),"-"))))</f>
        <v>77.516829735439018</v>
      </c>
      <c r="AP19" s="9">
        <f>IF(AND($E19&gt;AP$3,$F19&gt;AP$4),(90-Angles1!AP19),IF(AND($E19&lt;AP$3,$F19&gt;AP$4),(90+Angles1!AP19),IF(AND($E19&lt;AP$3,$F19&lt;AP$4),(270-Angles1!AP19),IF(AND($E19&gt;AP$3,$F19&lt;AP$4),(270+Angles1!AP19),"-"))))</f>
        <v>66.718732993911146</v>
      </c>
      <c r="AQ19" s="9">
        <f>IF(AND($E19&gt;AQ$3,$F19&gt;AQ$4),(90-Angles1!AQ19),IF(AND($E19&lt;AQ$3,$F19&gt;AQ$4),(90+Angles1!AQ19),IF(AND($E19&lt;AQ$3,$F19&lt;AQ$4),(270-Angles1!AQ19),IF(AND($E19&gt;AQ$3,$F19&lt;AQ$4),(270+Angles1!AQ19),"-"))))</f>
        <v>65.473444277714563</v>
      </c>
      <c r="AR19" s="9">
        <f>IF(AND($E19&gt;AR$3,$F19&gt;AR$4),(90-Angles1!AR19),IF(AND($E19&lt;AR$3,$F19&gt;AR$4),(90+Angles1!AR19),IF(AND($E19&lt;AR$3,$F19&lt;AR$4),(270-Angles1!AR19),IF(AND($E19&gt;AR$3,$F19&lt;AR$4),(270+Angles1!AR19),"-"))))</f>
        <v>65.895606365361729</v>
      </c>
      <c r="AS19" s="9">
        <f>IF(AND($E19&gt;AS$3,$F19&gt;AS$4),(90-Angles1!AS19),IF(AND($E19&lt;AS$3,$F19&gt;AS$4),(90+Angles1!AS19),IF(AND($E19&lt;AS$3,$F19&lt;AS$4),(270-Angles1!AS19),IF(AND($E19&gt;AS$3,$F19&lt;AS$4),(270+Angles1!AS19),"-"))))</f>
        <v>67.440756747545962</v>
      </c>
      <c r="AT19" s="9">
        <f>IF(AND($E19&gt;AT$3,$F19&gt;AT$4),(90-Angles1!AT19),IF(AND($E19&lt;AT$3,$F19&gt;AT$4),(90+Angles1!AT19),IF(AND($E19&lt;AT$3,$F19&lt;AT$4),(270-Angles1!AT19),IF(AND($E19&gt;AT$3,$F19&lt;AT$4),(270+Angles1!AT19),"-"))))</f>
        <v>52.867564149248139</v>
      </c>
      <c r="AU19" s="9">
        <f>IF(AND($E19&gt;AU$3,$F19&gt;AU$4),(90-Angles1!AU19),IF(AND($E19&lt;AU$3,$F19&gt;AU$4),(90+Angles1!AU19),IF(AND($E19&lt;AU$3,$F19&lt;AU$4),(270-Angles1!AU19),IF(AND($E19&gt;AU$3,$F19&lt;AU$4),(270+Angles1!AU19),"-"))))</f>
        <v>45.343355937658423</v>
      </c>
      <c r="AV19" s="9">
        <f>IF(AND($E19&gt;AV$3,$F19&gt;AV$4),(90-Angles1!AV19),IF(AND($E19&lt;AV$3,$F19&gt;AV$4),(90+Angles1!AV19),IF(AND($E19&lt;AV$3,$F19&lt;AV$4),(270-Angles1!AV19),IF(AND($E19&gt;AV$3,$F19&lt;AV$4),(270+Angles1!AV19),"-"))))</f>
        <v>44.526431779140239</v>
      </c>
      <c r="AW19" s="9">
        <f>IF(AND($E19&gt;AW$3,$F19&gt;AW$4),(90-Angles1!AW19),IF(AND($E19&lt;AW$3,$F19&gt;AW$4),(90+Angles1!AW19),IF(AND($E19&lt;AW$3,$F19&lt;AW$4),(270-Angles1!AW19),IF(AND($E19&gt;AW$3,$F19&lt;AW$4),(270+Angles1!AW19),"-"))))</f>
        <v>43.730216288592224</v>
      </c>
      <c r="AX19" s="9">
        <f>IF(AND($E19&gt;AX$3,$F19&gt;AX$4),(90-Angles1!AX19),IF(AND($E19&lt;AX$3,$F19&gt;AX$4),(90+Angles1!AX19),IF(AND($E19&lt;AX$3,$F19&lt;AX$4),(270-Angles1!AX19),IF(AND($E19&gt;AX$3,$F19&lt;AX$4),(270+Angles1!AX19),"-"))))</f>
        <v>36.596318365558226</v>
      </c>
      <c r="AY19" s="9">
        <f>IF(AND($E19&gt;AY$3,$F19&gt;AY$4),(90-Angles1!AY19),IF(AND($E19&lt;AY$3,$F19&gt;AY$4),(90+Angles1!AY19),IF(AND($E19&lt;AY$3,$F19&lt;AY$4),(270-Angles1!AY19),IF(AND($E19&gt;AY$3,$F19&lt;AY$4),(270+Angles1!AY19),"-"))))</f>
        <v>39.271274710554415</v>
      </c>
      <c r="AZ19" s="9">
        <f>IF(AND($E19&gt;AZ$3,$F19&gt;AZ$4),(90-Angles1!AZ19),IF(AND($E19&lt;AZ$3,$F19&gt;AZ$4),(90+Angles1!AZ19),IF(AND($E19&lt;AZ$3,$F19&lt;AZ$4),(270-Angles1!AZ19),IF(AND($E19&gt;AZ$3,$F19&lt;AZ$4),(270+Angles1!AZ19),"-"))))</f>
        <v>30.82632653518646</v>
      </c>
      <c r="BA19" s="9">
        <f>IF(AND($E19&gt;BA$3,$F19&gt;BA$4),(90-Angles1!BA19),IF(AND($E19&lt;BA$3,$F19&gt;BA$4),(90+Angles1!BA19),IF(AND($E19&lt;BA$3,$F19&lt;BA$4),(270-Angles1!BA19),IF(AND($E19&gt;BA$3,$F19&lt;BA$4),(270+Angles1!BA19),"-"))))</f>
        <v>26.634951350582384</v>
      </c>
      <c r="BB19" s="9">
        <f>IF(AND($E19&gt;BB$3,$F19&gt;BB$4),(90-Angles1!BB19),IF(AND($E19&lt;BB$3,$F19&gt;BB$4),(90+Angles1!BB19),IF(AND($E19&lt;BB$3,$F19&lt;BB$4),(270-Angles1!BB19),IF(AND($E19&gt;BB$3,$F19&lt;BB$4),(270+Angles1!BB19),"-"))))</f>
        <v>26.331590897137815</v>
      </c>
      <c r="BC19" s="9">
        <f>IF(AND($E19&gt;BC$3,$F19&gt;BC$4),(90-Angles1!BC19),IF(AND($E19&lt;BC$3,$F19&gt;BC$4),(90+Angles1!BC19),IF(AND($E19&lt;BC$3,$F19&lt;BC$4),(270-Angles1!BC19),IF(AND($E19&gt;BC$3,$F19&lt;BC$4),(270+Angles1!BC19),"-"))))</f>
        <v>19.033566095102202</v>
      </c>
      <c r="BD19" s="9">
        <f>IF(AND($E19&gt;BD$3,$F19&gt;BD$4),(90-Angles1!BD19),IF(AND($E19&lt;BD$3,$F19&gt;BD$4),(90+Angles1!BD19),IF(AND($E19&lt;BD$3,$F19&lt;BD$4),(270-Angles1!BD19),IF(AND($E19&gt;BD$3,$F19&lt;BD$4),(270+Angles1!BD19),"-"))))</f>
        <v>16.010957977154376</v>
      </c>
      <c r="BE19" s="9">
        <f>IF(AND($E19&gt;BE$3,$F19&gt;BE$4),(90-Angles1!BE19),IF(AND($E19&lt;BE$3,$F19&gt;BE$4),(90+Angles1!BE19),IF(AND($E19&lt;BE$3,$F19&lt;BE$4),(270-Angles1!BE19),IF(AND($E19&gt;BE$3,$F19&lt;BE$4),(270+Angles1!BE19),"-"))))</f>
        <v>17.200777244167242</v>
      </c>
    </row>
    <row r="20" spans="1:57" s="2" customFormat="1" ht="12" x14ac:dyDescent="0.25">
      <c r="A20" s="3">
        <f>Angles1!A20</f>
        <v>1629</v>
      </c>
      <c r="B20" s="3" t="str">
        <f>Angles1!B20</f>
        <v>Zea, Phreatto?</v>
      </c>
      <c r="C20" s="3" t="str">
        <f>Angles1!C20</f>
        <v>Le Piree, The Piraeus</v>
      </c>
      <c r="D20" s="3">
        <f>Angles1!D20</f>
        <v>-550</v>
      </c>
      <c r="E20" s="3">
        <f>Angles1!E20</f>
        <v>37.936779999999999</v>
      </c>
      <c r="F20" s="3">
        <f>Angles1!F20</f>
        <v>23.648585000000001</v>
      </c>
      <c r="G20" s="32">
        <f>Angles1!G20</f>
        <v>41</v>
      </c>
      <c r="H20" s="9">
        <f>IF(AND($E20&gt;H$3,$F20&gt;H$4),(90-Angles1!H20),IF(AND($E20&lt;H$3,$F20&gt;H$4),(90+Angles1!H20),IF(AND($E20&lt;H$3,$F20&lt;H$4),(270-Angles1!H20),IF(AND($E20&gt;H$3,$F20&lt;H$4),(270+Angles1!H20),"-"))))</f>
        <v>313.83383763912781</v>
      </c>
      <c r="I20" s="9">
        <f>IF(AND($E20&gt;I$3,$F20&gt;I$4),(90-Angles1!I20),IF(AND($E20&lt;I$3,$F20&gt;I$4),(90+Angles1!I20),IF(AND($E20&lt;I$3,$F20&lt;I$4),(270-Angles1!I20),IF(AND($E20&gt;I$3,$F20&lt;I$4),(270+Angles1!I20),"-"))))</f>
        <v>320.01198697580497</v>
      </c>
      <c r="J20" s="9">
        <f>IF(AND($E20&gt;J$3,$F20&gt;J$4),(90-Angles1!J20),IF(AND($E20&lt;J$3,$F20&gt;J$4),(90+Angles1!J20),IF(AND($E20&lt;J$3,$F20&lt;J$4),(270-Angles1!J20),IF(AND($E20&gt;J$3,$F20&lt;J$4),(270+Angles1!J20),"-"))))</f>
        <v>317.20017638384132</v>
      </c>
      <c r="K20" s="9">
        <f>IF(AND($E20&gt;K$3,$F20&gt;K$4),(90-Angles1!K20),IF(AND($E20&lt;K$3,$F20&gt;K$4),(90+Angles1!K20),IF(AND($E20&lt;K$3,$F20&lt;K$4),(270-Angles1!K20),IF(AND($E20&gt;K$3,$F20&lt;K$4),(270+Angles1!K20),"-"))))</f>
        <v>314.67221781392482</v>
      </c>
      <c r="L20" s="9">
        <f>IF(AND($E20&gt;L$3,$F20&gt;L$4),(90-Angles1!L20),IF(AND($E20&lt;L$3,$F20&gt;L$4),(90+Angles1!L20),IF(AND($E20&lt;L$3,$F20&lt;L$4),(270-Angles1!L20),IF(AND($E20&gt;L$3,$F20&lt;L$4),(270+Angles1!L20),"-"))))</f>
        <v>313.71015536346459</v>
      </c>
      <c r="M20" s="9">
        <f>IF(AND($E20&gt;M$3,$F20&gt;M$4),(90-Angles1!M20),IF(AND($E20&lt;M$3,$F20&gt;M$4),(90+Angles1!M20),IF(AND($E20&lt;M$3,$F20&lt;M$4),(270-Angles1!M20),IF(AND($E20&gt;M$3,$F20&lt;M$4),(270+Angles1!M20),"-"))))</f>
        <v>309.40344998720491</v>
      </c>
      <c r="N20" s="9">
        <f>IF(AND($E20&gt;N$3,$F20&gt;N$4),(90-Angles1!N20),IF(AND($E20&lt;N$3,$F20&gt;N$4),(90+Angles1!N20),IF(AND($E20&lt;N$3,$F20&lt;N$4),(270-Angles1!N20),IF(AND($E20&gt;N$3,$F20&lt;N$4),(270+Angles1!N20),"-"))))</f>
        <v>314.47143569876994</v>
      </c>
      <c r="O20" s="9">
        <f>IF(AND($E20&gt;O$3,$F20&gt;O$4),(90-Angles1!O20),IF(AND($E20&lt;O$3,$F20&gt;O$4),(90+Angles1!O20),IF(AND($E20&lt;O$3,$F20&lt;O$4),(270-Angles1!O20),IF(AND($E20&gt;O$3,$F20&lt;O$4),(270+Angles1!O20),"-"))))</f>
        <v>331.54825805161238</v>
      </c>
      <c r="P20" s="9">
        <f>IF(AND($E20&gt;P$3,$F20&gt;P$4),(90-Angles1!P20),IF(AND($E20&lt;P$3,$F20&gt;P$4),(90+Angles1!P20),IF(AND($E20&lt;P$3,$F20&lt;P$4),(270-Angles1!P20),IF(AND($E20&gt;P$3,$F20&lt;P$4),(270+Angles1!P20),"-"))))</f>
        <v>321.06169377254861</v>
      </c>
      <c r="Q20" s="9">
        <f>IF(AND($E20&gt;Q$3,$F20&gt;Q$4),(90-Angles1!Q20),IF(AND($E20&lt;Q$3,$F20&gt;Q$4),(90+Angles1!Q20),IF(AND($E20&lt;Q$3,$F20&lt;Q$4),(270-Angles1!Q20),IF(AND($E20&gt;Q$3,$F20&lt;Q$4),(270+Angles1!Q20),"-"))))</f>
        <v>315.54563097680614</v>
      </c>
      <c r="R20" s="9">
        <f>IF(AND($E20&gt;R$3,$F20&gt;R$4),(90-Angles1!R20),IF(AND($E20&lt;R$3,$F20&gt;R$4),(90+Angles1!R20),IF(AND($E20&lt;R$3,$F20&lt;R$4),(270-Angles1!R20),IF(AND($E20&gt;R$3,$F20&lt;R$4),(270+Angles1!R20),"-"))))</f>
        <v>308.71428535134777</v>
      </c>
      <c r="S20" s="9">
        <f>IF(AND($E20&gt;S$3,$F20&gt;S$4),(90-Angles1!S20),IF(AND($E20&lt;S$3,$F20&gt;S$4),(90+Angles1!S20),IF(AND($E20&lt;S$3,$F20&lt;S$4),(270-Angles1!S20),IF(AND($E20&gt;S$3,$F20&lt;S$4),(270+Angles1!S20),"-"))))</f>
        <v>274.81590375080765</v>
      </c>
      <c r="T20" s="9">
        <f>IF(AND($E20&gt;T$3,$F20&gt;T$4),(90-Angles1!T20),IF(AND($E20&lt;T$3,$F20&gt;T$4),(90+Angles1!T20),IF(AND($E20&lt;T$3,$F20&lt;T$4),(270-Angles1!T20),IF(AND($E20&gt;T$3,$F20&lt;T$4),(270+Angles1!T20),"-"))))</f>
        <v>267.56492154264669</v>
      </c>
      <c r="U20" s="9" t="str">
        <f>IF(AND($E20&gt;U$3,$F20&gt;U$4),(90-Angles1!U20),IF(AND($E20&lt;U$3,$F20&gt;U$4),(90+Angles1!U20),IF(AND($E20&lt;U$3,$F20&lt;U$4),(270-Angles1!U20),IF(AND($E20&gt;U$3,$F20&lt;U$4),(270+Angles1!U20),"-"))))</f>
        <v>-</v>
      </c>
      <c r="V20" s="9">
        <f>IF(AND($E20&gt;V$3,$F20&gt;V$4),(90-Angles1!V20),IF(AND($E20&lt;V$3,$F20&gt;V$4),(90+Angles1!V20),IF(AND($E20&lt;V$3,$F20&lt;V$4),(270-Angles1!V20),IF(AND($E20&gt;V$3,$F20&lt;V$4),(270+Angles1!V20),"-"))))</f>
        <v>121.41365836533113</v>
      </c>
      <c r="W20" s="9">
        <f>IF(AND($E20&gt;W$3,$F20&gt;W$4),(90-Angles1!W20),IF(AND($E20&lt;W$3,$F20&gt;W$4),(90+Angles1!W20),IF(AND($E20&lt;W$3,$F20&lt;W$4),(270-Angles1!W20),IF(AND($E20&gt;W$3,$F20&lt;W$4),(270+Angles1!W20),"-"))))</f>
        <v>112.872702651349</v>
      </c>
      <c r="X20" s="9">
        <f>IF(AND($E20&gt;X$3,$F20&gt;X$4),(90-Angles1!X20),IF(AND($E20&lt;X$3,$F20&gt;X$4),(90+Angles1!X20),IF(AND($E20&lt;X$3,$F20&lt;X$4),(270-Angles1!X20),IF(AND($E20&gt;X$3,$F20&lt;X$4),(270+Angles1!X20),"-"))))</f>
        <v>98.779471652571317</v>
      </c>
      <c r="Y20" s="9">
        <f>IF(AND($E20&gt;Y$3,$F20&gt;Y$4),(90-Angles1!Y20),IF(AND($E20&lt;Y$3,$F20&gt;Y$4),(90+Angles1!Y20),IF(AND($E20&lt;Y$3,$F20&lt;Y$4),(270-Angles1!Y20),IF(AND($E20&gt;Y$3,$F20&lt;Y$4),(270+Angles1!Y20),"-"))))</f>
        <v>69.635521851508713</v>
      </c>
      <c r="Z20" s="9">
        <f>IF(AND($E20&gt;Z$3,$F20&gt;Z$4),(90-Angles1!Z20),IF(AND($E20&lt;Z$3,$F20&gt;Z$4),(90+Angles1!Z20),IF(AND($E20&lt;Z$3,$F20&lt;Z$4),(270-Angles1!Z20),IF(AND($E20&gt;Z$3,$F20&lt;Z$4),(270+Angles1!Z20),"-"))))</f>
        <v>78.922763549535418</v>
      </c>
      <c r="AA20" s="9">
        <f>IF(AND($E20&gt;AA$3,$F20&gt;AA$4),(90-Angles1!AA20),IF(AND($E20&lt;AA$3,$F20&gt;AA$4),(90+Angles1!AA20),IF(AND($E20&lt;AA$3,$F20&lt;AA$4),(270-Angles1!AA20),IF(AND($E20&gt;AA$3,$F20&lt;AA$4),(270+Angles1!AA20),"-"))))</f>
        <v>102.12996169672971</v>
      </c>
      <c r="AB20" s="9">
        <f>IF(AND($E20&gt;AB$3,$F20&gt;AB$4),(90-Angles1!AB20),IF(AND($E20&lt;AB$3,$F20&gt;AB$4),(90+Angles1!AB20),IF(AND($E20&lt;AB$3,$F20&lt;AB$4),(270-Angles1!AB20),IF(AND($E20&gt;AB$3,$F20&lt;AB$4),(270+Angles1!AB20),"-"))))</f>
        <v>145.15334143553918</v>
      </c>
      <c r="AC20" s="9">
        <f>IF(AND($E20&gt;AC$3,$F20&gt;AC$4),(90-Angles1!AC20),IF(AND($E20&lt;AC$3,$F20&gt;AC$4),(90+Angles1!AC20),IF(AND($E20&lt;AC$3,$F20&lt;AC$4),(270-Angles1!AC20),IF(AND($E20&gt;AC$3,$F20&lt;AC$4),(270+Angles1!AC20),"-"))))</f>
        <v>159.36776494141267</v>
      </c>
      <c r="AD20" s="9">
        <f>IF(AND($E20&gt;AD$3,$F20&gt;AD$4),(90-Angles1!AD20),IF(AND($E20&lt;AD$3,$F20&gt;AD$4),(90+Angles1!AD20),IF(AND($E20&lt;AD$3,$F20&lt;AD$4),(270-Angles1!AD20),IF(AND($E20&gt;AD$3,$F20&lt;AD$4),(270+Angles1!AD20),"-"))))</f>
        <v>147.11292024498709</v>
      </c>
      <c r="AE20" s="9">
        <f>IF(AND($E20&gt;AE$3,$F20&gt;AE$4),(90-Angles1!AE20),IF(AND($E20&lt;AE$3,$F20&gt;AE$4),(90+Angles1!AE20),IF(AND($E20&lt;AE$3,$F20&lt;AE$4),(270-Angles1!AE20),IF(AND($E20&gt;AE$3,$F20&lt;AE$4),(270+Angles1!AE20),"-"))))</f>
        <v>139.96638261015201</v>
      </c>
      <c r="AF20" s="9">
        <f>IF(AND($E20&gt;AF$3,$F20&gt;AF$4),(90-Angles1!AF20),IF(AND($E20&lt;AF$3,$F20&gt;AF$4),(90+Angles1!AF20),IF(AND($E20&lt;AF$3,$F20&lt;AF$4),(270-Angles1!AF20),IF(AND($E20&gt;AF$3,$F20&lt;AF$4),(270+Angles1!AF20),"-"))))</f>
        <v>123.74838683357873</v>
      </c>
      <c r="AG20" s="9">
        <f>IF(AND($E20&gt;AG$3,$F20&gt;AG$4),(90-Angles1!AG20),IF(AND($E20&lt;AG$3,$F20&gt;AG$4),(90+Angles1!AG20),IF(AND($E20&lt;AG$3,$F20&lt;AG$4),(270-Angles1!AG20),IF(AND($E20&gt;AG$3,$F20&lt;AG$4),(270+Angles1!AG20),"-"))))</f>
        <v>98.296041903213464</v>
      </c>
      <c r="AH20" s="9">
        <f>IF(AND($E20&gt;AH$3,$F20&gt;AH$4),(90-Angles1!AH20),IF(AND($E20&lt;AH$3,$F20&gt;AH$4),(90+Angles1!AH20),IF(AND($E20&lt;AH$3,$F20&lt;AH$4),(270-Angles1!AH20),IF(AND($E20&gt;AH$3,$F20&lt;AH$4),(270+Angles1!AH20),"-"))))</f>
        <v>100.20258640500555</v>
      </c>
      <c r="AI20" s="9">
        <f>IF(AND($E20&gt;AI$3,$F20&gt;AI$4),(90-Angles1!AI20),IF(AND($E20&lt;AI$3,$F20&gt;AI$4),(90+Angles1!AI20),IF(AND($E20&lt;AI$3,$F20&lt;AI$4),(270-Angles1!AI20),IF(AND($E20&gt;AI$3,$F20&lt;AI$4),(270+Angles1!AI20),"-"))))</f>
        <v>88.284369694596336</v>
      </c>
      <c r="AJ20" s="9">
        <f>IF(AND($E20&gt;AJ$3,$F20&gt;AJ$4),(90-Angles1!AJ20),IF(AND($E20&lt;AJ$3,$F20&gt;AJ$4),(90+Angles1!AJ20),IF(AND($E20&lt;AJ$3,$F20&lt;AJ$4),(270-Angles1!AJ20),IF(AND($E20&gt;AJ$3,$F20&lt;AJ$4),(270+Angles1!AJ20),"-"))))</f>
        <v>86.993144331337589</v>
      </c>
      <c r="AK20" s="9">
        <f>IF(AND($E20&gt;AK$3,$F20&gt;AK$4),(90-Angles1!AK20),IF(AND($E20&lt;AK$3,$F20&gt;AK$4),(90+Angles1!AK20),IF(AND($E20&lt;AK$3,$F20&lt;AK$4),(270-Angles1!AK20),IF(AND($E20&gt;AK$3,$F20&lt;AK$4),(270+Angles1!AK20),"-"))))</f>
        <v>88.001248363381563</v>
      </c>
      <c r="AL20" s="9">
        <f>IF(AND($E20&gt;AL$3,$F20&gt;AL$4),(90-Angles1!AL20),IF(AND($E20&lt;AL$3,$F20&gt;AL$4),(90+Angles1!AL20),IF(AND($E20&lt;AL$3,$F20&lt;AL$4),(270-Angles1!AL20),IF(AND($E20&gt;AL$3,$F20&lt;AL$4),(270+Angles1!AL20),"-"))))</f>
        <v>84.037317516036467</v>
      </c>
      <c r="AM20" s="9">
        <f>IF(AND($E20&gt;AM$3,$F20&gt;AM$4),(90-Angles1!AM20),IF(AND($E20&lt;AM$3,$F20&gt;AM$4),(90+Angles1!AM20),IF(AND($E20&lt;AM$3,$F20&lt;AM$4),(270-Angles1!AM20),IF(AND($E20&gt;AM$3,$F20&lt;AM$4),(270+Angles1!AM20),"-"))))</f>
        <v>81.703868753277973</v>
      </c>
      <c r="AN20" s="9">
        <f>IF(AND($E20&gt;AN$3,$F20&gt;AN$4),(90-Angles1!AN20),IF(AND($E20&lt;AN$3,$F20&gt;AN$4),(90+Angles1!AN20),IF(AND($E20&lt;AN$3,$F20&lt;AN$4),(270-Angles1!AN20),IF(AND($E20&gt;AN$3,$F20&lt;AN$4),(270+Angles1!AN20),"-"))))</f>
        <v>78.150458351424845</v>
      </c>
      <c r="AO20" s="9">
        <f>IF(AND($E20&gt;AO$3,$F20&gt;AO$4),(90-Angles1!AO20),IF(AND($E20&lt;AO$3,$F20&gt;AO$4),(90+Angles1!AO20),IF(AND($E20&lt;AO$3,$F20&lt;AO$4),(270-Angles1!AO20),IF(AND($E20&gt;AO$3,$F20&lt;AO$4),(270+Angles1!AO20),"-"))))</f>
        <v>77.300371459707847</v>
      </c>
      <c r="AP20" s="9">
        <f>IF(AND($E20&gt;AP$3,$F20&gt;AP$4),(90-Angles1!AP20),IF(AND($E20&lt;AP$3,$F20&gt;AP$4),(90+Angles1!AP20),IF(AND($E20&lt;AP$3,$F20&lt;AP$4),(270-Angles1!AP20),IF(AND($E20&gt;AP$3,$F20&lt;AP$4),(270+Angles1!AP20),"-"))))</f>
        <v>66.267889874895189</v>
      </c>
      <c r="AQ20" s="9">
        <f>IF(AND($E20&gt;AQ$3,$F20&gt;AQ$4),(90-Angles1!AQ20),IF(AND($E20&lt;AQ$3,$F20&gt;AQ$4),(90+Angles1!AQ20),IF(AND($E20&lt;AQ$3,$F20&lt;AQ$4),(270-Angles1!AQ20),IF(AND($E20&gt;AQ$3,$F20&lt;AQ$4),(270+Angles1!AQ20),"-"))))</f>
        <v>64.989105097008107</v>
      </c>
      <c r="AR20" s="9">
        <f>IF(AND($E20&gt;AR$3,$F20&gt;AR$4),(90-Angles1!AR20),IF(AND($E20&lt;AR$3,$F20&gt;AR$4),(90+Angles1!AR20),IF(AND($E20&lt;AR$3,$F20&lt;AR$4),(270-Angles1!AR20),IF(AND($E20&gt;AR$3,$F20&lt;AR$4),(270+Angles1!AR20),"-"))))</f>
        <v>65.435073710976098</v>
      </c>
      <c r="AS20" s="9">
        <f>IF(AND($E20&gt;AS$3,$F20&gt;AS$4),(90-Angles1!AS20),IF(AND($E20&lt;AS$3,$F20&gt;AS$4),(90+Angles1!AS20),IF(AND($E20&lt;AS$3,$F20&lt;AS$4),(270-Angles1!AS20),IF(AND($E20&gt;AS$3,$F20&lt;AS$4),(270+Angles1!AS20),"-"))))</f>
        <v>67.02941877601134</v>
      </c>
      <c r="AT20" s="9">
        <f>IF(AND($E20&gt;AT$3,$F20&gt;AT$4),(90-Angles1!AT20),IF(AND($E20&lt;AT$3,$F20&gt;AT$4),(90+Angles1!AT20),IF(AND($E20&lt;AT$3,$F20&lt;AT$4),(270-Angles1!AT20),IF(AND($E20&gt;AT$3,$F20&lt;AT$4),(270+Angles1!AT20),"-"))))</f>
        <v>52.243342158290837</v>
      </c>
      <c r="AU20" s="9">
        <f>IF(AND($E20&gt;AU$3,$F20&gt;AU$4),(90-Angles1!AU20),IF(AND($E20&lt;AU$3,$F20&gt;AU$4),(90+Angles1!AU20),IF(AND($E20&lt;AU$3,$F20&lt;AU$4),(270-Angles1!AU20),IF(AND($E20&gt;AU$3,$F20&lt;AU$4),(270+Angles1!AU20),"-"))))</f>
        <v>43.94576232083444</v>
      </c>
      <c r="AV20" s="9">
        <f>IF(AND($E20&gt;AV$3,$F20&gt;AV$4),(90-Angles1!AV20),IF(AND($E20&lt;AV$3,$F20&gt;AV$4),(90+Angles1!AV20),IF(AND($E20&lt;AV$3,$F20&lt;AV$4),(270-Angles1!AV20),IF(AND($E20&gt;AV$3,$F20&lt;AV$4),(270+Angles1!AV20),"-"))))</f>
        <v>43.115791394260462</v>
      </c>
      <c r="AW20" s="9">
        <f>IF(AND($E20&gt;AW$3,$F20&gt;AW$4),(90-Angles1!AW20),IF(AND($E20&lt;AW$3,$F20&gt;AW$4),(90+Angles1!AW20),IF(AND($E20&lt;AW$3,$F20&lt;AW$4),(270-Angles1!AW20),IF(AND($E20&gt;AW$3,$F20&lt;AW$4),(270+Angles1!AW20),"-"))))</f>
        <v>42.299788297330508</v>
      </c>
      <c r="AX20" s="9">
        <f>IF(AND($E20&gt;AX$3,$F20&gt;AX$4),(90-Angles1!AX20),IF(AND($E20&lt;AX$3,$F20&gt;AX$4),(90+Angles1!AX20),IF(AND($E20&lt;AX$3,$F20&lt;AX$4),(270-Angles1!AX20),IF(AND($E20&gt;AX$3,$F20&lt;AX$4),(270+Angles1!AX20),"-"))))</f>
        <v>35.611240689326621</v>
      </c>
      <c r="AY20" s="9">
        <f>IF(AND($E20&gt;AY$3,$F20&gt;AY$4),(90-Angles1!AY20),IF(AND($E20&lt;AY$3,$F20&gt;AY$4),(90+Angles1!AY20),IF(AND($E20&lt;AY$3,$F20&lt;AY$4),(270-Angles1!AY20),IF(AND($E20&gt;AY$3,$F20&lt;AY$4),(270+Angles1!AY20),"-"))))</f>
        <v>38.213840696297787</v>
      </c>
      <c r="AZ20" s="9">
        <f>IF(AND($E20&gt;AZ$3,$F20&gt;AZ$4),(90-Angles1!AZ20),IF(AND($E20&lt;AZ$3,$F20&gt;AZ$4),(90+Angles1!AZ20),IF(AND($E20&lt;AZ$3,$F20&lt;AZ$4),(270-Angles1!AZ20),IF(AND($E20&gt;AZ$3,$F20&lt;AZ$4),(270+Angles1!AZ20),"-"))))</f>
        <v>29.744572001454642</v>
      </c>
      <c r="BA20" s="9">
        <f>IF(AND($E20&gt;BA$3,$F20&gt;BA$4),(90-Angles1!BA20),IF(AND($E20&lt;BA$3,$F20&gt;BA$4),(90+Angles1!BA20),IF(AND($E20&lt;BA$3,$F20&lt;BA$4),(270-Angles1!BA20),IF(AND($E20&gt;BA$3,$F20&lt;BA$4),(270+Angles1!BA20),"-"))))</f>
        <v>25.628409264540608</v>
      </c>
      <c r="BB20" s="9">
        <f>IF(AND($E20&gt;BB$3,$F20&gt;BB$4),(90-Angles1!BB20),IF(AND($E20&lt;BB$3,$F20&gt;BB$4),(90+Angles1!BB20),IF(AND($E20&lt;BB$3,$F20&lt;BB$4),(270-Angles1!BB20),IF(AND($E20&gt;BB$3,$F20&lt;BB$4),(270+Angles1!BB20),"-"))))</f>
        <v>25.334402121643805</v>
      </c>
      <c r="BC20" s="9">
        <f>IF(AND($E20&gt;BC$3,$F20&gt;BC$4),(90-Angles1!BC20),IF(AND($E20&lt;BC$3,$F20&gt;BC$4),(90+Angles1!BC20),IF(AND($E20&lt;BC$3,$F20&lt;BC$4),(270-Angles1!BC20),IF(AND($E20&gt;BC$3,$F20&lt;BC$4),(270+Angles1!BC20),"-"))))</f>
        <v>17.859715833483008</v>
      </c>
      <c r="BD20" s="9">
        <f>IF(AND($E20&gt;BD$3,$F20&gt;BD$4),(90-Angles1!BD20),IF(AND($E20&lt;BD$3,$F20&gt;BD$4),(90+Angles1!BD20),IF(AND($E20&lt;BD$3,$F20&lt;BD$4),(270-Angles1!BD20),IF(AND($E20&gt;BD$3,$F20&lt;BD$4),(270+Angles1!BD20),"-"))))</f>
        <v>14.817714980979531</v>
      </c>
      <c r="BE20" s="9">
        <f>IF(AND($E20&gt;BE$3,$F20&gt;BE$4),(90-Angles1!BE20),IF(AND($E20&lt;BE$3,$F20&gt;BE$4),(90+Angles1!BE20),IF(AND($E20&lt;BE$3,$F20&lt;BE$4),(270-Angles1!BE20),IF(AND($E20&gt;BE$3,$F20&lt;BE$4),(270+Angles1!BE20),"-"))))</f>
        <v>16.141138577393932</v>
      </c>
    </row>
    <row r="21" spans="1:57" s="2" customFormat="1" ht="12" x14ac:dyDescent="0.25">
      <c r="A21" s="3">
        <f>Angles1!A21</f>
        <v>1628</v>
      </c>
      <c r="B21" s="3" t="str">
        <f>Angles1!B21</f>
        <v>Piraeus, Le Piree, Kantharos, Gantharus (port of Athens, Kranaoi)</v>
      </c>
      <c r="C21" s="3" t="str">
        <f>Angles1!C21</f>
        <v>Le Piree, The Piraeus, with a possible lighthouse at Themistocles' tomb</v>
      </c>
      <c r="D21" s="3">
        <f>Angles1!D21</f>
        <v>-493</v>
      </c>
      <c r="E21" s="3">
        <f>Angles1!E21</f>
        <v>37.942000999999998</v>
      </c>
      <c r="F21" s="3">
        <f>Angles1!F21</f>
        <v>23.637744999999999</v>
      </c>
      <c r="G21" s="32">
        <f>Angles1!G21</f>
        <v>41</v>
      </c>
      <c r="H21" s="9">
        <f>IF(AND($E21&gt;H$3,$F21&gt;H$4),(90-Angles1!H21),IF(AND($E21&lt;H$3,$F21&gt;H$4),(90+Angles1!H21),IF(AND($E21&lt;H$3,$F21&lt;H$4),(270-Angles1!H21),IF(AND($E21&gt;H$3,$F21&lt;H$4),(270+Angles1!H21),"-"))))</f>
        <v>313.53706083977323</v>
      </c>
      <c r="I21" s="9">
        <f>IF(AND($E21&gt;I$3,$F21&gt;I$4),(90-Angles1!I21),IF(AND($E21&lt;I$3,$F21&gt;I$4),(90+Angles1!I21),IF(AND($E21&lt;I$3,$F21&lt;I$4),(270-Angles1!I21),IF(AND($E21&gt;I$3,$F21&lt;I$4),(270+Angles1!I21),"-"))))</f>
        <v>319.52758401856431</v>
      </c>
      <c r="J21" s="9">
        <f>IF(AND($E21&gt;J$3,$F21&gt;J$4),(90-Angles1!J21),IF(AND($E21&lt;J$3,$F21&gt;J$4),(90+Angles1!J21),IF(AND($E21&lt;J$3,$F21&lt;J$4),(270-Angles1!J21),IF(AND($E21&gt;J$3,$F21&lt;J$4),(270+Angles1!J21),"-"))))</f>
        <v>316.78862623547718</v>
      </c>
      <c r="K21" s="9">
        <f>IF(AND($E21&gt;K$3,$F21&gt;K$4),(90-Angles1!K21),IF(AND($E21&lt;K$3,$F21&gt;K$4),(90+Angles1!K21),IF(AND($E21&lt;K$3,$F21&lt;K$4),(270-Angles1!K21),IF(AND($E21&gt;K$3,$F21&lt;K$4),(270+Angles1!K21),"-"))))</f>
        <v>314.26569068589242</v>
      </c>
      <c r="L21" s="9">
        <f>IF(AND($E21&gt;L$3,$F21&gt;L$4),(90-Angles1!L21),IF(AND($E21&lt;L$3,$F21&gt;L$4),(90+Angles1!L21),IF(AND($E21&lt;L$3,$F21&lt;L$4),(270-Angles1!L21),IF(AND($E21&gt;L$3,$F21&lt;L$4),(270+Angles1!L21),"-"))))</f>
        <v>313.33220400899302</v>
      </c>
      <c r="M21" s="9">
        <f>IF(AND($E21&gt;M$3,$F21&gt;M$4),(90-Angles1!M21),IF(AND($E21&lt;M$3,$F21&gt;M$4),(90+Angles1!M21),IF(AND($E21&lt;M$3,$F21&lt;M$4),(270-Angles1!M21),IF(AND($E21&gt;M$3,$F21&lt;M$4),(270+Angles1!M21),"-"))))</f>
        <v>309.08601994991784</v>
      </c>
      <c r="N21" s="9">
        <f>IF(AND($E21&gt;N$3,$F21&gt;N$4),(90-Angles1!N21),IF(AND($E21&lt;N$3,$F21&gt;N$4),(90+Angles1!N21),IF(AND($E21&lt;N$3,$F21&lt;N$4),(270-Angles1!N21),IF(AND($E21&gt;N$3,$F21&lt;N$4),(270+Angles1!N21),"-"))))</f>
        <v>313.78331383331147</v>
      </c>
      <c r="O21" s="9">
        <f>IF(AND($E21&gt;O$3,$F21&gt;O$4),(90-Angles1!O21),IF(AND($E21&lt;O$3,$F21&gt;O$4),(90+Angles1!O21),IF(AND($E21&lt;O$3,$F21&lt;O$4),(270-Angles1!O21),IF(AND($E21&gt;O$3,$F21&lt;O$4),(270+Angles1!O21),"-"))))</f>
        <v>330.08764041355357</v>
      </c>
      <c r="P21" s="9">
        <f>IF(AND($E21&gt;P$3,$F21&gt;P$4),(90-Angles1!P21),IF(AND($E21&lt;P$3,$F21&gt;P$4),(90+Angles1!P21),IF(AND($E21&lt;P$3,$F21&lt;P$4),(270-Angles1!P21),IF(AND($E21&gt;P$3,$F21&lt;P$4),(270+Angles1!P21),"-"))))</f>
        <v>319.94024068392537</v>
      </c>
      <c r="Q21" s="9">
        <f>IF(AND($E21&gt;Q$3,$F21&gt;Q$4),(90-Angles1!Q21),IF(AND($E21&lt;Q$3,$F21&gt;Q$4),(90+Angles1!Q21),IF(AND($E21&lt;Q$3,$F21&lt;Q$4),(270-Angles1!Q21),IF(AND($E21&gt;Q$3,$F21&lt;Q$4),(270+Angles1!Q21),"-"))))</f>
        <v>314.38768579332748</v>
      </c>
      <c r="R21" s="9">
        <f>IF(AND($E21&gt;R$3,$F21&gt;R$4),(90-Angles1!R21),IF(AND($E21&lt;R$3,$F21&gt;R$4),(90+Angles1!R21),IF(AND($E21&lt;R$3,$F21&lt;R$4),(270-Angles1!R21),IF(AND($E21&gt;R$3,$F21&lt;R$4),(270+Angles1!R21),"-"))))</f>
        <v>307.77702702863905</v>
      </c>
      <c r="S21" s="9">
        <f>IF(AND($E21&gt;S$3,$F21&gt;S$4),(90-Angles1!S21),IF(AND($E21&lt;S$3,$F21&gt;S$4),(90+Angles1!S21),IF(AND($E21&lt;S$3,$F21&lt;S$4),(270-Angles1!S21),IF(AND($E21&gt;S$3,$F21&lt;S$4),(270+Angles1!S21),"-"))))</f>
        <v>281.53895844794243</v>
      </c>
      <c r="T21" s="9">
        <f>IF(AND($E21&gt;T$3,$F21&gt;T$4),(90-Angles1!T21),IF(AND($E21&lt;T$3,$F21&gt;T$4),(90+Angles1!T21),IF(AND($E21&lt;T$3,$F21&lt;T$4),(270-Angles1!T21),IF(AND($E21&gt;T$3,$F21&lt;T$4),(270+Angles1!T21),"-"))))</f>
        <v>285.11685129195496</v>
      </c>
      <c r="U21" s="9">
        <f>IF(AND($E21&gt;U$3,$F21&gt;U$4),(90-Angles1!U21),IF(AND($E21&lt;U$3,$F21&gt;U$4),(90+Angles1!U21),IF(AND($E21&lt;U$3,$F21&lt;U$4),(270-Angles1!U21),IF(AND($E21&gt;U$3,$F21&lt;U$4),(270+Angles1!U21),"-"))))</f>
        <v>301.41184783604422</v>
      </c>
      <c r="V21" s="9" t="str">
        <f>IF(AND($E21&gt;V$3,$F21&gt;V$4),(90-Angles1!V21),IF(AND($E21&lt;V$3,$F21&gt;V$4),(90+Angles1!V21),IF(AND($E21&lt;V$3,$F21&lt;V$4),(270-Angles1!V21),IF(AND($E21&gt;V$3,$F21&lt;V$4),(270+Angles1!V21),"-"))))</f>
        <v>-</v>
      </c>
      <c r="W21" s="9">
        <f>IF(AND($E21&gt;W$3,$F21&gt;W$4),(90-Angles1!W21),IF(AND($E21&lt;W$3,$F21&gt;W$4),(90+Angles1!W21),IF(AND($E21&lt;W$3,$F21&lt;W$4),(270-Angles1!W21),IF(AND($E21&gt;W$3,$F21&lt;W$4),(270+Angles1!W21),"-"))))</f>
        <v>110.21050704811255</v>
      </c>
      <c r="X21" s="9">
        <f>IF(AND($E21&gt;X$3,$F21&gt;X$4),(90-Angles1!X21),IF(AND($E21&lt;X$3,$F21&gt;X$4),(90+Angles1!X21),IF(AND($E21&lt;X$3,$F21&lt;X$4),(270-Angles1!X21),IF(AND($E21&gt;X$3,$F21&lt;X$4),(270+Angles1!X21),"-"))))</f>
        <v>95.965432789450901</v>
      </c>
      <c r="Y21" s="9">
        <f>IF(AND($E21&gt;Y$3,$F21&gt;Y$4),(90-Angles1!Y21),IF(AND($E21&lt;Y$3,$F21&gt;Y$4),(90+Angles1!Y21),IF(AND($E21&lt;Y$3,$F21&lt;Y$4),(270-Angles1!Y21),IF(AND($E21&gt;Y$3,$F21&lt;Y$4),(270+Angles1!Y21),"-"))))</f>
        <v>66.945536248241154</v>
      </c>
      <c r="Z21" s="9">
        <f>IF(AND($E21&gt;Z$3,$F21&gt;Z$4),(90-Angles1!Z21),IF(AND($E21&lt;Z$3,$F21&gt;Z$4),(90+Angles1!Z21),IF(AND($E21&lt;Z$3,$F21&lt;Z$4),(270-Angles1!Z21),IF(AND($E21&gt;Z$3,$F21&lt;Z$4),(270+Angles1!Z21),"-"))))</f>
        <v>76.804972849430797</v>
      </c>
      <c r="AA21" s="9">
        <f>IF(AND($E21&gt;AA$3,$F21&gt;AA$4),(90-Angles1!AA21),IF(AND($E21&lt;AA$3,$F21&gt;AA$4),(90+Angles1!AA21),IF(AND($E21&lt;AA$3,$F21&lt;AA$4),(270-Angles1!AA21),IF(AND($E21&gt;AA$3,$F21&lt;AA$4),(270+Angles1!AA21),"-"))))</f>
        <v>101.0210716306363</v>
      </c>
      <c r="AB21" s="9">
        <f>IF(AND($E21&gt;AB$3,$F21&gt;AB$4),(90-Angles1!AB21),IF(AND($E21&lt;AB$3,$F21&gt;AB$4),(90+Angles1!AB21),IF(AND($E21&lt;AB$3,$F21&lt;AB$4),(270-Angles1!AB21),IF(AND($E21&gt;AB$3,$F21&lt;AB$4),(270+Angles1!AB21),"-"))))</f>
        <v>147.98936143590458</v>
      </c>
      <c r="AC21" s="9">
        <f>IF(AND($E21&gt;AC$3,$F21&gt;AC$4),(90-Angles1!AC21),IF(AND($E21&lt;AC$3,$F21&gt;AC$4),(90+Angles1!AC21),IF(AND($E21&lt;AC$3,$F21&lt;AC$4),(270-Angles1!AC21),IF(AND($E21&gt;AC$3,$F21&lt;AC$4),(270+Angles1!AC21),"-"))))</f>
        <v>162.35400776619628</v>
      </c>
      <c r="AD21" s="9">
        <f>IF(AND($E21&gt;AD$3,$F21&gt;AD$4),(90-Angles1!AD21),IF(AND($E21&lt;AD$3,$F21&gt;AD$4),(90+Angles1!AD21),IF(AND($E21&lt;AD$3,$F21&lt;AD$4),(270-Angles1!AD21),IF(AND($E21&gt;AD$3,$F21&lt;AD$4),(270+Angles1!AD21),"-"))))</f>
        <v>149.12842419281765</v>
      </c>
      <c r="AE21" s="9">
        <f>IF(AND($E21&gt;AE$3,$F21&gt;AE$4),(90-Angles1!AE21),IF(AND($E21&lt;AE$3,$F21&gt;AE$4),(90+Angles1!AE21),IF(AND($E21&lt;AE$3,$F21&lt;AE$4),(270-Angles1!AE21),IF(AND($E21&gt;AE$3,$F21&lt;AE$4),(270+Angles1!AE21),"-"))))</f>
        <v>141.40124052588172</v>
      </c>
      <c r="AF21" s="9">
        <f>IF(AND($E21&gt;AF$3,$F21&gt;AF$4),(90-Angles1!AF21),IF(AND($E21&lt;AF$3,$F21&gt;AF$4),(90+Angles1!AF21),IF(AND($E21&lt;AF$3,$F21&lt;AF$4),(270-Angles1!AF21),IF(AND($E21&gt;AF$3,$F21&lt;AF$4),(270+Angles1!AF21),"-"))))</f>
        <v>123.90478997059839</v>
      </c>
      <c r="AG21" s="9">
        <f>IF(AND($E21&gt;AG$3,$F21&gt;AG$4),(90-Angles1!AG21),IF(AND($E21&lt;AG$3,$F21&gt;AG$4),(90+Angles1!AG21),IF(AND($E21&lt;AG$3,$F21&lt;AG$4),(270-Angles1!AG21),IF(AND($E21&gt;AG$3,$F21&lt;AG$4),(270+Angles1!AG21),"-"))))</f>
        <v>97.266836823959338</v>
      </c>
      <c r="AH21" s="9">
        <f>IF(AND($E21&gt;AH$3,$F21&gt;AH$4),(90-Angles1!AH21),IF(AND($E21&lt;AH$3,$F21&gt;AH$4),(90+Angles1!AH21),IF(AND($E21&lt;AH$3,$F21&lt;AH$4),(270-Angles1!AH21),IF(AND($E21&gt;AH$3,$F21&lt;AH$4),(270+Angles1!AH21),"-"))))</f>
        <v>99.284474509159253</v>
      </c>
      <c r="AI21" s="9">
        <f>IF(AND($E21&gt;AI$3,$F21&gt;AI$4),(90-Angles1!AI21),IF(AND($E21&lt;AI$3,$F21&gt;AI$4),(90+Angles1!AI21),IF(AND($E21&lt;AI$3,$F21&lt;AI$4),(270-Angles1!AI21),IF(AND($E21&gt;AI$3,$F21&lt;AI$4),(270+Angles1!AI21),"-"))))</f>
        <v>87.469847827185319</v>
      </c>
      <c r="AJ21" s="9">
        <f>IF(AND($E21&gt;AJ$3,$F21&gt;AJ$4),(90-Angles1!AJ21),IF(AND($E21&lt;AJ$3,$F21&gt;AJ$4),(90+Angles1!AJ21),IF(AND($E21&lt;AJ$3,$F21&lt;AJ$4),(270-Angles1!AJ21),IF(AND($E21&gt;AJ$3,$F21&lt;AJ$4),(270+Angles1!AJ21),"-"))))</f>
        <v>86.254750275518617</v>
      </c>
      <c r="AK21" s="9">
        <f>IF(AND($E21&gt;AK$3,$F21&gt;AK$4),(90-Angles1!AK21),IF(AND($E21&lt;AK$3,$F21&gt;AK$4),(90+Angles1!AK21),IF(AND($E21&lt;AK$3,$F21&lt;AK$4),(270-Angles1!AK21),IF(AND($E21&gt;AK$3,$F21&lt;AK$4),(270+Angles1!AK21),"-"))))</f>
        <v>87.367339641077891</v>
      </c>
      <c r="AL21" s="9">
        <f>IF(AND($E21&gt;AL$3,$F21&gt;AL$4),(90-Angles1!AL21),IF(AND($E21&lt;AL$3,$F21&gt;AL$4),(90+Angles1!AL21),IF(AND($E21&lt;AL$3,$F21&lt;AL$4),(270-Angles1!AL21),IF(AND($E21&gt;AL$3,$F21&lt;AL$4),(270+Angles1!AL21),"-"))))</f>
        <v>83.355580941235587</v>
      </c>
      <c r="AM21" s="9">
        <f>IF(AND($E21&gt;AM$3,$F21&gt;AM$4),(90-Angles1!AM21),IF(AND($E21&lt;AM$3,$F21&gt;AM$4),(90+Angles1!AM21),IF(AND($E21&lt;AM$3,$F21&lt;AM$4),(270-Angles1!AM21),IF(AND($E21&gt;AM$3,$F21&lt;AM$4),(270+Angles1!AM21),"-"))))</f>
        <v>80.985539026819026</v>
      </c>
      <c r="AN21" s="9">
        <f>IF(AND($E21&gt;AN$3,$F21&gt;AN$4),(90-Angles1!AN21),IF(AND($E21&lt;AN$3,$F21&gt;AN$4),(90+Angles1!AN21),IF(AND($E21&lt;AN$3,$F21&lt;AN$4),(270-Angles1!AN21),IF(AND($E21&gt;AN$3,$F21&lt;AN$4),(270+Angles1!AN21),"-"))))</f>
        <v>77.302501882425744</v>
      </c>
      <c r="AO21" s="9">
        <f>IF(AND($E21&gt;AO$3,$F21&gt;AO$4),(90-Angles1!AO21),IF(AND($E21&lt;AO$3,$F21&gt;AO$4),(90+Angles1!AO21),IF(AND($E21&lt;AO$3,$F21&lt;AO$4),(270-Angles1!AO21),IF(AND($E21&gt;AO$3,$F21&lt;AO$4),(270+Angles1!AO21),"-"))))</f>
        <v>76.357730636819639</v>
      </c>
      <c r="AP21" s="9">
        <f>IF(AND($E21&gt;AP$3,$F21&gt;AP$4),(90-Angles1!AP21),IF(AND($E21&lt;AP$3,$F21&gt;AP$4),(90+Angles1!AP21),IF(AND($E21&lt;AP$3,$F21&lt;AP$4),(270-Angles1!AP21),IF(AND($E21&gt;AP$3,$F21&lt;AP$4),(270+Angles1!AP21),"-"))))</f>
        <v>65.137090119182687</v>
      </c>
      <c r="AQ21" s="9">
        <f>IF(AND($E21&gt;AQ$3,$F21&gt;AQ$4),(90-Angles1!AQ21),IF(AND($E21&lt;AQ$3,$F21&gt;AQ$4),(90+Angles1!AQ21),IF(AND($E21&lt;AQ$3,$F21&lt;AQ$4),(270-Angles1!AQ21),IF(AND($E21&gt;AQ$3,$F21&lt;AQ$4),(270+Angles1!AQ21),"-"))))</f>
        <v>63.822318187546571</v>
      </c>
      <c r="AR21" s="9">
        <f>IF(AND($E21&gt;AR$3,$F21&gt;AR$4),(90-Angles1!AR21),IF(AND($E21&lt;AR$3,$F21&gt;AR$4),(90+Angles1!AR21),IF(AND($E21&lt;AR$3,$F21&lt;AR$4),(270-Angles1!AR21),IF(AND($E21&gt;AR$3,$F21&lt;AR$4),(270+Angles1!AR21),"-"))))</f>
        <v>64.311309571136519</v>
      </c>
      <c r="AS21" s="9">
        <f>IF(AND($E21&gt;AS$3,$F21&gt;AS$4),(90-Angles1!AS21),IF(AND($E21&lt;AS$3,$F21&gt;AS$4),(90+Angles1!AS21),IF(AND($E21&lt;AS$3,$F21&lt;AS$4),(270-Angles1!AS21),IF(AND($E21&gt;AS$3,$F21&lt;AS$4),(270+Angles1!AS21),"-"))))</f>
        <v>65.972898182490923</v>
      </c>
      <c r="AT21" s="9">
        <f>IF(AND($E21&gt;AT$3,$F21&gt;AT$4),(90-Angles1!AT21),IF(AND($E21&lt;AT$3,$F21&gt;AT$4),(90+Angles1!AT21),IF(AND($E21&lt;AT$3,$F21&lt;AT$4),(270-Angles1!AT21),IF(AND($E21&gt;AT$3,$F21&lt;AT$4),(270+Angles1!AT21),"-"))))</f>
        <v>51.13604804283942</v>
      </c>
      <c r="AU21" s="9">
        <f>IF(AND($E21&gt;AU$3,$F21&gt;AU$4),(90-Angles1!AU21),IF(AND($E21&lt;AU$3,$F21&gt;AU$4),(90+Angles1!AU21),IF(AND($E21&lt;AU$3,$F21&lt;AU$4),(270-Angles1!AU21),IF(AND($E21&gt;AU$3,$F21&lt;AU$4),(270+Angles1!AU21),"-"))))</f>
        <v>41.748620564798564</v>
      </c>
      <c r="AV21" s="9">
        <f>IF(AND($E21&gt;AV$3,$F21&gt;AV$4),(90-Angles1!AV21),IF(AND($E21&lt;AV$3,$F21&gt;AV$4),(90+Angles1!AV21),IF(AND($E21&lt;AV$3,$F21&lt;AV$4),(270-Angles1!AV21),IF(AND($E21&gt;AV$3,$F21&lt;AV$4),(270+Angles1!AV21),"-"))))</f>
        <v>40.926744791179893</v>
      </c>
      <c r="AW21" s="9">
        <f>IF(AND($E21&gt;AW$3,$F21&gt;AW$4),(90-Angles1!AW21),IF(AND($E21&lt;AW$3,$F21&gt;AW$4),(90+Angles1!AW21),IF(AND($E21&lt;AW$3,$F21&lt;AW$4),(270-Angles1!AW21),IF(AND($E21&gt;AW$3,$F21&lt;AW$4),(270+Angles1!AW21),"-"))))</f>
        <v>40.107347848622517</v>
      </c>
      <c r="AX21" s="9">
        <f>IF(AND($E21&gt;AX$3,$F21&gt;AX$4),(90-Angles1!AX21),IF(AND($E21&lt;AX$3,$F21&gt;AX$4),(90+Angles1!AX21),IF(AND($E21&lt;AX$3,$F21&lt;AX$4),(270-Angles1!AX21),IF(AND($E21&gt;AX$3,$F21&lt;AX$4),(270+Angles1!AX21),"-"))))</f>
        <v>34.251953569368887</v>
      </c>
      <c r="AY21" s="9">
        <f>IF(AND($E21&gt;AY$3,$F21&gt;AY$4),(90-Angles1!AY21),IF(AND($E21&lt;AY$3,$F21&gt;AY$4),(90+Angles1!AY21),IF(AND($E21&lt;AY$3,$F21&lt;AY$4),(270-Angles1!AY21),IF(AND($E21&gt;AY$3,$F21&lt;AY$4),(270+Angles1!AY21),"-"))))</f>
        <v>36.700023507948721</v>
      </c>
      <c r="AZ21" s="9">
        <f>IF(AND($E21&gt;AZ$3,$F21&gt;AZ$4),(90-Angles1!AZ21),IF(AND($E21&lt;AZ$3,$F21&gt;AZ$4),(90+Angles1!AZ21),IF(AND($E21&lt;AZ$3,$F21&lt;AZ$4),(270-Angles1!AZ21),IF(AND($E21&gt;AZ$3,$F21&lt;AZ$4),(270+Angles1!AZ21),"-"))))</f>
        <v>28.357897238539245</v>
      </c>
      <c r="BA21" s="9">
        <f>IF(AND($E21&gt;BA$3,$F21&gt;BA$4),(90-Angles1!BA21),IF(AND($E21&lt;BA$3,$F21&gt;BA$4),(90+Angles1!BA21),IF(AND($E21&lt;BA$3,$F21&lt;BA$4),(270-Angles1!BA21),IF(AND($E21&gt;BA$3,$F21&lt;BA$4),(270+Angles1!BA21),"-"))))</f>
        <v>24.401549791724733</v>
      </c>
      <c r="BB21" s="9">
        <f>IF(AND($E21&gt;BB$3,$F21&gt;BB$4),(90-Angles1!BB21),IF(AND($E21&lt;BB$3,$F21&gt;BB$4),(90+Angles1!BB21),IF(AND($E21&lt;BB$3,$F21&lt;BB$4),(270-Angles1!BB21),IF(AND($E21&gt;BB$3,$F21&lt;BB$4),(270+Angles1!BB21),"-"))))</f>
        <v>24.123239513404613</v>
      </c>
      <c r="BC21" s="9">
        <f>IF(AND($E21&gt;BC$3,$F21&gt;BC$4),(90-Angles1!BC21),IF(AND($E21&lt;BC$3,$F21&gt;BC$4),(90+Angles1!BC21),IF(AND($E21&lt;BC$3,$F21&lt;BC$4),(270-Angles1!BC21),IF(AND($E21&gt;BC$3,$F21&lt;BC$4),(270+Angles1!BC21),"-"))))</f>
        <v>16.550545791449281</v>
      </c>
      <c r="BD21" s="9">
        <f>IF(AND($E21&gt;BD$3,$F21&gt;BD$4),(90-Angles1!BD21),IF(AND($E21&lt;BD$3,$F21&gt;BD$4),(90+Angles1!BD21),IF(AND($E21&lt;BD$3,$F21&lt;BD$4),(270-Angles1!BD21),IF(AND($E21&gt;BD$3,$F21&lt;BD$4),(270+Angles1!BD21),"-"))))</f>
        <v>13.532056577588605</v>
      </c>
      <c r="BE21" s="9">
        <f>IF(AND($E21&gt;BE$3,$F21&gt;BE$4),(90-Angles1!BE21),IF(AND($E21&lt;BE$3,$F21&gt;BE$4),(90+Angles1!BE21),IF(AND($E21&lt;BE$3,$F21&lt;BE$4),(270-Angles1!BE21),IF(AND($E21&gt;BE$3,$F21&lt;BE$4),(270+Angles1!BE21),"-"))))</f>
        <v>14.982394529066823</v>
      </c>
    </row>
    <row r="22" spans="1:57" s="2" customFormat="1" ht="12" x14ac:dyDescent="0.25">
      <c r="A22" s="3">
        <f>Angles1!A22</f>
        <v>1627</v>
      </c>
      <c r="B22" s="3" t="str">
        <f>Angles1!B22</f>
        <v>Port Phoron, Foron, Port des fraudeurs, Thieves’ Harbour, Choma?</v>
      </c>
      <c r="C22" s="3" t="str">
        <f>Angles1!C22</f>
        <v>Keratsini</v>
      </c>
      <c r="D22" s="3">
        <f>Angles1!D22</f>
        <v>-550</v>
      </c>
      <c r="E22" s="3">
        <f>Angles1!E22</f>
        <v>37.953069999999997</v>
      </c>
      <c r="F22" s="3">
        <f>Angles1!F22</f>
        <v>23.599613000000002</v>
      </c>
      <c r="G22" s="32">
        <f>Angles1!G22</f>
        <v>42</v>
      </c>
      <c r="H22" s="9">
        <f>IF(AND($E22&gt;H$3,$F22&gt;H$4),(90-Angles1!H22),IF(AND($E22&lt;H$3,$F22&gt;H$4),(90+Angles1!H22),IF(AND($E22&lt;H$3,$F22&lt;H$4),(270-Angles1!H22),IF(AND($E22&gt;H$3,$F22&lt;H$4),(270+Angles1!H22),"-"))))</f>
        <v>311.91115765872041</v>
      </c>
      <c r="I22" s="9">
        <f>IF(AND($E22&gt;I$3,$F22&gt;I$4),(90-Angles1!I22),IF(AND($E22&lt;I$3,$F22&gt;I$4),(90+Angles1!I22),IF(AND($E22&lt;I$3,$F22&lt;I$4),(270-Angles1!I22),IF(AND($E22&gt;I$3,$F22&lt;I$4),(270+Angles1!I22),"-"))))</f>
        <v>317.31756126754766</v>
      </c>
      <c r="J22" s="9">
        <f>IF(AND($E22&gt;J$3,$F22&gt;J$4),(90-Angles1!J22),IF(AND($E22&lt;J$3,$F22&gt;J$4),(90+Angles1!J22),IF(AND($E22&lt;J$3,$F22&lt;J$4),(270-Angles1!J22),IF(AND($E22&gt;J$3,$F22&lt;J$4),(270+Angles1!J22),"-"))))</f>
        <v>314.78113005022226</v>
      </c>
      <c r="K22" s="9">
        <f>IF(AND($E22&gt;K$3,$F22&gt;K$4),(90-Angles1!K22),IF(AND($E22&lt;K$3,$F22&gt;K$4),(90+Angles1!K22),IF(AND($E22&lt;K$3,$F22&lt;K$4),(270-Angles1!K22),IF(AND($E22&gt;K$3,$F22&lt;K$4),(270+Angles1!K22),"-"))))</f>
        <v>312.15219478365248</v>
      </c>
      <c r="L22" s="9">
        <f>IF(AND($E22&gt;L$3,$F22&gt;L$4),(90-Angles1!L22),IF(AND($E22&lt;L$3,$F22&gt;L$4),(90+Angles1!L22),IF(AND($E22&lt;L$3,$F22&lt;L$4),(270-Angles1!L22),IF(AND($E22&gt;L$3,$F22&lt;L$4),(270+Angles1!L22),"-"))))</f>
        <v>311.29558709268701</v>
      </c>
      <c r="M22" s="9">
        <f>IF(AND($E22&gt;M$3,$F22&gt;M$4),(90-Angles1!M22),IF(AND($E22&lt;M$3,$F22&gt;M$4),(90+Angles1!M22),IF(AND($E22&lt;M$3,$F22&lt;M$4),(270-Angles1!M22),IF(AND($E22&gt;M$3,$F22&lt;M$4),(270+Angles1!M22),"-"))))</f>
        <v>306.98550697510001</v>
      </c>
      <c r="N22" s="9">
        <f>IF(AND($E22&gt;N$3,$F22&gt;N$4),(90-Angles1!N22),IF(AND($E22&lt;N$3,$F22&gt;N$4),(90+Angles1!N22),IF(AND($E22&lt;N$3,$F22&lt;N$4),(270-Angles1!N22),IF(AND($E22&gt;N$3,$F22&lt;N$4),(270+Angles1!N22),"-"))))</f>
        <v>310.42040653360033</v>
      </c>
      <c r="O22" s="9">
        <f>IF(AND($E22&gt;O$3,$F22&gt;O$4),(90-Angles1!O22),IF(AND($E22&lt;O$3,$F22&gt;O$4),(90+Angles1!O22),IF(AND($E22&lt;O$3,$F22&lt;O$4),(270-Angles1!O22),IF(AND($E22&gt;O$3,$F22&lt;O$4),(270+Angles1!O22),"-"))))</f>
        <v>324.79862461131989</v>
      </c>
      <c r="P22" s="9">
        <f>IF(AND($E22&gt;P$3,$F22&gt;P$4),(90-Angles1!P22),IF(AND($E22&lt;P$3,$F22&gt;P$4),(90+Angles1!P22),IF(AND($E22&lt;P$3,$F22&lt;P$4),(270-Angles1!P22),IF(AND($E22&gt;P$3,$F22&lt;P$4),(270+Angles1!P22),"-"))))</f>
        <v>315.39783977819775</v>
      </c>
      <c r="Q22" s="9">
        <f>IF(AND($E22&gt;Q$3,$F22&gt;Q$4),(90-Angles1!Q22),IF(AND($E22&lt;Q$3,$F22&gt;Q$4),(90+Angles1!Q22),IF(AND($E22&lt;Q$3,$F22&lt;Q$4),(270-Angles1!Q22),IF(AND($E22&gt;Q$3,$F22&lt;Q$4),(270+Angles1!Q22),"-"))))</f>
        <v>309.39845657561136</v>
      </c>
      <c r="R22" s="9">
        <f>IF(AND($E22&gt;R$3,$F22&gt;R$4),(90-Angles1!R22),IF(AND($E22&lt;R$3,$F22&gt;R$4),(90+Angles1!R22),IF(AND($E22&lt;R$3,$F22&lt;R$4),(270-Angles1!R22),IF(AND($E22&gt;R$3,$F22&lt;R$4),(270+Angles1!R22),"-"))))</f>
        <v>302.68069533734632</v>
      </c>
      <c r="S22" s="9">
        <f>IF(AND($E22&gt;S$3,$F22&gt;S$4),(90-Angles1!S22),IF(AND($E22&lt;S$3,$F22&gt;S$4),(90+Angles1!S22),IF(AND($E22&lt;S$3,$F22&lt;S$4),(270-Angles1!S22),IF(AND($E22&gt;S$3,$F22&lt;S$4),(270+Angles1!S22),"-"))))</f>
        <v>285.48601142136692</v>
      </c>
      <c r="T22" s="9">
        <f>IF(AND($E22&gt;T$3,$F22&gt;T$4),(90-Angles1!T22),IF(AND($E22&lt;T$3,$F22&gt;T$4),(90+Angles1!T22),IF(AND($E22&lt;T$3,$F22&lt;T$4),(270-Angles1!T22),IF(AND($E22&gt;T$3,$F22&lt;T$4),(270+Angles1!T22),"-"))))</f>
        <v>288.34399862277644</v>
      </c>
      <c r="U22" s="9">
        <f>IF(AND($E22&gt;U$3,$F22&gt;U$4),(90-Angles1!U22),IF(AND($E22&lt;U$3,$F22&gt;U$4),(90+Angles1!U22),IF(AND($E22&lt;U$3,$F22&lt;U$4),(270-Angles1!U22),IF(AND($E22&gt;U$3,$F22&lt;U$4),(270+Angles1!U22),"-"))))</f>
        <v>292.86815414137692</v>
      </c>
      <c r="V22" s="9">
        <f>IF(AND($E22&gt;V$3,$F22&gt;V$4),(90-Angles1!V22),IF(AND($E22&lt;V$3,$F22&gt;V$4),(90+Angles1!V22),IF(AND($E22&lt;V$3,$F22&lt;V$4),(270-Angles1!V22),IF(AND($E22&gt;V$3,$F22&lt;V$4),(270+Angles1!V22),"-"))))</f>
        <v>290.2077088006111</v>
      </c>
      <c r="W22" s="9" t="str">
        <f>IF(AND($E22&gt;W$3,$F22&gt;W$4),(90-Angles1!W22),IF(AND($E22&lt;W$3,$F22&gt;W$4),(90+Angles1!W22),IF(AND($E22&lt;W$3,$F22&lt;W$4),(270-Angles1!W22),IF(AND($E22&gt;W$3,$F22&lt;W$4),(270+Angles1!W22),"-"))))</f>
        <v>-</v>
      </c>
      <c r="X22" s="9">
        <f>IF(AND($E22&gt;X$3,$F22&gt;X$4),(90-Angles1!X22),IF(AND($E22&lt;X$3,$F22&gt;X$4),(90+Angles1!X22),IF(AND($E22&lt;X$3,$F22&lt;X$4),(270-Angles1!X22),IF(AND($E22&gt;X$3,$F22&lt;X$4),(270+Angles1!X22),"-"))))</f>
        <v>86.535309296154168</v>
      </c>
      <c r="Y22" s="9">
        <f>IF(AND($E22&gt;Y$3,$F22&gt;Y$4),(90-Angles1!Y22),IF(AND($E22&lt;Y$3,$F22&gt;Y$4),(90+Angles1!Y22),IF(AND($E22&lt;Y$3,$F22&lt;Y$4),(270-Angles1!Y22),IF(AND($E22&gt;Y$3,$F22&lt;Y$4),(270+Angles1!Y22),"-"))))</f>
        <v>58.292418605232974</v>
      </c>
      <c r="Z22" s="9">
        <f>IF(AND($E22&gt;Z$3,$F22&gt;Z$4),(90-Angles1!Z22),IF(AND($E22&lt;Z$3,$F22&gt;Z$4),(90+Angles1!Z22),IF(AND($E22&lt;Z$3,$F22&lt;Z$4),(270-Angles1!Z22),IF(AND($E22&gt;Z$3,$F22&lt;Z$4),(270+Angles1!Z22),"-"))))</f>
        <v>70.36623940145013</v>
      </c>
      <c r="AA22" s="9">
        <f>IF(AND($E22&gt;AA$3,$F22&gt;AA$4),(90-Angles1!AA22),IF(AND($E22&lt;AA$3,$F22&gt;AA$4),(90+Angles1!AA22),IF(AND($E22&lt;AA$3,$F22&lt;AA$4),(270-Angles1!AA22),IF(AND($E22&gt;AA$3,$F22&lt;AA$4),(270+Angles1!AA22),"-"))))</f>
        <v>98.917588958773962</v>
      </c>
      <c r="AB22" s="9">
        <f>IF(AND($E22&gt;AB$3,$F22&gt;AB$4),(90-Angles1!AB22),IF(AND($E22&lt;AB$3,$F22&gt;AB$4),(90+Angles1!AB22),IF(AND($E22&lt;AB$3,$F22&lt;AB$4),(270-Angles1!AB22),IF(AND($E22&gt;AB$3,$F22&lt;AB$4),(270+Angles1!AB22),"-"))))</f>
        <v>167.26784216344259</v>
      </c>
      <c r="AC22" s="9">
        <f>IF(AND($E22&gt;AC$3,$F22&gt;AC$4),(90-Angles1!AC22),IF(AND($E22&lt;AC$3,$F22&gt;AC$4),(90+Angles1!AC22),IF(AND($E22&lt;AC$3,$F22&lt;AC$4),(270-Angles1!AC22),IF(AND($E22&gt;AC$3,$F22&lt;AC$4),(270+Angles1!AC22),"-"))))</f>
        <v>176.75413625365249</v>
      </c>
      <c r="AD22" s="9">
        <f>IF(AND($E22&gt;AD$3,$F22&gt;AD$4),(90-Angles1!AD22),IF(AND($E22&lt;AD$3,$F22&gt;AD$4),(90+Angles1!AD22),IF(AND($E22&lt;AD$3,$F22&lt;AD$4),(270-Angles1!AD22),IF(AND($E22&gt;AD$3,$F22&lt;AD$4),(270+Angles1!AD22),"-"))))</f>
        <v>160.68091864411412</v>
      </c>
      <c r="AE22" s="9">
        <f>IF(AND($E22&gt;AE$3,$F22&gt;AE$4),(90-Angles1!AE22),IF(AND($E22&lt;AE$3,$F22&gt;AE$4),(90+Angles1!AE22),IF(AND($E22&lt;AE$3,$F22&lt;AE$4),(270-Angles1!AE22),IF(AND($E22&gt;AE$3,$F22&lt;AE$4),(270+Angles1!AE22),"-"))))</f>
        <v>150.84942505578391</v>
      </c>
      <c r="AF22" s="9">
        <f>IF(AND($E22&gt;AF$3,$F22&gt;AF$4),(90-Angles1!AF22),IF(AND($E22&lt;AF$3,$F22&gt;AF$4),(90+Angles1!AF22),IF(AND($E22&lt;AF$3,$F22&lt;AF$4),(270-Angles1!AF22),IF(AND($E22&gt;AF$3,$F22&lt;AF$4),(270+Angles1!AF22),"-"))))</f>
        <v>127.62420317796534</v>
      </c>
      <c r="AG22" s="9">
        <f>IF(AND($E22&gt;AG$3,$F22&gt;AG$4),(90-Angles1!AG22),IF(AND($E22&lt;AG$3,$F22&gt;AG$4),(90+Angles1!AG22),IF(AND($E22&lt;AG$3,$F22&lt;AG$4),(270-Angles1!AG22),IF(AND($E22&gt;AG$3,$F22&lt;AG$4),(270+Angles1!AG22),"-"))))</f>
        <v>95.077617594606622</v>
      </c>
      <c r="AH22" s="9">
        <f>IF(AND($E22&gt;AH$3,$F22&gt;AH$4),(90-Angles1!AH22),IF(AND($E22&lt;AH$3,$F22&gt;AH$4),(90+Angles1!AH22),IF(AND($E22&lt;AH$3,$F22&lt;AH$4),(270-Angles1!AH22),IF(AND($E22&gt;AH$3,$F22&lt;AH$4),(270+Angles1!AH22),"-"))))</f>
        <v>97.498149853737402</v>
      </c>
      <c r="AI22" s="9">
        <f>IF(AND($E22&gt;AI$3,$F22&gt;AI$4),(90-Angles1!AI22),IF(AND($E22&lt;AI$3,$F22&gt;AI$4),(90+Angles1!AI22),IF(AND($E22&lt;AI$3,$F22&lt;AI$4),(270-Angles1!AI22),IF(AND($E22&gt;AI$3,$F22&lt;AI$4),(270+Angles1!AI22),"-"))))</f>
        <v>85.474708678241186</v>
      </c>
      <c r="AJ22" s="9">
        <f>IF(AND($E22&gt;AJ$3,$F22&gt;AJ$4),(90-Angles1!AJ22),IF(AND($E22&lt;AJ$3,$F22&gt;AJ$4),(90+Angles1!AJ22),IF(AND($E22&lt;AJ$3,$F22&lt;AJ$4),(270-Angles1!AJ22),IF(AND($E22&gt;AJ$3,$F22&lt;AJ$4),(270+Angles1!AJ22),"-"))))</f>
        <v>84.437610256441374</v>
      </c>
      <c r="AK22" s="9">
        <f>IF(AND($E22&gt;AK$3,$F22&gt;AK$4),(90-Angles1!AK22),IF(AND($E22&lt;AK$3,$F22&gt;AK$4),(90+Angles1!AK22),IF(AND($E22&lt;AK$3,$F22&lt;AK$4),(270-Angles1!AK22),IF(AND($E22&gt;AK$3,$F22&lt;AK$4),(270+Angles1!AK22),"-"))))</f>
        <v>85.848197911295344</v>
      </c>
      <c r="AL22" s="9">
        <f>IF(AND($E22&gt;AL$3,$F22&gt;AL$4),(90-Angles1!AL22),IF(AND($E22&lt;AL$3,$F22&gt;AL$4),(90+Angles1!AL22),IF(AND($E22&lt;AL$3,$F22&lt;AL$4),(270-Angles1!AL22),IF(AND($E22&gt;AL$3,$F22&lt;AL$4),(270+Angles1!AL22),"-"))))</f>
        <v>81.637031541815105</v>
      </c>
      <c r="AM22" s="9">
        <f>IF(AND($E22&gt;AM$3,$F22&gt;AM$4),(90-Angles1!AM22),IF(AND($E22&lt;AM$3,$F22&gt;AM$4),(90+Angles1!AM22),IF(AND($E22&lt;AM$3,$F22&lt;AM$4),(270-Angles1!AM22),IF(AND($E22&gt;AM$3,$F22&lt;AM$4),(270+Angles1!AM22),"-"))))</f>
        <v>79.128230695844067</v>
      </c>
      <c r="AN22" s="9">
        <f>IF(AND($E22&gt;AN$3,$F22&gt;AN$4),(90-Angles1!AN22),IF(AND($E22&lt;AN$3,$F22&gt;AN$4),(90+Angles1!AN22),IF(AND($E22&lt;AN$3,$F22&lt;AN$4),(270-Angles1!AN22),IF(AND($E22&gt;AN$3,$F22&lt;AN$4),(270+Angles1!AN22),"-"))))</f>
        <v>75.020664086324757</v>
      </c>
      <c r="AO22" s="9">
        <f>IF(AND($E22&gt;AO$3,$F22&gt;AO$4),(90-Angles1!AO22),IF(AND($E22&lt;AO$3,$F22&gt;AO$4),(90+Angles1!AO22),IF(AND($E22&lt;AO$3,$F22&lt;AO$4),(270-Angles1!AO22),IF(AND($E22&gt;AO$3,$F22&lt;AO$4),(270+Angles1!AO22),"-"))))</f>
        <v>73.784164253786571</v>
      </c>
      <c r="AP22" s="9">
        <f>IF(AND($E22&gt;AP$3,$F22&gt;AP$4),(90-Angles1!AP22),IF(AND($E22&lt;AP$3,$F22&gt;AP$4),(90+Angles1!AP22),IF(AND($E22&lt;AP$3,$F22&lt;AP$4),(270-Angles1!AP22),IF(AND($E22&gt;AP$3,$F22&lt;AP$4),(270+Angles1!AP22),"-"))))</f>
        <v>61.839249522942957</v>
      </c>
      <c r="AQ22" s="9">
        <f>IF(AND($E22&gt;AQ$3,$F22&gt;AQ$4),(90-Angles1!AQ22),IF(AND($E22&lt;AQ$3,$F22&gt;AQ$4),(90+Angles1!AQ22),IF(AND($E22&lt;AQ$3,$F22&lt;AQ$4),(270-Angles1!AQ22),IF(AND($E22&gt;AQ$3,$F22&lt;AQ$4),(270+Angles1!AQ22),"-"))))</f>
        <v>60.396668869206508</v>
      </c>
      <c r="AR22" s="9">
        <f>IF(AND($E22&gt;AR$3,$F22&gt;AR$4),(90-Angles1!AR22),IF(AND($E22&lt;AR$3,$F22&gt;AR$4),(90+Angles1!AR22),IF(AND($E22&lt;AR$3,$F22&lt;AR$4),(270-Angles1!AR22),IF(AND($E22&gt;AR$3,$F22&lt;AR$4),(270+Angles1!AR22),"-"))))</f>
        <v>61.025830945770835</v>
      </c>
      <c r="AS22" s="9">
        <f>IF(AND($E22&gt;AS$3,$F22&gt;AS$4),(90-Angles1!AS22),IF(AND($E22&lt;AS$3,$F22&gt;AS$4),(90+Angles1!AS22),IF(AND($E22&lt;AS$3,$F22&lt;AS$4),(270-Angles1!AS22),IF(AND($E22&gt;AS$3,$F22&lt;AS$4),(270+Angles1!AS22),"-"))))</f>
        <v>62.915278413233025</v>
      </c>
      <c r="AT22" s="9">
        <f>IF(AND($E22&gt;AT$3,$F22&gt;AT$4),(90-Angles1!AT22),IF(AND($E22&lt;AT$3,$F22&gt;AT$4),(90+Angles1!AT22),IF(AND($E22&lt;AT$3,$F22&lt;AT$4),(270-Angles1!AT22),IF(AND($E22&gt;AT$3,$F22&lt;AT$4),(270+Angles1!AT22),"-"))))</f>
        <v>47.772459014440393</v>
      </c>
      <c r="AU22" s="9">
        <f>IF(AND($E22&gt;AU$3,$F22&gt;AU$4),(90-Angles1!AU22),IF(AND($E22&lt;AU$3,$F22&gt;AU$4),(90+Angles1!AU22),IF(AND($E22&lt;AU$3,$F22&lt;AU$4),(270-Angles1!AU22),IF(AND($E22&gt;AU$3,$F22&lt;AU$4),(270+Angles1!AU22),"-"))))</f>
        <v>34.760779280263762</v>
      </c>
      <c r="AV22" s="9">
        <f>IF(AND($E22&gt;AV$3,$F22&gt;AV$4),(90-Angles1!AV22),IF(AND($E22&lt;AV$3,$F22&gt;AV$4),(90+Angles1!AV22),IF(AND($E22&lt;AV$3,$F22&lt;AV$4),(270-Angles1!AV22),IF(AND($E22&gt;AV$3,$F22&lt;AV$4),(270+Angles1!AV22),"-"))))</f>
        <v>33.961898964114233</v>
      </c>
      <c r="AW22" s="9">
        <f>IF(AND($E22&gt;AW$3,$F22&gt;AW$4),(90-Angles1!AW22),IF(AND($E22&lt;AW$3,$F22&gt;AW$4),(90+Angles1!AW22),IF(AND($E22&lt;AW$3,$F22&lt;AW$4),(270-Angles1!AW22),IF(AND($E22&gt;AW$3,$F22&lt;AW$4),(270+Angles1!AW22),"-"))))</f>
        <v>33.127375644396743</v>
      </c>
      <c r="AX22" s="9">
        <f>IF(AND($E22&gt;AX$3,$F22&gt;AX$4),(90-Angles1!AX22),IF(AND($E22&lt;AX$3,$F22&gt;AX$4),(90+Angles1!AX22),IF(AND($E22&lt;AX$3,$F22&lt;AX$4),(270-Angles1!AX22),IF(AND($E22&gt;AX$3,$F22&lt;AX$4),(270+Angles1!AX22),"-"))))</f>
        <v>29.948464955486997</v>
      </c>
      <c r="AY22" s="9">
        <f>IF(AND($E22&gt;AY$3,$F22&gt;AY$4),(90-Angles1!AY22),IF(AND($E22&lt;AY$3,$F22&gt;AY$4),(90+Angles1!AY22),IF(AND($E22&lt;AY$3,$F22&lt;AY$4),(270-Angles1!AY22),IF(AND($E22&gt;AY$3,$F22&lt;AY$4),(270+Angles1!AY22),"-"))))</f>
        <v>31.916770625356868</v>
      </c>
      <c r="AZ22" s="9">
        <f>IF(AND($E22&gt;AZ$3,$F22&gt;AZ$4),(90-Angles1!AZ22),IF(AND($E22&lt;AZ$3,$F22&gt;AZ$4),(90+Angles1!AZ22),IF(AND($E22&lt;AZ$3,$F22&lt;AZ$4),(270-Angles1!AZ22),IF(AND($E22&gt;AZ$3,$F22&lt;AZ$4),(270+Angles1!AZ22),"-"))))</f>
        <v>23.92275875324286</v>
      </c>
      <c r="BA22" s="9">
        <f>IF(AND($E22&gt;BA$3,$F22&gt;BA$4),(90-Angles1!BA22),IF(AND($E22&lt;BA$3,$F22&gt;BA$4),(90+Angles1!BA22),IF(AND($E22&lt;BA$3,$F22&lt;BA$4),(270-Angles1!BA22),IF(AND($E22&gt;BA$3,$F22&lt;BA$4),(270+Angles1!BA22),"-"))))</f>
        <v>20.45152069167159</v>
      </c>
      <c r="BB22" s="9">
        <f>IF(AND($E22&gt;BB$3,$F22&gt;BB$4),(90-Angles1!BB22),IF(AND($E22&lt;BB$3,$F22&gt;BB$4),(90+Angles1!BB22),IF(AND($E22&lt;BB$3,$F22&lt;BB$4),(270-Angles1!BB22),IF(AND($E22&gt;BB$3,$F22&lt;BB$4),(270+Angles1!BB22),"-"))))</f>
        <v>20.221689661438063</v>
      </c>
      <c r="BC22" s="9">
        <f>IF(AND($E22&gt;BC$3,$F22&gt;BC$4),(90-Angles1!BC22),IF(AND($E22&lt;BC$3,$F22&gt;BC$4),(90+Angles1!BC22),IF(AND($E22&lt;BC$3,$F22&lt;BC$4),(270-Angles1!BC22),IF(AND($E22&gt;BC$3,$F22&lt;BC$4),(270+Angles1!BC22),"-"))))</f>
        <v>12.277979400484583</v>
      </c>
      <c r="BD22" s="9">
        <f>IF(AND($E22&gt;BD$3,$F22&gt;BD$4),(90-Angles1!BD22),IF(AND($E22&lt;BD$3,$F22&gt;BD$4),(90+Angles1!BD22),IF(AND($E22&lt;BD$3,$F22&lt;BD$4),(270-Angles1!BD22),IF(AND($E22&gt;BD$3,$F22&lt;BD$4),(270+Angles1!BD22),"-"))))</f>
        <v>9.3123823429338728</v>
      </c>
      <c r="BE22" s="9">
        <f>IF(AND($E22&gt;BE$3,$F22&gt;BE$4),(90-Angles1!BE22),IF(AND($E22&lt;BE$3,$F22&gt;BE$4),(90+Angles1!BE22),IF(AND($E22&lt;BE$3,$F22&lt;BE$4),(270-Angles1!BE22),IF(AND($E22&gt;BE$3,$F22&lt;BE$4),(270+Angles1!BE22),"-"))))</f>
        <v>11.182935142168787</v>
      </c>
    </row>
    <row r="23" spans="1:57" s="2" customFormat="1" ht="12" x14ac:dyDescent="0.25">
      <c r="A23" s="3">
        <f>Angles1!A23</f>
        <v>1626</v>
      </c>
      <c r="B23" s="3" t="str">
        <f>Angles1!B23</f>
        <v>Salamis, Salamine</v>
      </c>
      <c r="C23" s="3" t="str">
        <f>Angles1!C23</f>
        <v>Bay of Ambelaki, on the isle of Salamis</v>
      </c>
      <c r="D23" s="3">
        <f>Angles1!D23</f>
        <v>-550</v>
      </c>
      <c r="E23" s="3">
        <f>Angles1!E23</f>
        <v>37.950161999999999</v>
      </c>
      <c r="F23" s="3">
        <f>Angles1!F23</f>
        <v>23.538702000000001</v>
      </c>
      <c r="G23" s="32">
        <f>Angles1!G23</f>
        <v>47</v>
      </c>
      <c r="H23" s="9">
        <f>IF(AND($E23&gt;H$3,$F23&gt;H$4),(90-Angles1!H23),IF(AND($E23&lt;H$3,$F23&gt;H$4),(90+Angles1!H23),IF(AND($E23&lt;H$3,$F23&lt;H$4),(270-Angles1!H23),IF(AND($E23&gt;H$3,$F23&lt;H$4),(270+Angles1!H23),"-"))))</f>
        <v>307.8489551573474</v>
      </c>
      <c r="I23" s="9">
        <f>IF(AND($E23&gt;I$3,$F23&gt;I$4),(90-Angles1!I23),IF(AND($E23&lt;I$3,$F23&gt;I$4),(90+Angles1!I23),IF(AND($E23&lt;I$3,$F23&lt;I$4),(270-Angles1!I23),IF(AND($E23&gt;I$3,$F23&lt;I$4),(270+Angles1!I23),"-"))))</f>
        <v>312.45398237908989</v>
      </c>
      <c r="J23" s="9">
        <f>IF(AND($E23&gt;J$3,$F23&gt;J$4),(90-Angles1!J23),IF(AND($E23&lt;J$3,$F23&gt;J$4),(90+Angles1!J23),IF(AND($E23&lt;J$3,$F23&lt;J$4),(270-Angles1!J23),IF(AND($E23&gt;J$3,$F23&lt;J$4),(270+Angles1!J23),"-"))))</f>
        <v>310.14057465037399</v>
      </c>
      <c r="K23" s="9">
        <f>IF(AND($E23&gt;K$3,$F23&gt;K$4),(90-Angles1!K23),IF(AND($E23&lt;K$3,$F23&gt;K$4),(90+Angles1!K23),IF(AND($E23&lt;K$3,$F23&lt;K$4),(270-Angles1!K23),IF(AND($E23&gt;K$3,$F23&lt;K$4),(270+Angles1!K23),"-"))))</f>
        <v>307.09470594064248</v>
      </c>
      <c r="L23" s="9">
        <f>IF(AND($E23&gt;L$3,$F23&gt;L$4),(90-Angles1!L23),IF(AND($E23&lt;L$3,$F23&gt;L$4),(90+Angles1!L23),IF(AND($E23&lt;L$3,$F23&lt;L$4),(270-Angles1!L23),IF(AND($E23&gt;L$3,$F23&lt;L$4),(270+Angles1!L23),"-"))))</f>
        <v>306.317854888059</v>
      </c>
      <c r="M23" s="9">
        <f>IF(AND($E23&gt;M$3,$F23&gt;M$4),(90-Angles1!M23),IF(AND($E23&lt;M$3,$F23&gt;M$4),(90+Angles1!M23),IF(AND($E23&lt;M$3,$F23&lt;M$4),(270-Angles1!M23),IF(AND($E23&gt;M$3,$F23&lt;M$4),(270+Angles1!M23),"-"))))</f>
        <v>301.41395590925868</v>
      </c>
      <c r="N23" s="9">
        <f>IF(AND($E23&gt;N$3,$F23&gt;N$4),(90-Angles1!N23),IF(AND($E23&lt;N$3,$F23&gt;N$4),(90+Angles1!N23),IF(AND($E23&lt;N$3,$F23&lt;N$4),(270-Angles1!N23),IF(AND($E23&gt;N$3,$F23&lt;N$4),(270+Angles1!N23),"-"))))</f>
        <v>302.92192048493632</v>
      </c>
      <c r="O23" s="9">
        <f>IF(AND($E23&gt;O$3,$F23&gt;O$4),(90-Angles1!O23),IF(AND($E23&lt;O$3,$F23&gt;O$4),(90+Angles1!O23),IF(AND($E23&lt;O$3,$F23&lt;O$4),(270-Angles1!O23),IF(AND($E23&gt;O$3,$F23&lt;O$4),(270+Angles1!O23),"-"))))</f>
        <v>315.44136147607884</v>
      </c>
      <c r="P23" s="9">
        <f>IF(AND($E23&gt;P$3,$F23&gt;P$4),(90-Angles1!P23),IF(AND($E23&lt;P$3,$F23&gt;P$4),(90+Angles1!P23),IF(AND($E23&lt;P$3,$F23&lt;P$4),(270-Angles1!P23),IF(AND($E23&gt;P$3,$F23&lt;P$4),(270+Angles1!P23),"-"))))</f>
        <v>306.53820962929115</v>
      </c>
      <c r="Q23" s="9">
        <f>IF(AND($E23&gt;Q$3,$F23&gt;Q$4),(90-Angles1!Q23),IF(AND($E23&lt;Q$3,$F23&gt;Q$4),(90+Angles1!Q23),IF(AND($E23&lt;Q$3,$F23&lt;Q$4),(270-Angles1!Q23),IF(AND($E23&gt;Q$3,$F23&lt;Q$4),(270+Angles1!Q23),"-"))))</f>
        <v>299.43332170921536</v>
      </c>
      <c r="R23" s="9">
        <f>IF(AND($E23&gt;R$3,$F23&gt;R$4),(90-Angles1!R23),IF(AND($E23&lt;R$3,$F23&gt;R$4),(90+Angles1!R23),IF(AND($E23&lt;R$3,$F23&lt;R$4),(270-Angles1!R23),IF(AND($E23&gt;R$3,$F23&lt;R$4),(270+Angles1!R23),"-"))))</f>
        <v>291.8112822603411</v>
      </c>
      <c r="S23" s="9">
        <f>IF(AND($E23&gt;S$3,$F23&gt;S$4),(90-Angles1!S23),IF(AND($E23&lt;S$3,$F23&gt;S$4),(90+Angles1!S23),IF(AND($E23&lt;S$3,$F23&lt;S$4),(270-Angles1!S23),IF(AND($E23&gt;S$3,$F23&lt;S$4),(270+Angles1!S23),"-"))))</f>
        <v>277.79114378052134</v>
      </c>
      <c r="T23" s="9">
        <f>IF(AND($E23&gt;T$3,$F23&gt;T$4),(90-Angles1!T23),IF(AND($E23&lt;T$3,$F23&gt;T$4),(90+Angles1!T23),IF(AND($E23&lt;T$3,$F23&lt;T$4),(270-Angles1!T23),IF(AND($E23&gt;T$3,$F23&lt;T$4),(270+Angles1!T23),"-"))))</f>
        <v>277.70566071032658</v>
      </c>
      <c r="U23" s="9">
        <f>IF(AND($E23&gt;U$3,$F23&gt;U$4),(90-Angles1!U23),IF(AND($E23&lt;U$3,$F23&gt;U$4),(90+Angles1!U23),IF(AND($E23&lt;U$3,$F23&lt;U$4),(270-Angles1!U23),IF(AND($E23&gt;U$3,$F23&lt;U$4),(270+Angles1!U23),"-"))))</f>
        <v>278.77789790096972</v>
      </c>
      <c r="V23" s="9">
        <f>IF(AND($E23&gt;V$3,$F23&gt;V$4),(90-Angles1!V23),IF(AND($E23&lt;V$3,$F23&gt;V$4),(90+Angles1!V23),IF(AND($E23&lt;V$3,$F23&lt;V$4),(270-Angles1!V23),IF(AND($E23&gt;V$3,$F23&lt;V$4),(270+Angles1!V23),"-"))))</f>
        <v>275.96477503511858</v>
      </c>
      <c r="W23" s="9">
        <f>IF(AND($E23&gt;W$3,$F23&gt;W$4),(90-Angles1!W23),IF(AND($E23&lt;W$3,$F23&gt;W$4),(90+Angles1!W23),IF(AND($E23&lt;W$3,$F23&lt;W$4),(270-Angles1!W23),IF(AND($E23&gt;W$3,$F23&lt;W$4),(270+Angles1!W23),"-"))))</f>
        <v>266.53517248006682</v>
      </c>
      <c r="X23" s="9" t="str">
        <f>IF(AND($E23&gt;X$3,$F23&gt;X$4),(90-Angles1!X23),IF(AND($E23&lt;X$3,$F23&gt;X$4),(90+Angles1!X23),IF(AND($E23&lt;X$3,$F23&lt;X$4),(270-Angles1!X23),IF(AND($E23&gt;X$3,$F23&lt;X$4),(270+Angles1!X23),"-"))))</f>
        <v>-</v>
      </c>
      <c r="Y23" s="9">
        <f>IF(AND($E23&gt;Y$3,$F23&gt;Y$4),(90-Angles1!Y23),IF(AND($E23&lt;Y$3,$F23&gt;Y$4),(90+Angles1!Y23),IF(AND($E23&lt;Y$3,$F23&lt;Y$4),(270-Angles1!Y23),IF(AND($E23&gt;Y$3,$F23&lt;Y$4),(270+Angles1!Y23),"-"))))</f>
        <v>45.883914502226041</v>
      </c>
      <c r="Z23" s="9">
        <f>IF(AND($E23&gt;Z$3,$F23&gt;Z$4),(90-Angles1!Z23),IF(AND($E23&lt;Z$3,$F23&gt;Z$4),(90+Angles1!Z23),IF(AND($E23&lt;Z$3,$F23&lt;Z$4),(270-Angles1!Z23),IF(AND($E23&gt;Z$3,$F23&lt;Z$4),(270+Angles1!Z23),"-"))))</f>
        <v>63.483505898033513</v>
      </c>
      <c r="AA23" s="9">
        <f>IF(AND($E23&gt;AA$3,$F23&gt;AA$4),(90-Angles1!AA23),IF(AND($E23&lt;AA$3,$F23&gt;AA$4),(90+Angles1!AA23),IF(AND($E23&lt;AA$3,$F23&lt;AA$4),(270-Angles1!AA23),IF(AND($E23&gt;AA$3,$F23&lt;AA$4),(270+Angles1!AA23),"-"))))</f>
        <v>105.28323163840381</v>
      </c>
      <c r="AB23" s="9">
        <f>IF(AND($E23&gt;AB$3,$F23&gt;AB$4),(90-Angles1!AB23),IF(AND($E23&lt;AB$3,$F23&gt;AB$4),(90+Angles1!AB23),IF(AND($E23&lt;AB$3,$F23&lt;AB$4),(270-Angles1!AB23),IF(AND($E23&gt;AB$3,$F23&lt;AB$4),(270+Angles1!AB23),"-"))))</f>
        <v>209.84239931048364</v>
      </c>
      <c r="AC23" s="9">
        <f>IF(AND($E23&gt;AC$3,$F23&gt;AC$4),(90-Angles1!AC23),IF(AND($E23&lt;AC$3,$F23&gt;AC$4),(90+Angles1!AC23),IF(AND($E23&lt;AC$3,$F23&lt;AC$4),(270-Angles1!AC23),IF(AND($E23&gt;AC$3,$F23&lt;AC$4),(270+Angles1!AC23),"-"))))</f>
        <v>202.03263016018883</v>
      </c>
      <c r="AD23" s="9">
        <f>IF(AND($E23&gt;AD$3,$F23&gt;AD$4),(90-Angles1!AD23),IF(AND($E23&lt;AD$3,$F23&gt;AD$4),(90+Angles1!AD23),IF(AND($E23&lt;AD$3,$F23&lt;AD$4),(270-Angles1!AD23),IF(AND($E23&gt;AD$3,$F23&lt;AD$4),(270+Angles1!AD23),"-"))))</f>
        <v>188.60663699263273</v>
      </c>
      <c r="AE23" s="9">
        <f>IF(AND($E23&gt;AE$3,$F23&gt;AE$4),(90-Angles1!AE23),IF(AND($E23&lt;AE$3,$F23&gt;AE$4),(90+Angles1!AE23),IF(AND($E23&lt;AE$3,$F23&lt;AE$4),(270-Angles1!AE23),IF(AND($E23&gt;AE$3,$F23&lt;AE$4),(270+Angles1!AE23),"-"))))</f>
        <v>179.25555378158523</v>
      </c>
      <c r="AF23" s="9">
        <f>IF(AND($E23&gt;AF$3,$F23&gt;AF$4),(90-Angles1!AF23),IF(AND($E23&lt;AF$3,$F23&gt;AF$4),(90+Angles1!AF23),IF(AND($E23&lt;AF$3,$F23&lt;AF$4),(270-Angles1!AF23),IF(AND($E23&gt;AF$3,$F23&lt;AF$4),(270+Angles1!AF23),"-"))))</f>
        <v>149.06588676935684</v>
      </c>
      <c r="AG23" s="9">
        <f>IF(AND($E23&gt;AG$3,$F23&gt;AG$4),(90-Angles1!AG23),IF(AND($E23&lt;AG$3,$F23&gt;AG$4),(90+Angles1!AG23),IF(AND($E23&lt;AG$3,$F23&lt;AG$4),(270-Angles1!AG23),IF(AND($E23&gt;AG$3,$F23&lt;AG$4),(270+Angles1!AG23),"-"))))</f>
        <v>97.993030563767874</v>
      </c>
      <c r="AH23" s="9">
        <f>IF(AND($E23&gt;AH$3,$F23&gt;AH$4),(90-Angles1!AH23),IF(AND($E23&lt;AH$3,$F23&gt;AH$4),(90+Angles1!AH23),IF(AND($E23&lt;AH$3,$F23&lt;AH$4),(270-Angles1!AH23),IF(AND($E23&gt;AH$3,$F23&lt;AH$4),(270+Angles1!AH23),"-"))))</f>
        <v>101.04365281149656</v>
      </c>
      <c r="AI23" s="9">
        <f>IF(AND($E23&gt;AI$3,$F23&gt;AI$4),(90-Angles1!AI23),IF(AND($E23&lt;AI$3,$F23&gt;AI$4),(90+Angles1!AI23),IF(AND($E23&lt;AI$3,$F23&lt;AI$4),(270-Angles1!AI23),IF(AND($E23&gt;AI$3,$F23&lt;AI$4),(270+Angles1!AI23),"-"))))</f>
        <v>85.308588324089598</v>
      </c>
      <c r="AJ23" s="9">
        <f>IF(AND($E23&gt;AJ$3,$F23&gt;AJ$4),(90-Angles1!AJ23),IF(AND($E23&lt;AJ$3,$F23&gt;AJ$4),(90+Angles1!AJ23),IF(AND($E23&lt;AJ$3,$F23&lt;AJ$4),(270-Angles1!AJ23),IF(AND($E23&gt;AJ$3,$F23&lt;AJ$4),(270+Angles1!AJ23),"-"))))</f>
        <v>84.158614022469692</v>
      </c>
      <c r="AK23" s="9">
        <f>IF(AND($E23&gt;AK$3,$F23&gt;AK$4),(90-Angles1!AK23),IF(AND($E23&lt;AK$3,$F23&gt;AK$4),(90+Angles1!AK23),IF(AND($E23&lt;AK$3,$F23&lt;AK$4),(270-Angles1!AK23),IF(AND($E23&gt;AK$3,$F23&lt;AK$4),(270+Angles1!AK23),"-"))))</f>
        <v>85.769479924580835</v>
      </c>
      <c r="AL23" s="9">
        <f>IF(AND($E23&gt;AL$3,$F23&gt;AL$4),(90-Angles1!AL23),IF(AND($E23&lt;AL$3,$F23&gt;AL$4),(90+Angles1!AL23),IF(AND($E23&lt;AL$3,$F23&lt;AL$4),(270-Angles1!AL23),IF(AND($E23&gt;AL$3,$F23&lt;AL$4),(270+Angles1!AL23),"-"))))</f>
        <v>81.094709292074555</v>
      </c>
      <c r="AM23" s="9">
        <f>IF(AND($E23&gt;AM$3,$F23&gt;AM$4),(90-Angles1!AM23),IF(AND($E23&lt;AM$3,$F23&gt;AM$4),(90+Angles1!AM23),IF(AND($E23&lt;AM$3,$F23&lt;AM$4),(270-Angles1!AM23),IF(AND($E23&gt;AM$3,$F23&lt;AM$4),(270+Angles1!AM23),"-"))))</f>
        <v>78.309913638286886</v>
      </c>
      <c r="AN23" s="9">
        <f>IF(AND($E23&gt;AN$3,$F23&gt;AN$4),(90-Angles1!AN23),IF(AND($E23&lt;AN$3,$F23&gt;AN$4),(90+Angles1!AN23),IF(AND($E23&lt;AN$3,$F23&lt;AN$4),(270-Angles1!AN23),IF(AND($E23&gt;AN$3,$F23&lt;AN$4),(270+Angles1!AN23),"-"))))</f>
        <v>73.607928638212996</v>
      </c>
      <c r="AO23" s="9">
        <f>IF(AND($E23&gt;AO$3,$F23&gt;AO$4),(90-Angles1!AO23),IF(AND($E23&lt;AO$3,$F23&gt;AO$4),(90+Angles1!AO23),IF(AND($E23&lt;AO$3,$F23&lt;AO$4),(270-Angles1!AO23),IF(AND($E23&gt;AO$3,$F23&lt;AO$4),(270+Angles1!AO23),"-"))))</f>
        <v>72.0464921028736</v>
      </c>
      <c r="AP23" s="9">
        <f>IF(AND($E23&gt;AP$3,$F23&gt;AP$4),(90-Angles1!AP23),IF(AND($E23&lt;AP$3,$F23&gt;AP$4),(90+Angles1!AP23),IF(AND($E23&lt;AP$3,$F23&lt;AP$4),(270-Angles1!AP23),IF(AND($E23&gt;AP$3,$F23&lt;AP$4),(270+Angles1!AP23),"-"))))</f>
        <v>58.552574687817668</v>
      </c>
      <c r="AQ23" s="9">
        <f>IF(AND($E23&gt;AQ$3,$F23&gt;AQ$4),(90-Angles1!AQ23),IF(AND($E23&lt;AQ$3,$F23&gt;AQ$4),(90+Angles1!AQ23),IF(AND($E23&lt;AQ$3,$F23&lt;AQ$4),(270-Angles1!AQ23),IF(AND($E23&gt;AQ$3,$F23&lt;AQ$4),(270+Angles1!AQ23),"-"))))</f>
        <v>56.875615891320749</v>
      </c>
      <c r="AR23" s="9">
        <f>IF(AND($E23&gt;AR$3,$F23&gt;AR$4),(90-Angles1!AR23),IF(AND($E23&lt;AR$3,$F23&gt;AR$4),(90+Angles1!AR23),IF(AND($E23&lt;AR$3,$F23&lt;AR$4),(270-Angles1!AR23),IF(AND($E23&gt;AR$3,$F23&lt;AR$4),(270+Angles1!AR23),"-"))))</f>
        <v>57.708220796817741</v>
      </c>
      <c r="AS23" s="9">
        <f>IF(AND($E23&gt;AS$3,$F23&gt;AS$4),(90-Angles1!AS23),IF(AND($E23&lt;AS$3,$F23&gt;AS$4),(90+Angles1!AS23),IF(AND($E23&lt;AS$3,$F23&lt;AS$4),(270-Angles1!AS23),IF(AND($E23&gt;AS$3,$F23&lt;AS$4),(270+Angles1!AS23),"-"))))</f>
        <v>59.967178321447513</v>
      </c>
      <c r="AT23" s="9">
        <f>IF(AND($E23&gt;AT$3,$F23&gt;AT$4),(90-Angles1!AT23),IF(AND($E23&lt;AT$3,$F23&gt;AT$4),(90+Angles1!AT23),IF(AND($E23&lt;AT$3,$F23&lt;AT$4),(270-Angles1!AT23),IF(AND($E23&gt;AT$3,$F23&lt;AT$4),(270+Angles1!AT23),"-"))))</f>
        <v>43.766605094313739</v>
      </c>
      <c r="AU23" s="9">
        <f>IF(AND($E23&gt;AU$3,$F23&gt;AU$4),(90-Angles1!AU23),IF(AND($E23&lt;AU$3,$F23&gt;AU$4),(90+Angles1!AU23),IF(AND($E23&lt;AU$3,$F23&lt;AU$4),(270-Angles1!AU23),IF(AND($E23&gt;AU$3,$F23&lt;AU$4),(270+Angles1!AU23),"-"))))</f>
        <v>24.790012876569676</v>
      </c>
      <c r="AV23" s="9">
        <f>IF(AND($E23&gt;AV$3,$F23&gt;AV$4),(90-Angles1!AV23),IF(AND($E23&lt;AV$3,$F23&gt;AV$4),(90+Angles1!AV23),IF(AND($E23&lt;AV$3,$F23&lt;AV$4),(270-Angles1!AV23),IF(AND($E23&gt;AV$3,$F23&lt;AV$4),(270+Angles1!AV23),"-"))))</f>
        <v>24.007280681721312</v>
      </c>
      <c r="AW23" s="9">
        <f>IF(AND($E23&gt;AW$3,$F23&gt;AW$4),(90-Angles1!AW23),IF(AND($E23&lt;AW$3,$F23&gt;AW$4),(90+Angles1!AW23),IF(AND($E23&lt;AW$3,$F23&lt;AW$4),(270-Angles1!AW23),IF(AND($E23&gt;AW$3,$F23&lt;AW$4),(270+Angles1!AW23),"-"))))</f>
        <v>23.125251937543126</v>
      </c>
      <c r="AX23" s="9">
        <f>IF(AND($E23&gt;AX$3,$F23&gt;AX$4),(90-Angles1!AX23),IF(AND($E23&lt;AX$3,$F23&gt;AX$4),(90+Angles1!AX23),IF(AND($E23&lt;AX$3,$F23&lt;AX$4),(270-Angles1!AX23),IF(AND($E23&gt;AX$3,$F23&lt;AX$4),(270+Angles1!AX23),"-"))))</f>
        <v>24.027341202715434</v>
      </c>
      <c r="AY23" s="9">
        <f>IF(AND($E23&gt;AY$3,$F23&gt;AY$4),(90-Angles1!AY23),IF(AND($E23&lt;AY$3,$F23&gt;AY$4),(90+Angles1!AY23),IF(AND($E23&lt;AY$3,$F23&lt;AY$4),(270-Angles1!AY23),IF(AND($E23&gt;AY$3,$F23&lt;AY$4),(270+Angles1!AY23),"-"))))</f>
        <v>25.338553730425119</v>
      </c>
      <c r="AZ23" s="9">
        <f>IF(AND($E23&gt;AZ$3,$F23&gt;AZ$4),(90-Angles1!AZ23),IF(AND($E23&lt;AZ$3,$F23&gt;AZ$4),(90+Angles1!AZ23),IF(AND($E23&lt;AZ$3,$F23&lt;AZ$4),(270-Angles1!AZ23),IF(AND($E23&gt;AZ$3,$F23&lt;AZ$4),(270+Angles1!AZ23),"-"))))</f>
        <v>17.633066663098646</v>
      </c>
      <c r="BA23" s="9">
        <f>IF(AND($E23&gt;BA$3,$F23&gt;BA$4),(90-Angles1!BA23),IF(AND($E23&lt;BA$3,$F23&gt;BA$4),(90+Angles1!BA23),IF(AND($E23&lt;BA$3,$F23&lt;BA$4),(270-Angles1!BA23),IF(AND($E23&gt;BA$3,$F23&lt;BA$4),(270+Angles1!BA23),"-"))))</f>
        <v>14.793017532876831</v>
      </c>
      <c r="BB23" s="9">
        <f>IF(AND($E23&gt;BB$3,$F23&gt;BB$4),(90-Angles1!BB23),IF(AND($E23&lt;BB$3,$F23&gt;BB$4),(90+Angles1!BB23),IF(AND($E23&lt;BB$3,$F23&lt;BB$4),(270-Angles1!BB23),IF(AND($E23&gt;BB$3,$F23&lt;BB$4),(270+Angles1!BB23),"-"))))</f>
        <v>14.629404552138226</v>
      </c>
      <c r="BC23" s="9">
        <f>IF(AND($E23&gt;BC$3,$F23&gt;BC$4),(90-Angles1!BC23),IF(AND($E23&lt;BC$3,$F23&gt;BC$4),(90+Angles1!BC23),IF(AND($E23&lt;BC$3,$F23&lt;BC$4),(270-Angles1!BC23),IF(AND($E23&gt;BC$3,$F23&lt;BC$4),(270+Angles1!BC23),"-"))))</f>
        <v>5.923672260290175</v>
      </c>
      <c r="BD23" s="9">
        <f>IF(AND($E23&gt;BD$3,$F23&gt;BD$4),(90-Angles1!BD23),IF(AND($E23&lt;BD$3,$F23&gt;BD$4),(90+Angles1!BD23),IF(AND($E23&lt;BD$3,$F23&lt;BD$4),(270-Angles1!BD23),IF(AND($E23&gt;BD$3,$F23&lt;BD$4),(270+Angles1!BD23),"-"))))</f>
        <v>2.9618554438269626</v>
      </c>
      <c r="BE23" s="9">
        <f>IF(AND($E23&gt;BE$3,$F23&gt;BE$4),(90-Angles1!BE23),IF(AND($E23&lt;BE$3,$F23&gt;BE$4),(90+Angles1!BE23),IF(AND($E23&lt;BE$3,$F23&lt;BE$4),(270-Angles1!BE23),IF(AND($E23&gt;BE$3,$F23&lt;BE$4),(270+Angles1!BE23),"-"))))</f>
        <v>5.5148711427288077</v>
      </c>
    </row>
    <row r="24" spans="1:57" s="2" customFormat="1" ht="12" x14ac:dyDescent="0.25">
      <c r="A24" s="3">
        <f>Angles1!A24</f>
        <v>1625</v>
      </c>
      <c r="B24" s="3" t="str">
        <f>Angles1!B24</f>
        <v>Kolones</v>
      </c>
      <c r="C24" s="3" t="str">
        <f>Angles1!C24</f>
        <v>Kolones, on the isle of Salamis</v>
      </c>
      <c r="D24" s="3" t="str">
        <f>Angles1!D24</f>
        <v xml:space="preserve"> </v>
      </c>
      <c r="E24" s="3">
        <f>Angles1!E24</f>
        <v>37.876314000000001</v>
      </c>
      <c r="F24" s="3">
        <f>Angles1!F24</f>
        <v>23.442212999999999</v>
      </c>
      <c r="G24" s="32">
        <f>Angles1!G24</f>
        <v>47</v>
      </c>
      <c r="H24" s="9">
        <f>IF(AND($E24&gt;H$3,$F24&gt;H$4),(90-Angles1!H24),IF(AND($E24&lt;H$3,$F24&gt;H$4),(90+Angles1!H24),IF(AND($E24&lt;H$3,$F24&lt;H$4),(270-Angles1!H24),IF(AND($E24&gt;H$3,$F24&lt;H$4),(270+Angles1!H24),"-"))))</f>
        <v>295.97556966147948</v>
      </c>
      <c r="I24" s="9">
        <f>IF(AND($E24&gt;I$3,$F24&gt;I$4),(90-Angles1!I24),IF(AND($E24&lt;I$3,$F24&gt;I$4),(90+Angles1!I24),IF(AND($E24&lt;I$3,$F24&lt;I$4),(270-Angles1!I24),IF(AND($E24&gt;I$3,$F24&lt;I$4),(270+Angles1!I24),"-"))))</f>
        <v>299.13333478891622</v>
      </c>
      <c r="J24" s="9">
        <f>IF(AND($E24&gt;J$3,$F24&gt;J$4),(90-Angles1!J24),IF(AND($E24&lt;J$3,$F24&gt;J$4),(90+Angles1!J24),IF(AND($E24&lt;J$3,$F24&lt;J$4),(270-Angles1!J24),IF(AND($E24&gt;J$3,$F24&lt;J$4),(270+Angles1!J24),"-"))))</f>
        <v>297.0936583304661</v>
      </c>
      <c r="K24" s="9">
        <f>IF(AND($E24&gt;K$3,$F24&gt;K$4),(90-Angles1!K24),IF(AND($E24&lt;K$3,$F24&gt;K$4),(90+Angles1!K24),IF(AND($E24&lt;K$3,$F24&lt;K$4),(270-Angles1!K24),IF(AND($E24&gt;K$3,$F24&lt;K$4),(270+Angles1!K24),"-"))))</f>
        <v>292.65743891040432</v>
      </c>
      <c r="L24" s="9">
        <f>IF(AND($E24&gt;L$3,$F24&gt;L$4),(90-Angles1!L24),IF(AND($E24&lt;L$3,$F24&gt;L$4),(90+Angles1!L24),IF(AND($E24&lt;L$3,$F24&lt;L$4),(270-Angles1!L24),IF(AND($E24&gt;L$3,$F24&lt;L$4),(270+Angles1!L24),"-"))))</f>
        <v>291.97171327596044</v>
      </c>
      <c r="M24" s="9">
        <f>IF(AND($E24&gt;M$3,$F24&gt;M$4),(90-Angles1!M24),IF(AND($E24&lt;M$3,$F24&gt;M$4),(90+Angles1!M24),IF(AND($E24&lt;M$3,$F24&lt;M$4),(270-Angles1!M24),IF(AND($E24&gt;M$3,$F24&lt;M$4),(270+Angles1!M24),"-"))))</f>
        <v>284.99765743982709</v>
      </c>
      <c r="N24" s="9">
        <f>IF(AND($E24&gt;N$3,$F24&gt;N$4),(90-Angles1!N24),IF(AND($E24&lt;N$3,$F24&gt;N$4),(90+Angles1!N24),IF(AND($E24&lt;N$3,$F24&lt;N$4),(270-Angles1!N24),IF(AND($E24&gt;N$3,$F24&lt;N$4),(270+Angles1!N24),"-"))))</f>
        <v>282.6440432093741</v>
      </c>
      <c r="O24" s="9">
        <f>IF(AND($E24&gt;O$3,$F24&gt;O$4),(90-Angles1!O24),IF(AND($E24&lt;O$3,$F24&gt;O$4),(90+Angles1!O24),IF(AND($E24&lt;O$3,$F24&lt;O$4),(270-Angles1!O24),IF(AND($E24&gt;O$3,$F24&lt;O$4),(270+Angles1!O24),"-"))))</f>
        <v>292.69310816555725</v>
      </c>
      <c r="P24" s="9">
        <f>IF(AND($E24&gt;P$3,$F24&gt;P$4),(90-Angles1!P24),IF(AND($E24&lt;P$3,$F24&gt;P$4),(90+Angles1!P24),IF(AND($E24&lt;P$3,$F24&lt;P$4),(270-Angles1!P24),IF(AND($E24&gt;P$3,$F24&lt;P$4),(270+Angles1!P24),"-"))))</f>
        <v>284.05389990309777</v>
      </c>
      <c r="Q24" s="9">
        <f>IF(AND($E24&gt;Q$3,$F24&gt;Q$4),(90-Angles1!Q24),IF(AND($E24&lt;Q$3,$F24&gt;Q$4),(90+Angles1!Q24),IF(AND($E24&lt;Q$3,$F24&lt;Q$4),(270-Angles1!Q24),IF(AND($E24&gt;Q$3,$F24&lt;Q$4),(270+Angles1!Q24),"-"))))</f>
        <v>274.55614020103212</v>
      </c>
      <c r="R24" s="9">
        <f>IF(AND($E24&gt;R$3,$F24&gt;R$4),(90-Angles1!R24),IF(AND($E24&lt;R$3,$F24&gt;R$4),(90+Angles1!R24),IF(AND($E24&lt;R$3,$F24&lt;R$4),(270-Angles1!R24),IF(AND($E24&gt;R$3,$F24&lt;R$4),(270+Angles1!R24),"-"))))</f>
        <v>265.26593226009953</v>
      </c>
      <c r="S24" s="9">
        <f>IF(AND($E24&gt;S$3,$F24&gt;S$4),(90-Angles1!S24),IF(AND($E24&lt;S$3,$F24&gt;S$4),(90+Angles1!S24),IF(AND($E24&lt;S$3,$F24&lt;S$4),(270-Angles1!S24),IF(AND($E24&gt;S$3,$F24&lt;S$4),(270+Angles1!S24),"-"))))</f>
        <v>253.16433661775289</v>
      </c>
      <c r="T24" s="9">
        <f>IF(AND($E24&gt;T$3,$F24&gt;T$4),(90-Angles1!T24),IF(AND($E24&lt;T$3,$F24&gt;T$4),(90+Angles1!T24),IF(AND($E24&lt;T$3,$F24&lt;T$4),(270-Angles1!T24),IF(AND($E24&gt;T$3,$F24&lt;T$4),(270+Angles1!T24),"-"))))</f>
        <v>250.5215393260961</v>
      </c>
      <c r="U24" s="9">
        <f>IF(AND($E24&gt;U$3,$F24&gt;U$4),(90-Angles1!U24),IF(AND($E24&lt;U$3,$F24&gt;U$4),(90+Angles1!U24),IF(AND($E24&lt;U$3,$F24&lt;U$4),(270-Angles1!U24),IF(AND($E24&gt;U$3,$F24&lt;U$4),(270+Angles1!U24),"-"))))</f>
        <v>249.62015679618577</v>
      </c>
      <c r="V24" s="9">
        <f>IF(AND($E24&gt;V$3,$F24&gt;V$4),(90-Angles1!V24),IF(AND($E24&lt;V$3,$F24&gt;V$4),(90+Angles1!V24),IF(AND($E24&lt;V$3,$F24&lt;V$4),(270-Angles1!V24),IF(AND($E24&gt;V$3,$F24&lt;V$4),(270+Angles1!V24),"-"))))</f>
        <v>246.92709866357569</v>
      </c>
      <c r="W24" s="9">
        <f>IF(AND($E24&gt;W$3,$F24&gt;W$4),(90-Angles1!W24),IF(AND($E24&lt;W$3,$F24&gt;W$4),(90+Angles1!W24),IF(AND($E24&lt;W$3,$F24&lt;W$4),(270-Angles1!W24),IF(AND($E24&gt;W$3,$F24&lt;W$4),(270+Angles1!W24),"-"))))</f>
        <v>238.26568051185302</v>
      </c>
      <c r="X24" s="9">
        <f>IF(AND($E24&gt;X$3,$F24&gt;X$4),(90-Angles1!X24),IF(AND($E24&lt;X$3,$F24&gt;X$4),(90+Angles1!X24),IF(AND($E24&lt;X$3,$F24&lt;X$4),(270-Angles1!X24),IF(AND($E24&gt;X$3,$F24&lt;X$4),(270+Angles1!X24),"-"))))</f>
        <v>225.85516948357017</v>
      </c>
      <c r="Y24" s="9" t="str">
        <f>IF(AND($E24&gt;Y$3,$F24&gt;Y$4),(90-Angles1!Y24),IF(AND($E24&lt;Y$3,$F24&gt;Y$4),(90+Angles1!Y24),IF(AND($E24&lt;Y$3,$F24&lt;Y$4),(270-Angles1!Y24),IF(AND($E24&gt;Y$3,$F24&lt;Y$4),(270+Angles1!Y24),"-"))))</f>
        <v>-</v>
      </c>
      <c r="Z24" s="9">
        <f>IF(AND($E24&gt;Z$3,$F24&gt;Z$4),(90-Angles1!Z24),IF(AND($E24&lt;Z$3,$F24&gt;Z$4),(90+Angles1!Z24),IF(AND($E24&lt;Z$3,$F24&lt;Z$4),(270-Angles1!Z24),IF(AND($E24&gt;Z$3,$F24&lt;Z$4),(270+Angles1!Z24),"-"))))</f>
        <v>134.8655696414331</v>
      </c>
      <c r="AA24" s="9">
        <f>IF(AND($E24&gt;AA$3,$F24&gt;AA$4),(90-Angles1!AA24),IF(AND($E24&lt;AA$3,$F24&gt;AA$4),(90+Angles1!AA24),IF(AND($E24&lt;AA$3,$F24&lt;AA$4),(270-Angles1!AA24),IF(AND($E24&gt;AA$3,$F24&lt;AA$4),(270+Angles1!AA24),"-"))))</f>
        <v>172.07685164449001</v>
      </c>
      <c r="AB24" s="9">
        <f>IF(AND($E24&gt;AB$3,$F24&gt;AB$4),(90-Angles1!AB24),IF(AND($E24&lt;AB$3,$F24&gt;AB$4),(90+Angles1!AB24),IF(AND($E24&lt;AB$3,$F24&lt;AB$4),(270-Angles1!AB24),IF(AND($E24&gt;AB$3,$F24&lt;AB$4),(270+Angles1!AB24),"-"))))</f>
        <v>219.47426822374769</v>
      </c>
      <c r="AC24" s="9">
        <f>IF(AND($E24&gt;AC$3,$F24&gt;AC$4),(90-Angles1!AC24),IF(AND($E24&lt;AC$3,$F24&gt;AC$4),(90+Angles1!AC24),IF(AND($E24&lt;AC$3,$F24&lt;AC$4),(270-Angles1!AC24),IF(AND($E24&gt;AC$3,$F24&lt;AC$4),(270+Angles1!AC24),"-"))))</f>
        <v>213.56061750913162</v>
      </c>
      <c r="AD24" s="9">
        <f>IF(AND($E24&gt;AD$3,$F24&gt;AD$4),(90-Angles1!AD24),IF(AND($E24&lt;AD$3,$F24&gt;AD$4),(90+Angles1!AD24),IF(AND($E24&lt;AD$3,$F24&lt;AD$4),(270-Angles1!AD24),IF(AND($E24&gt;AD$3,$F24&lt;AD$4),(270+Angles1!AD24),"-"))))</f>
        <v>207.89496456719729</v>
      </c>
      <c r="AE24" s="9">
        <f>IF(AND($E24&gt;AE$3,$F24&gt;AE$4),(90-Angles1!AE24),IF(AND($E24&lt;AE$3,$F24&gt;AE$4),(90+Angles1!AE24),IF(AND($E24&lt;AE$3,$F24&lt;AE$4),(270-Angles1!AE24),IF(AND($E24&gt;AE$3,$F24&lt;AE$4),(270+Angles1!AE24),"-"))))</f>
        <v>204.40377415988462</v>
      </c>
      <c r="AF24" s="9">
        <f>IF(AND($E24&gt;AF$3,$F24&gt;AF$4),(90-Angles1!AF24),IF(AND($E24&lt;AF$3,$F24&gt;AF$4),(90+Angles1!AF24),IF(AND($E24&lt;AF$3,$F24&lt;AF$4),(270-Angles1!AF24),IF(AND($E24&gt;AF$3,$F24&lt;AF$4),(270+Angles1!AF24),"-"))))</f>
        <v>192.0456006506993</v>
      </c>
      <c r="AG24" s="9">
        <f>IF(AND($E24&gt;AG$3,$F24&gt;AG$4),(90-Angles1!AG24),IF(AND($E24&lt;AG$3,$F24&gt;AG$4),(90+Angles1!AG24),IF(AND($E24&lt;AG$3,$F24&lt;AG$4),(270-Angles1!AG24),IF(AND($E24&gt;AG$3,$F24&lt;AG$4),(270+Angles1!AG24),"-"))))</f>
        <v>145.96312177642523</v>
      </c>
      <c r="AH24" s="9">
        <f>IF(AND($E24&gt;AH$3,$F24&gt;AH$4),(90-Angles1!AH24),IF(AND($E24&lt;AH$3,$F24&gt;AH$4),(90+Angles1!AH24),IF(AND($E24&lt;AH$3,$F24&lt;AH$4),(270-Angles1!AH24),IF(AND($E24&gt;AH$3,$F24&lt;AH$4),(270+Angles1!AH24),"-"))))</f>
        <v>145.91771962979351</v>
      </c>
      <c r="AI24" s="9">
        <f>IF(AND($E24&gt;AI$3,$F24&gt;AI$4),(90-Angles1!AI24),IF(AND($E24&lt;AI$3,$F24&gt;AI$4),(90+Angles1!AI24),IF(AND($E24&lt;AI$3,$F24&lt;AI$4),(270-Angles1!AI24),IF(AND($E24&gt;AI$3,$F24&lt;AI$4),(270+Angles1!AI24),"-"))))</f>
        <v>101.926551112468</v>
      </c>
      <c r="AJ24" s="9">
        <f>IF(AND($E24&gt;AJ$3,$F24&gt;AJ$4),(90-Angles1!AJ24),IF(AND($E24&lt;AJ$3,$F24&gt;AJ$4),(90+Angles1!AJ24),IF(AND($E24&lt;AJ$3,$F24&lt;AJ$4),(270-Angles1!AJ24),IF(AND($E24&gt;AJ$3,$F24&lt;AJ$4),(270+Angles1!AJ24),"-"))))</f>
        <v>97.415182762056105</v>
      </c>
      <c r="AK24" s="9">
        <f>IF(AND($E24&gt;AK$3,$F24&gt;AK$4),(90-Angles1!AK24),IF(AND($E24&lt;AK$3,$F24&gt;AK$4),(90+Angles1!AK24),IF(AND($E24&lt;AK$3,$F24&lt;AK$4),(270-Angles1!AK24),IF(AND($E24&gt;AK$3,$F24&lt;AK$4),(270+Angles1!AK24),"-"))))</f>
        <v>97.093929144888691</v>
      </c>
      <c r="AL24" s="9">
        <f>IF(AND($E24&gt;AL$3,$F24&gt;AL$4),(90-Angles1!AL24),IF(AND($E24&lt;AL$3,$F24&gt;AL$4),(90+Angles1!AL24),IF(AND($E24&lt;AL$3,$F24&lt;AL$4),(270-Angles1!AL24),IF(AND($E24&gt;AL$3,$F24&lt;AL$4),(270+Angles1!AL24),"-"))))</f>
        <v>91.061263793813893</v>
      </c>
      <c r="AM24" s="9">
        <f>IF(AND($E24&gt;AM$3,$F24&gt;AM$4),(90-Angles1!AM24),IF(AND($E24&lt;AM$3,$F24&gt;AM$4),(90+Angles1!AM24),IF(AND($E24&lt;AM$3,$F24&lt;AM$4),(270-Angles1!AM24),IF(AND($E24&gt;AM$3,$F24&lt;AM$4),(270+Angles1!AM24),"-"))))</f>
        <v>87.657486367149815</v>
      </c>
      <c r="AN24" s="9">
        <f>IF(AND($E24&gt;AN$3,$F24&gt;AN$4),(90-Angles1!AN24),IF(AND($E24&lt;AN$3,$F24&gt;AN$4),(90+Angles1!AN24),IF(AND($E24&lt;AN$3,$F24&lt;AN$4),(270-Angles1!AN24),IF(AND($E24&gt;AN$3,$F24&lt;AN$4),(270+Angles1!AN24),"-"))))</f>
        <v>83.058932540391396</v>
      </c>
      <c r="AO24" s="9">
        <f>IF(AND($E24&gt;AO$3,$F24&gt;AO$4),(90-Angles1!AO24),IF(AND($E24&lt;AO$3,$F24&gt;AO$4),(90+Angles1!AO24),IF(AND($E24&lt;AO$3,$F24&lt;AO$4),(270-Angles1!AO24),IF(AND($E24&gt;AO$3,$F24&lt;AO$4),(270+Angles1!AO24),"-"))))</f>
        <v>82.412847095745235</v>
      </c>
      <c r="AP24" s="9">
        <f>IF(AND($E24&gt;AP$3,$F24&gt;AP$4),(90-Angles1!AP24),IF(AND($E24&lt;AP$3,$F24&gt;AP$4),(90+Angles1!AP24),IF(AND($E24&lt;AP$3,$F24&lt;AP$4),(270-Angles1!AP24),IF(AND($E24&gt;AP$3,$F24&lt;AP$4),(270+Angles1!AP24),"-"))))</f>
        <v>63.897452313871504</v>
      </c>
      <c r="AQ24" s="9">
        <f>IF(AND($E24&gt;AQ$3,$F24&gt;AQ$4),(90-Angles1!AQ24),IF(AND($E24&lt;AQ$3,$F24&gt;AQ$4),(90+Angles1!AQ24),IF(AND($E24&lt;AQ$3,$F24&lt;AQ$4),(270-Angles1!AQ24),IF(AND($E24&gt;AQ$3,$F24&lt;AQ$4),(270+Angles1!AQ24),"-"))))</f>
        <v>61.639736734503231</v>
      </c>
      <c r="AR24" s="9">
        <f>IF(AND($E24&gt;AR$3,$F24&gt;AR$4),(90-Angles1!AR24),IF(AND($E24&lt;AR$3,$F24&gt;AR$4),(90+Angles1!AR24),IF(AND($E24&lt;AR$3,$F24&lt;AR$4),(270-Angles1!AR24),IF(AND($E24&gt;AR$3,$F24&lt;AR$4),(270+Angles1!AR24),"-"))))</f>
        <v>62.562510995175145</v>
      </c>
      <c r="AS24" s="9">
        <f>IF(AND($E24&gt;AS$3,$F24&gt;AS$4),(90-Angles1!AS24),IF(AND($E24&lt;AS$3,$F24&gt;AS$4),(90+Angles1!AS24),IF(AND($E24&lt;AS$3,$F24&lt;AS$4),(270-Angles1!AS24),IF(AND($E24&gt;AS$3,$F24&lt;AS$4),(270+Angles1!AS24),"-"))))</f>
        <v>65.357516491790818</v>
      </c>
      <c r="AT24" s="9">
        <f>IF(AND($E24&gt;AT$3,$F24&gt;AT$4),(90-Angles1!AT24),IF(AND($E24&lt;AT$3,$F24&gt;AT$4),(90+Angles1!AT24),IF(AND($E24&lt;AT$3,$F24&lt;AT$4),(270-Angles1!AT24),IF(AND($E24&gt;AT$3,$F24&lt;AT$4),(270+Angles1!AT24),"-"))))</f>
        <v>43.048809369799173</v>
      </c>
      <c r="AU24" s="9">
        <f>IF(AND($E24&gt;AU$3,$F24&gt;AU$4),(90-Angles1!AU24),IF(AND($E24&lt;AU$3,$F24&gt;AU$4),(90+Angles1!AU24),IF(AND($E24&lt;AU$3,$F24&lt;AU$4),(270-Angles1!AU24),IF(AND($E24&gt;AU$3,$F24&lt;AU$4),(270+Angles1!AU24),"-"))))</f>
        <v>7.0768008400143998</v>
      </c>
      <c r="AV24" s="9">
        <f>IF(AND($E24&gt;AV$3,$F24&gt;AV$4),(90-Angles1!AV24),IF(AND($E24&lt;AV$3,$F24&gt;AV$4),(90+Angles1!AV24),IF(AND($E24&lt;AV$3,$F24&lt;AV$4),(270-Angles1!AV24),IF(AND($E24&gt;AV$3,$F24&lt;AV$4),(270+Angles1!AV24),"-"))))</f>
        <v>6.1653745112640479</v>
      </c>
      <c r="AW24" s="9">
        <f>IF(AND($E24&gt;AW$3,$F24&gt;AW$4),(90-Angles1!AW24),IF(AND($E24&lt;AW$3,$F24&gt;AW$4),(90+Angles1!AW24),IF(AND($E24&lt;AW$3,$F24&lt;AW$4),(270-Angles1!AW24),IF(AND($E24&gt;AW$3,$F24&lt;AW$4),(270+Angles1!AW24),"-"))))</f>
        <v>4.9261276983252742</v>
      </c>
      <c r="AX24" s="9">
        <f>IF(AND($E24&gt;AX$3,$F24&gt;AX$4),(90-Angles1!AX24),IF(AND($E24&lt;AX$3,$F24&gt;AX$4),(90+Angles1!AX24),IF(AND($E24&lt;AX$3,$F24&lt;AX$4),(270-Angles1!AX24),IF(AND($E24&gt;AX$3,$F24&lt;AX$4),(270+Angles1!AX24),"-"))))</f>
        <v>16.292394977129703</v>
      </c>
      <c r="AY24" s="9">
        <f>IF(AND($E24&gt;AY$3,$F24&gt;AY$4),(90-Angles1!AY24),IF(AND($E24&lt;AY$3,$F24&gt;AY$4),(90+Angles1!AY24),IF(AND($E24&lt;AY$3,$F24&lt;AY$4),(270-Angles1!AY24),IF(AND($E24&gt;AY$3,$F24&lt;AY$4),(270+Angles1!AY24),"-"))))</f>
        <v>16.630543187549549</v>
      </c>
      <c r="AZ24" s="9">
        <f>IF(AND($E24&gt;AZ$3,$F24&gt;AZ$4),(90-Angles1!AZ24),IF(AND($E24&lt;AZ$3,$F24&gt;AZ$4),(90+Angles1!AZ24),IF(AND($E24&lt;AZ$3,$F24&lt;AZ$4),(270-Angles1!AZ24),IF(AND($E24&gt;AZ$3,$F24&lt;AZ$4),(270+Angles1!AZ24),"-"))))</f>
        <v>8.0284721313610703</v>
      </c>
      <c r="BA24" s="9">
        <f>IF(AND($E24&gt;BA$3,$F24&gt;BA$4),(90-Angles1!BA24),IF(AND($E24&lt;BA$3,$F24&gt;BA$4),(90+Angles1!BA24),IF(AND($E24&lt;BA$3,$F24&lt;BA$4),(270-Angles1!BA24),IF(AND($E24&gt;BA$3,$F24&lt;BA$4),(270+Angles1!BA24),"-"))))</f>
        <v>6.0336199302370659</v>
      </c>
      <c r="BB24" s="9">
        <f>IF(AND($E24&gt;BB$3,$F24&gt;BB$4),(90-Angles1!BB24),IF(AND($E24&lt;BB$3,$F24&gt;BB$4),(90+Angles1!BB24),IF(AND($E24&lt;BB$3,$F24&lt;BB$4),(270-Angles1!BB24),IF(AND($E24&gt;BB$3,$F24&lt;BB$4),(270+Angles1!BB24),"-"))))</f>
        <v>5.9782938903985041</v>
      </c>
      <c r="BC24" s="9">
        <f>IF(AND($E24&gt;BC$3,$F24&gt;BC$4),(90-Angles1!BC24),IF(AND($E24&lt;BC$3,$F24&gt;BC$4),(90+Angles1!BC24),IF(AND($E24&lt;BC$3,$F24&lt;BC$4),(270-Angles1!BC24),IF(AND($E24&gt;BC$3,$F24&lt;BC$4),(270+Angles1!BC24),"-"))))</f>
        <v>354.51903890947483</v>
      </c>
      <c r="BD24" s="9">
        <f>IF(AND($E24&gt;BD$3,$F24&gt;BD$4),(90-Angles1!BD24),IF(AND($E24&lt;BD$3,$F24&gt;BD$4),(90+Angles1!BD24),IF(AND($E24&lt;BD$3,$F24&lt;BD$4),(270-Angles1!BD24),IF(AND($E24&gt;BD$3,$F24&lt;BD$4),(270+Angles1!BD24),"-"))))</f>
        <v>351.21041082537852</v>
      </c>
      <c r="BE24" s="9">
        <f>IF(AND($E24&gt;BE$3,$F24&gt;BE$4),(90-Angles1!BE24),IF(AND($E24&lt;BE$3,$F24&gt;BE$4),(90+Angles1!BE24),IF(AND($E24&lt;BE$3,$F24&lt;BE$4),(270-Angles1!BE24),IF(AND($E24&gt;BE$3,$F24&lt;BE$4),(270+Angles1!BE24),"-"))))</f>
        <v>355.55355056970598</v>
      </c>
    </row>
    <row r="25" spans="1:57" s="2" customFormat="1" ht="12" x14ac:dyDescent="0.25">
      <c r="A25" s="3">
        <f>Angles1!A25</f>
        <v>1624</v>
      </c>
      <c r="B25" s="3">
        <f>Angles1!B25</f>
        <v>0</v>
      </c>
      <c r="C25" s="3" t="str">
        <f>Angles1!C25</f>
        <v>Kanakia, on the isle of Salamis</v>
      </c>
      <c r="D25" s="3" t="str">
        <f>Angles1!D25</f>
        <v xml:space="preserve"> </v>
      </c>
      <c r="E25" s="3">
        <f>Angles1!E25</f>
        <v>37.900199999999998</v>
      </c>
      <c r="F25" s="3">
        <f>Angles1!F25</f>
        <v>23.411799999999999</v>
      </c>
      <c r="G25" s="32">
        <f>Angles1!G25</f>
        <v>45</v>
      </c>
      <c r="H25" s="9">
        <f>IF(AND($E25&gt;H$3,$F25&gt;H$4),(90-Angles1!H25),IF(AND($E25&lt;H$3,$F25&gt;H$4),(90+Angles1!H25),IF(AND($E25&lt;H$3,$F25&lt;H$4),(270-Angles1!H25),IF(AND($E25&gt;H$3,$F25&lt;H$4),(270+Angles1!H25),"-"))))</f>
        <v>297.12765741246534</v>
      </c>
      <c r="I25" s="9">
        <f>IF(AND($E25&gt;I$3,$F25&gt;I$4),(90-Angles1!I25),IF(AND($E25&lt;I$3,$F25&gt;I$4),(90+Angles1!I25),IF(AND($E25&lt;I$3,$F25&lt;I$4),(270-Angles1!I25),IF(AND($E25&gt;I$3,$F25&lt;I$4),(270+Angles1!I25),"-"))))</f>
        <v>300.19572346969051</v>
      </c>
      <c r="J25" s="9">
        <f>IF(AND($E25&gt;J$3,$F25&gt;J$4),(90-Angles1!J25),IF(AND($E25&lt;J$3,$F25&gt;J$4),(90+Angles1!J25),IF(AND($E25&lt;J$3,$F25&lt;J$4),(270-Angles1!J25),IF(AND($E25&gt;J$3,$F25&lt;J$4),(270+Angles1!J25),"-"))))</f>
        <v>298.27255834995822</v>
      </c>
      <c r="K25" s="9">
        <f>IF(AND($E25&gt;K$3,$F25&gt;K$4),(90-Angles1!K25),IF(AND($E25&lt;K$3,$F25&gt;K$4),(90+Angles1!K25),IF(AND($E25&lt;K$3,$F25&lt;K$4),(270-Angles1!K25),IF(AND($E25&gt;K$3,$F25&lt;K$4),(270+Angles1!K25),"-"))))</f>
        <v>294.27520982427353</v>
      </c>
      <c r="L25" s="9">
        <f>IF(AND($E25&gt;L$3,$F25&gt;L$4),(90-Angles1!L25),IF(AND($E25&lt;L$3,$F25&gt;L$4),(90+Angles1!L25),IF(AND($E25&lt;L$3,$F25&lt;L$4),(270-Angles1!L25),IF(AND($E25&gt;L$3,$F25&lt;L$4),(270+Angles1!L25),"-"))))</f>
        <v>293.63143427464729</v>
      </c>
      <c r="M25" s="9">
        <f>IF(AND($E25&gt;M$3,$F25&gt;M$4),(90-Angles1!M25),IF(AND($E25&lt;M$3,$F25&gt;M$4),(90+Angles1!M25),IF(AND($E25&lt;M$3,$F25&lt;M$4),(270-Angles1!M25),IF(AND($E25&gt;M$3,$F25&lt;M$4),(270+Angles1!M25),"-"))))</f>
        <v>287.45276359372554</v>
      </c>
      <c r="N25" s="9">
        <f>IF(AND($E25&gt;N$3,$F25&gt;N$4),(90-Angles1!N25),IF(AND($E25&lt;N$3,$F25&gt;N$4),(90+Angles1!N25),IF(AND($E25&lt;N$3,$F25&lt;N$4),(270-Angles1!N25),IF(AND($E25&gt;N$3,$F25&lt;N$4),(270+Angles1!N25),"-"))))</f>
        <v>285.8022646231916</v>
      </c>
      <c r="O25" s="9">
        <f>IF(AND($E25&gt;O$3,$F25&gt;O$4),(90-Angles1!O25),IF(AND($E25&lt;O$3,$F25&gt;O$4),(90+Angles1!O25),IF(AND($E25&lt;O$3,$F25&lt;O$4),(270-Angles1!O25),IF(AND($E25&gt;O$3,$F25&lt;O$4),(270+Angles1!O25),"-"))))</f>
        <v>295.08181101709465</v>
      </c>
      <c r="P25" s="9">
        <f>IF(AND($E25&gt;P$3,$F25&gt;P$4),(90-Angles1!P25),IF(AND($E25&lt;P$3,$F25&gt;P$4),(90+Angles1!P25),IF(AND($E25&lt;P$3,$F25&lt;P$4),(270-Angles1!P25),IF(AND($E25&gt;P$3,$F25&lt;P$4),(270+Angles1!P25),"-"))))</f>
        <v>287.32925233348823</v>
      </c>
      <c r="Q25" s="9">
        <f>IF(AND($E25&gt;Q$3,$F25&gt;Q$4),(90-Angles1!Q25),IF(AND($E25&lt;Q$3,$F25&gt;Q$4),(90+Angles1!Q25),IF(AND($E25&lt;Q$3,$F25&lt;Q$4),(270-Angles1!Q25),IF(AND($E25&gt;Q$3,$F25&lt;Q$4),(270+Angles1!Q25),"-"))))</f>
        <v>279.2333794844867</v>
      </c>
      <c r="R25" s="9">
        <f>IF(AND($E25&gt;R$3,$F25&gt;R$4),(90-Angles1!R25),IF(AND($E25&lt;R$3,$F25&gt;R$4),(90+Angles1!R25),IF(AND($E25&lt;R$3,$F25&lt;R$4),(270-Angles1!R25),IF(AND($E25&gt;R$3,$F25&lt;R$4),(270+Angles1!R25),"-"))))</f>
        <v>271.4322198346739</v>
      </c>
      <c r="S25" s="9">
        <f>IF(AND($E25&gt;S$3,$F25&gt;S$4),(90-Angles1!S25),IF(AND($E25&lt;S$3,$F25&gt;S$4),(90+Angles1!S25),IF(AND($E25&lt;S$3,$F25&lt;S$4),(270-Angles1!S25),IF(AND($E25&gt;S$3,$F25&lt;S$4),(270+Angles1!S25),"-"))))</f>
        <v>261.00827507959639</v>
      </c>
      <c r="T25" s="9">
        <f>IF(AND($E25&gt;T$3,$F25&gt;T$4),(90-Angles1!T25),IF(AND($E25&lt;T$3,$F25&gt;T$4),(90+Angles1!T25),IF(AND($E25&lt;T$3,$F25&lt;T$4),(270-Angles1!T25),IF(AND($E25&gt;T$3,$F25&lt;T$4),(270+Angles1!T25),"-"))))</f>
        <v>259.31977354026446</v>
      </c>
      <c r="U25" s="9">
        <f>IF(AND($E25&gt;U$3,$F25&gt;U$4),(90-Angles1!U25),IF(AND($E25&lt;U$3,$F25&gt;U$4),(90+Angles1!U25),IF(AND($E25&lt;U$3,$F25&lt;U$4),(270-Angles1!U25),IF(AND($E25&gt;U$3,$F25&lt;U$4),(270+Angles1!U25),"-"))))</f>
        <v>258.91738936853102</v>
      </c>
      <c r="V25" s="9">
        <f>IF(AND($E25&gt;V$3,$F25&gt;V$4),(90-Angles1!V25),IF(AND($E25&lt;V$3,$F25&gt;V$4),(90+Angles1!V25),IF(AND($E25&lt;V$3,$F25&lt;V$4),(270-Angles1!V25),IF(AND($E25&gt;V$3,$F25&lt;V$4),(270+Angles1!V25),"-"))))</f>
        <v>256.79773355486077</v>
      </c>
      <c r="W25" s="9">
        <f>IF(AND($E25&gt;W$3,$F25&gt;W$4),(90-Angles1!W25),IF(AND($E25&lt;W$3,$F25&gt;W$4),(90+Angles1!W25),IF(AND($E25&lt;W$3,$F25&lt;W$4),(270-Angles1!W25),IF(AND($E25&gt;W$3,$F25&lt;W$4),(270+Angles1!W25),"-"))))</f>
        <v>250.35319789631021</v>
      </c>
      <c r="X25" s="9">
        <f>IF(AND($E25&gt;X$3,$F25&gt;X$4),(90-Angles1!X25),IF(AND($E25&lt;X$3,$F25&gt;X$4),(90+Angles1!X25),IF(AND($E25&lt;X$3,$F25&lt;X$4),(270-Angles1!X25),IF(AND($E25&gt;X$3,$F25&lt;X$4),(270+Angles1!X25),"-"))))</f>
        <v>243.46795067902414</v>
      </c>
      <c r="Y25" s="9">
        <f>IF(AND($E25&gt;Y$3,$F25&gt;Y$4),(90-Angles1!Y25),IF(AND($E25&lt;Y$3,$F25&gt;Y$4),(90+Angles1!Y25),IF(AND($E25&lt;Y$3,$F25&lt;Y$4),(270-Angles1!Y25),IF(AND($E25&gt;Y$3,$F25&lt;Y$4),(270+Angles1!Y25),"-"))))</f>
        <v>314.85627633024046</v>
      </c>
      <c r="Z25" s="9" t="str">
        <f>IF(AND($E25&gt;Z$3,$F25&gt;Z$4),(90-Angles1!Z25),IF(AND($E25&lt;Z$3,$F25&gt;Z$4),(90+Angles1!Z25),IF(AND($E25&lt;Z$3,$F25&lt;Z$4),(270-Angles1!Z25),IF(AND($E25&gt;Z$3,$F25&lt;Z$4),(270+Angles1!Z25),"-"))))</f>
        <v>-</v>
      </c>
      <c r="AA25" s="9">
        <f>IF(AND($E25&gt;AA$3,$F25&gt;AA$4),(90-Angles1!AA25),IF(AND($E25&lt;AA$3,$F25&gt;AA$4),(90+Angles1!AA25),IF(AND($E25&lt;AA$3,$F25&lt;AA$4),(270-Angles1!AA25),IF(AND($E25&gt;AA$3,$F25&lt;AA$4),(270+Angles1!AA25),"-"))))</f>
        <v>187.86016603973621</v>
      </c>
      <c r="AB25" s="9">
        <f>IF(AND($E25&gt;AB$3,$F25&gt;AB$4),(90-Angles1!AB25),IF(AND($E25&lt;AB$3,$F25&gt;AB$4),(90+Angles1!AB25),IF(AND($E25&lt;AB$3,$F25&lt;AB$4),(270-Angles1!AB25),IF(AND($E25&gt;AB$3,$F25&lt;AB$4),(270+Angles1!AB25),"-"))))</f>
        <v>230.59938671145028</v>
      </c>
      <c r="AC25" s="9">
        <f>IF(AND($E25&gt;AC$3,$F25&gt;AC$4),(90-Angles1!AC25),IF(AND($E25&lt;AC$3,$F25&gt;AC$4),(90+Angles1!AC25),IF(AND($E25&lt;AC$3,$F25&lt;AC$4),(270-Angles1!AC25),IF(AND($E25&gt;AC$3,$F25&lt;AC$4),(270+Angles1!AC25),"-"))))</f>
        <v>222.65620459148062</v>
      </c>
      <c r="AD25" s="9">
        <f>IF(AND($E25&gt;AD$3,$F25&gt;AD$4),(90-Angles1!AD25),IF(AND($E25&lt;AD$3,$F25&gt;AD$4),(90+Angles1!AD25),IF(AND($E25&lt;AD$3,$F25&lt;AD$4),(270-Angles1!AD25),IF(AND($E25&gt;AD$3,$F25&lt;AD$4),(270+Angles1!AD25),"-"))))</f>
        <v>217.85996952025548</v>
      </c>
      <c r="AE25" s="9">
        <f>IF(AND($E25&gt;AE$3,$F25&gt;AE$4),(90-Angles1!AE25),IF(AND($E25&lt;AE$3,$F25&gt;AE$4),(90+Angles1!AE25),IF(AND($E25&lt;AE$3,$F25&lt;AE$4),(270-Angles1!AE25),IF(AND($E25&gt;AE$3,$F25&lt;AE$4),(270+Angles1!AE25),"-"))))</f>
        <v>215.00865274578911</v>
      </c>
      <c r="AF25" s="9">
        <f>IF(AND($E25&gt;AF$3,$F25&gt;AF$4),(90-Angles1!AF25),IF(AND($E25&lt;AF$3,$F25&gt;AF$4),(90+Angles1!AF25),IF(AND($E25&lt;AF$3,$F25&lt;AF$4),(270-Angles1!AF25),IF(AND($E25&gt;AF$3,$F25&lt;AF$4),(270+Angles1!AF25),"-"))))</f>
        <v>204.10912883547542</v>
      </c>
      <c r="AG25" s="9">
        <f>IF(AND($E25&gt;AG$3,$F25&gt;AG$4),(90-Angles1!AG25),IF(AND($E25&lt;AG$3,$F25&gt;AG$4),(90+Angles1!AG25),IF(AND($E25&lt;AG$3,$F25&lt;AG$4),(270-Angles1!AG25),IF(AND($E25&gt;AG$3,$F25&lt;AG$4),(270+Angles1!AG25),"-"))))</f>
        <v>150.63740805043446</v>
      </c>
      <c r="AH25" s="9">
        <f>IF(AND($E25&gt;AH$3,$F25&gt;AH$4),(90-Angles1!AH25),IF(AND($E25&lt;AH$3,$F25&gt;AH$4),(90+Angles1!AH25),IF(AND($E25&lt;AH$3,$F25&lt;AH$4),(270-Angles1!AH25),IF(AND($E25&gt;AH$3,$F25&lt;AH$4),(270+Angles1!AH25),"-"))))</f>
        <v>150.02210885026258</v>
      </c>
      <c r="AI25" s="9">
        <f>IF(AND($E25&gt;AI$3,$F25&gt;AI$4),(90-Angles1!AI25),IF(AND($E25&lt;AI$3,$F25&gt;AI$4),(90+Angles1!AI25),IF(AND($E25&lt;AI$3,$F25&lt;AI$4),(270-Angles1!AI25),IF(AND($E25&gt;AI$3,$F25&lt;AI$4),(270+Angles1!AI25),"-"))))</f>
        <v>96.847851122408059</v>
      </c>
      <c r="AJ25" s="9">
        <f>IF(AND($E25&gt;AJ$3,$F25&gt;AJ$4),(90-Angles1!AJ25),IF(AND($E25&lt;AJ$3,$F25&gt;AJ$4),(90+Angles1!AJ25),IF(AND($E25&lt;AJ$3,$F25&lt;AJ$4),(270-Angles1!AJ25),IF(AND($E25&gt;AJ$3,$F25&lt;AJ$4),(270+Angles1!AJ25),"-"))))</f>
        <v>92.882253419993276</v>
      </c>
      <c r="AK25" s="9">
        <f>IF(AND($E25&gt;AK$3,$F25&gt;AK$4),(90-Angles1!AK25),IF(AND($E25&lt;AK$3,$F25&gt;AK$4),(90+Angles1!AK25),IF(AND($E25&lt;AK$3,$F25&lt;AK$4),(270-Angles1!AK25),IF(AND($E25&gt;AK$3,$F25&lt;AK$4),(270+Angles1!AK25),"-"))))</f>
        <v>93.382093948122161</v>
      </c>
      <c r="AL25" s="9">
        <f>IF(AND($E25&gt;AL$3,$F25&gt;AL$4),(90-Angles1!AL25),IF(AND($E25&lt;AL$3,$F25&gt;AL$4),(90+Angles1!AL25),IF(AND($E25&lt;AL$3,$F25&lt;AL$4),(270-Angles1!AL25),IF(AND($E25&gt;AL$3,$F25&lt;AL$4),(270+Angles1!AL25),"-"))))</f>
        <v>86.986324666415229</v>
      </c>
      <c r="AM25" s="9">
        <f>IF(AND($E25&gt;AM$3,$F25&gt;AM$4),(90-Angles1!AM25),IF(AND($E25&lt;AM$3,$F25&gt;AM$4),(90+Angles1!AM25),IF(AND($E25&lt;AM$3,$F25&lt;AM$4),(270-Angles1!AM25),IF(AND($E25&gt;AM$3,$F25&lt;AM$4),(270+Angles1!AM25),"-"))))</f>
        <v>83.31468112060638</v>
      </c>
      <c r="AN25" s="9">
        <f>IF(AND($E25&gt;AN$3,$F25&gt;AN$4),(90-Angles1!AN25),IF(AND($E25&lt;AN$3,$F25&gt;AN$4),(90+Angles1!AN25),IF(AND($E25&lt;AN$3,$F25&lt;AN$4),(270-Angles1!AN25),IF(AND($E25&gt;AN$3,$F25&lt;AN$4),(270+Angles1!AN25),"-"))))</f>
        <v>77.620448794208713</v>
      </c>
      <c r="AO25" s="9">
        <f>IF(AND($E25&gt;AO$3,$F25&gt;AO$4),(90-Angles1!AO25),IF(AND($E25&lt;AO$3,$F25&gt;AO$4),(90+Angles1!AO25),IF(AND($E25&lt;AO$3,$F25&lt;AO$4),(270-Angles1!AO25),IF(AND($E25&gt;AO$3,$F25&lt;AO$4),(270+Angles1!AO25),"-"))))</f>
        <v>76.009635316893991</v>
      </c>
      <c r="AP25" s="9">
        <f>IF(AND($E25&gt;AP$3,$F25&gt;AP$4),(90-Angles1!AP25),IF(AND($E25&lt;AP$3,$F25&gt;AP$4),(90+Angles1!AP25),IF(AND($E25&lt;AP$3,$F25&lt;AP$4),(270-Angles1!AP25),IF(AND($E25&gt;AP$3,$F25&lt;AP$4),(270+Angles1!AP25),"-"))))</f>
        <v>56.2349153580832</v>
      </c>
      <c r="AQ25" s="9">
        <f>IF(AND($E25&gt;AQ$3,$F25&gt;AQ$4),(90-Angles1!AQ25),IF(AND($E25&lt;AQ$3,$F25&gt;AQ$4),(90+Angles1!AQ25),IF(AND($E25&lt;AQ$3,$F25&lt;AQ$4),(270-Angles1!AQ25),IF(AND($E25&gt;AQ$3,$F25&lt;AQ$4),(270+Angles1!AQ25),"-"))))</f>
        <v>53.711722468078577</v>
      </c>
      <c r="AR25" s="9">
        <f>IF(AND($E25&gt;AR$3,$F25&gt;AR$4),(90-Angles1!AR25),IF(AND($E25&lt;AR$3,$F25&gt;AR$4),(90+Angles1!AR25),IF(AND($E25&lt;AR$3,$F25&lt;AR$4),(270-Angles1!AR25),IF(AND($E25&gt;AR$3,$F25&lt;AR$4),(270+Angles1!AR25),"-"))))</f>
        <v>55.080764648980853</v>
      </c>
      <c r="AS25" s="9">
        <f>IF(AND($E25&gt;AS$3,$F25&gt;AS$4),(90-Angles1!AS25),IF(AND($E25&lt;AS$3,$F25&gt;AS$4),(90+Angles1!AS25),IF(AND($E25&lt;AS$3,$F25&lt;AS$4),(270-Angles1!AS25),IF(AND($E25&gt;AS$3,$F25&lt;AS$4),(270+Angles1!AS25),"-"))))</f>
        <v>58.458058079415082</v>
      </c>
      <c r="AT25" s="9">
        <f>IF(AND($E25&gt;AT$3,$F25&gt;AT$4),(90-Angles1!AT25),IF(AND($E25&lt;AT$3,$F25&gt;AT$4),(90+Angles1!AT25),IF(AND($E25&lt;AT$3,$F25&lt;AT$4),(270-Angles1!AT25),IF(AND($E25&gt;AT$3,$F25&lt;AT$4),(270+Angles1!AT25),"-"))))</f>
        <v>37.148596292884314</v>
      </c>
      <c r="AU25" s="9">
        <f>IF(AND($E25&gt;AU$3,$F25&gt;AU$4),(90-Angles1!AU25),IF(AND($E25&lt;AU$3,$F25&gt;AU$4),(90+Angles1!AU25),IF(AND($E25&lt;AU$3,$F25&lt;AU$4),(270-Angles1!AU25),IF(AND($E25&gt;AU$3,$F25&lt;AU$4),(270+Angles1!AU25),"-"))))</f>
        <v>356.71553097096205</v>
      </c>
      <c r="AV25" s="9">
        <f>IF(AND($E25&gt;AV$3,$F25&gt;AV$4),(90-Angles1!AV25),IF(AND($E25&lt;AV$3,$F25&gt;AV$4),(90+Angles1!AV25),IF(AND($E25&lt;AV$3,$F25&lt;AV$4),(270-Angles1!AV25),IF(AND($E25&gt;AV$3,$F25&lt;AV$4),(270+Angles1!AV25),"-"))))</f>
        <v>356.19347370977533</v>
      </c>
      <c r="AW25" s="9">
        <f>IF(AND($E25&gt;AW$3,$F25&gt;AW$4),(90-Angles1!AW25),IF(AND($E25&lt;AW$3,$F25&gt;AW$4),(90+Angles1!AW25),IF(AND($E25&lt;AW$3,$F25&lt;AW$4),(270-Angles1!AW25),IF(AND($E25&gt;AW$3,$F25&lt;AW$4),(270+Angles1!AW25),"-"))))</f>
        <v>355.31056114725914</v>
      </c>
      <c r="AX25" s="9">
        <f>IF(AND($E25&gt;AX$3,$F25&gt;AX$4),(90-Angles1!AX25),IF(AND($E25&lt;AX$3,$F25&gt;AX$4),(90+Angles1!AX25),IF(AND($E25&lt;AX$3,$F25&lt;AX$4),(270-Angles1!AX25),IF(AND($E25&gt;AX$3,$F25&lt;AX$4),(270+Angles1!AX25),"-"))))</f>
        <v>10.823568866754101</v>
      </c>
      <c r="AY25" s="9">
        <f>IF(AND($E25&gt;AY$3,$F25&gt;AY$4),(90-Angles1!AY25),IF(AND($E25&lt;AY$3,$F25&gt;AY$4),(90+Angles1!AY25),IF(AND($E25&lt;AY$3,$F25&lt;AY$4),(270-Angles1!AY25),IF(AND($E25&gt;AY$3,$F25&lt;AY$4),(270+Angles1!AY25),"-"))))</f>
        <v>10.150880400575033</v>
      </c>
      <c r="AZ25" s="9">
        <f>IF(AND($E25&gt;AZ$3,$F25&gt;AZ$4),(90-Angles1!AZ25),IF(AND($E25&lt;AZ$3,$F25&gt;AZ$4),(90+Angles1!AZ25),IF(AND($E25&lt;AZ$3,$F25&lt;AZ$4),(270-Angles1!AZ25),IF(AND($E25&gt;AZ$3,$F25&lt;AZ$4),(270+Angles1!AZ25),"-"))))</f>
        <v>3.2144377015368946</v>
      </c>
      <c r="BA25" s="9">
        <f>IF(AND($E25&gt;BA$3,$F25&gt;BA$4),(90-Angles1!BA25),IF(AND($E25&lt;BA$3,$F25&gt;BA$4),(90+Angles1!BA25),IF(AND($E25&lt;BA$3,$F25&lt;BA$4),(270-Angles1!BA25),IF(AND($E25&gt;BA$3,$F25&lt;BA$4),(270+Angles1!BA25),"-"))))</f>
        <v>2.0787555957344495</v>
      </c>
      <c r="BB25" s="9">
        <f>IF(AND($E25&gt;BB$3,$F25&gt;BB$4),(90-Angles1!BB25),IF(AND($E25&lt;BB$3,$F25&gt;BB$4),(90+Angles1!BB25),IF(AND($E25&lt;BB$3,$F25&lt;BB$4),(270-Angles1!BB25),IF(AND($E25&gt;BB$3,$F25&lt;BB$4),(270+Angles1!BB25),"-"))))</f>
        <v>2.0897772431348187</v>
      </c>
      <c r="BC25" s="9">
        <f>IF(AND($E25&gt;BC$3,$F25&gt;BC$4),(90-Angles1!BC25),IF(AND($E25&lt;BC$3,$F25&gt;BC$4),(90+Angles1!BC25),IF(AND($E25&lt;BC$3,$F25&lt;BC$4),(270-Angles1!BC25),IF(AND($E25&gt;BC$3,$F25&lt;BC$4),(270+Angles1!BC25),"-"))))</f>
        <v>351.18045015131088</v>
      </c>
      <c r="BD25" s="9">
        <f>IF(AND($E25&gt;BD$3,$F25&gt;BD$4),(90-Angles1!BD25),IF(AND($E25&lt;BD$3,$F25&gt;BD$4),(90+Angles1!BD25),IF(AND($E25&lt;BD$3,$F25&lt;BD$4),(270-Angles1!BD25),IF(AND($E25&gt;BD$3,$F25&lt;BD$4),(270+Angles1!BD25),"-"))))</f>
        <v>348.19945121252965</v>
      </c>
      <c r="BE25" s="9">
        <f>IF(AND($E25&gt;BE$3,$F25&gt;BE$4),(90-Angles1!BE25),IF(AND($E25&lt;BE$3,$F25&gt;BE$4),(90+Angles1!BE25),IF(AND($E25&lt;BE$3,$F25&lt;BE$4),(270-Angles1!BE25),IF(AND($E25&gt;BE$3,$F25&lt;BE$4),(270+Angles1!BE25),"-"))))</f>
        <v>352.56381191062337</v>
      </c>
    </row>
    <row r="26" spans="1:57" s="2" customFormat="1" ht="12" x14ac:dyDescent="0.25">
      <c r="A26" s="3">
        <f>Angles1!A26</f>
        <v>1623</v>
      </c>
      <c r="B26" s="3" t="str">
        <f>Angles1!B26</f>
        <v xml:space="preserve">Boudoron, Budorium, Budore </v>
      </c>
      <c r="C26" s="3" t="str">
        <f>Angles1!C26</f>
        <v>Roman fort near Steno, on the isle of Salamis</v>
      </c>
      <c r="D26" s="3">
        <f>Angles1!D26</f>
        <v>-550</v>
      </c>
      <c r="E26" s="3">
        <f>Angles1!E26</f>
        <v>37.974687000000003</v>
      </c>
      <c r="F26" s="3">
        <f>Angles1!F26</f>
        <v>23.424845000000001</v>
      </c>
      <c r="G26" s="32">
        <f>Angles1!G26</f>
        <v>41</v>
      </c>
      <c r="H26" s="9">
        <f>IF(AND($E26&gt;H$3,$F26&gt;H$4),(90-Angles1!H26),IF(AND($E26&lt;H$3,$F26&gt;H$4),(90+Angles1!H26),IF(AND($E26&lt;H$3,$F26&lt;H$4),(270-Angles1!H26),IF(AND($E26&gt;H$3,$F26&lt;H$4),(270+Angles1!H26),"-"))))</f>
        <v>304.25012062727853</v>
      </c>
      <c r="I26" s="9">
        <f>IF(AND($E26&gt;I$3,$F26&gt;I$4),(90-Angles1!I26),IF(AND($E26&lt;I$3,$F26&gt;I$4),(90+Angles1!I26),IF(AND($E26&lt;I$3,$F26&lt;I$4),(270-Angles1!I26),IF(AND($E26&gt;I$3,$F26&lt;I$4),(270+Angles1!I26),"-"))))</f>
        <v>307.79371988457854</v>
      </c>
      <c r="J26" s="9">
        <f>IF(AND($E26&gt;J$3,$F26&gt;J$4),(90-Angles1!J26),IF(AND($E26&lt;J$3,$F26&gt;J$4),(90+Angles1!J26),IF(AND($E26&lt;J$3,$F26&lt;J$4),(270-Angles1!J26),IF(AND($E26&gt;J$3,$F26&lt;J$4),(270+Angles1!J26),"-"))))</f>
        <v>305.89412371207351</v>
      </c>
      <c r="K26" s="9">
        <f>IF(AND($E26&gt;K$3,$F26&gt;K$4),(90-Angles1!K26),IF(AND($E26&lt;K$3,$F26&gt;K$4),(90+Angles1!K26),IF(AND($E26&lt;K$3,$F26&lt;K$4),(270-Angles1!K26),IF(AND($E26&gt;K$3,$F26&lt;K$4),(270+Angles1!K26),"-"))))</f>
        <v>302.93452694824435</v>
      </c>
      <c r="L26" s="9">
        <f>IF(AND($E26&gt;L$3,$F26&gt;L$4),(90-Angles1!L26),IF(AND($E26&lt;L$3,$F26&gt;L$4),(90+Angles1!L26),IF(AND($E26&lt;L$3,$F26&lt;L$4),(270-Angles1!L26),IF(AND($E26&gt;L$3,$F26&lt;L$4),(270+Angles1!L26),"-"))))</f>
        <v>302.30544984013017</v>
      </c>
      <c r="M26" s="9">
        <f>IF(AND($E26&gt;M$3,$F26&gt;M$4),(90-Angles1!M26),IF(AND($E26&lt;M$3,$F26&gt;M$4),(90+Angles1!M26),IF(AND($E26&lt;M$3,$F26&lt;M$4),(270-Angles1!M26),IF(AND($E26&gt;M$3,$F26&lt;M$4),(270+Angles1!M26),"-"))))</f>
        <v>297.80518630526666</v>
      </c>
      <c r="N26" s="9">
        <f>IF(AND($E26&gt;N$3,$F26&gt;N$4),(90-Angles1!N26),IF(AND($E26&lt;N$3,$F26&gt;N$4),(90+Angles1!N26),IF(AND($E26&lt;N$3,$F26&lt;N$4),(270-Angles1!N26),IF(AND($E26&gt;N$3,$F26&lt;N$4),(270+Angles1!N26),"-"))))</f>
        <v>298.23083197226379</v>
      </c>
      <c r="O26" s="9">
        <f>IF(AND($E26&gt;O$3,$F26&gt;O$4),(90-Angles1!O26),IF(AND($E26&lt;O$3,$F26&gt;O$4),(90+Angles1!O26),IF(AND($E26&lt;O$3,$F26&lt;O$4),(270-Angles1!O26),IF(AND($E26&gt;O$3,$F26&lt;O$4),(270+Angles1!O26),"-"))))</f>
        <v>307.41894490096558</v>
      </c>
      <c r="P26" s="9">
        <f>IF(AND($E26&gt;P$3,$F26&gt;P$4),(90-Angles1!P26),IF(AND($E26&lt;P$3,$F26&gt;P$4),(90+Angles1!P26),IF(AND($E26&lt;P$3,$F26&lt;P$4),(270-Angles1!P26),IF(AND($E26&gt;P$3,$F26&lt;P$4),(270+Angles1!P26),"-"))))</f>
        <v>300.5483192130381</v>
      </c>
      <c r="Q26" s="9">
        <f>IF(AND($E26&gt;Q$3,$F26&gt;Q$4),(90-Angles1!Q26),IF(AND($E26&lt;Q$3,$F26&gt;Q$4),(90+Angles1!Q26),IF(AND($E26&lt;Q$3,$F26&lt;Q$4),(270-Angles1!Q26),IF(AND($E26&gt;Q$3,$F26&lt;Q$4),(270+Angles1!Q26),"-"))))</f>
        <v>294.770242589426</v>
      </c>
      <c r="R26" s="9">
        <f>IF(AND($E26&gt;R$3,$F26&gt;R$4),(90-Angles1!R26),IF(AND($E26&lt;R$3,$F26&gt;R$4),(90+Angles1!R26),IF(AND($E26&lt;R$3,$F26&lt;R$4),(270-Angles1!R26),IF(AND($E26&gt;R$3,$F26&lt;R$4),(270+Angles1!R26),"-"))))</f>
        <v>289.31166518432696</v>
      </c>
      <c r="S26" s="9">
        <f>IF(AND($E26&gt;S$3,$F26&gt;S$4),(90-Angles1!S26),IF(AND($E26&lt;S$3,$F26&gt;S$4),(90+Angles1!S26),IF(AND($E26&lt;S$3,$F26&lt;S$4),(270-Angles1!S26),IF(AND($E26&gt;S$3,$F26&lt;S$4),(270+Angles1!S26),"-"))))</f>
        <v>281.11100295652761</v>
      </c>
      <c r="T26" s="9">
        <f>IF(AND($E26&gt;T$3,$F26&gt;T$4),(90-Angles1!T26),IF(AND($E26&lt;T$3,$F26&gt;T$4),(90+Angles1!T26),IF(AND($E26&lt;T$3,$F26&lt;T$4),(270-Angles1!T26),IF(AND($E26&gt;T$3,$F26&lt;T$4),(270+Angles1!T26),"-"))))</f>
        <v>281.4156208021065</v>
      </c>
      <c r="U26" s="9">
        <f>IF(AND($E26&gt;U$3,$F26&gt;U$4),(90-Angles1!U26),IF(AND($E26&lt;U$3,$F26&gt;U$4),(90+Angles1!U26),IF(AND($E26&lt;U$3,$F26&lt;U$4),(270-Angles1!U26),IF(AND($E26&gt;U$3,$F26&lt;U$4),(270+Angles1!U26),"-"))))</f>
        <v>282.12388850098608</v>
      </c>
      <c r="V26" s="9">
        <f>IF(AND($E26&gt;V$3,$F26&gt;V$4),(90-Angles1!V26),IF(AND($E26&lt;V$3,$F26&gt;V$4),(90+Angles1!V26),IF(AND($E26&lt;V$3,$F26&lt;V$4),(270-Angles1!V26),IF(AND($E26&gt;V$3,$F26&lt;V$4),(270+Angles1!V26),"-"))))</f>
        <v>281.01628790064041</v>
      </c>
      <c r="W26" s="9">
        <f>IF(AND($E26&gt;W$3,$F26&gt;W$4),(90-Angles1!W26),IF(AND($E26&lt;W$3,$F26&gt;W$4),(90+Angles1!W26),IF(AND($E26&lt;W$3,$F26&lt;W$4),(270-Angles1!W26),IF(AND($E26&gt;W$3,$F26&lt;W$4),(270+Angles1!W26),"-"))))</f>
        <v>278.91500629084271</v>
      </c>
      <c r="X26" s="9">
        <f>IF(AND($E26&gt;X$3,$F26&gt;X$4),(90-Angles1!X26),IF(AND($E26&lt;X$3,$F26&gt;X$4),(90+Angles1!X26),IF(AND($E26&lt;X$3,$F26&lt;X$4),(270-Angles1!X26),IF(AND($E26&gt;X$3,$F26&lt;X$4),(270+Angles1!X26),"-"))))</f>
        <v>285.27836686990082</v>
      </c>
      <c r="Y26" s="9">
        <f>IF(AND($E26&gt;Y$3,$F26&gt;Y$4),(90-Angles1!Y26),IF(AND($E26&lt;Y$3,$F26&gt;Y$4),(90+Angles1!Y26),IF(AND($E26&lt;Y$3,$F26&lt;Y$4),(270-Angles1!Y26),IF(AND($E26&gt;Y$3,$F26&lt;Y$4),(270+Angles1!Y26),"-"))))</f>
        <v>352.06637975703882</v>
      </c>
      <c r="Z26" s="9">
        <f>IF(AND($E26&gt;Z$3,$F26&gt;Z$4),(90-Angles1!Z26),IF(AND($E26&lt;Z$3,$F26&gt;Z$4),(90+Angles1!Z26),IF(AND($E26&lt;Z$3,$F26&lt;Z$4),(270-Angles1!Z26),IF(AND($E26&gt;Z$3,$F26&lt;Z$4),(270+Angles1!Z26),"-"))))</f>
        <v>7.8680360027748293</v>
      </c>
      <c r="AA26" s="9" t="str">
        <f>IF(AND($E26&gt;AA$3,$F26&gt;AA$4),(90-Angles1!AA26),IF(AND($E26&lt;AA$3,$F26&gt;AA$4),(90+Angles1!AA26),IF(AND($E26&lt;AA$3,$F26&lt;AA$4),(270-Angles1!AA26),IF(AND($E26&gt;AA$3,$F26&lt;AA$4),(270+Angles1!AA26),"-"))))</f>
        <v>-</v>
      </c>
      <c r="AB26" s="9">
        <f>IF(AND($E26&gt;AB$3,$F26&gt;AB$4),(90-Angles1!AB26),IF(AND($E26&lt;AB$3,$F26&gt;AB$4),(90+Angles1!AB26),IF(AND($E26&lt;AB$3,$F26&lt;AB$4),(270-Angles1!AB26),IF(AND($E26&gt;AB$3,$F26&lt;AB$4),(270+Angles1!AB26),"-"))))</f>
        <v>253.75307223544715</v>
      </c>
      <c r="AC26" s="9">
        <f>IF(AND($E26&gt;AC$3,$F26&gt;AC$4),(90-Angles1!AC26),IF(AND($E26&lt;AC$3,$F26&gt;AC$4),(90+Angles1!AC26),IF(AND($E26&lt;AC$3,$F26&lt;AC$4),(270-Angles1!AC26),IF(AND($E26&gt;AC$3,$F26&lt;AC$4),(270+Angles1!AC26),"-"))))</f>
        <v>238.82479159933871</v>
      </c>
      <c r="AD26" s="9">
        <f>IF(AND($E26&gt;AD$3,$F26&gt;AD$4),(90-Angles1!AD26),IF(AND($E26&lt;AD$3,$F26&gt;AD$4),(90+Angles1!AD26),IF(AND($E26&lt;AD$3,$F26&lt;AD$4),(270-Angles1!AD26),IF(AND($E26&gt;AD$3,$F26&lt;AD$4),(270+Angles1!AD26),"-"))))</f>
        <v>235.01930762230927</v>
      </c>
      <c r="AE26" s="9">
        <f>IF(AND($E26&gt;AE$3,$F26&gt;AE$4),(90-Angles1!AE26),IF(AND($E26&lt;AE$3,$F26&gt;AE$4),(90+Angles1!AE26),IF(AND($E26&lt;AE$3,$F26&lt;AE$4),(270-Angles1!AE26),IF(AND($E26&gt;AE$3,$F26&lt;AE$4),(270+Angles1!AE26),"-"))))</f>
        <v>233.06897918449889</v>
      </c>
      <c r="AF26" s="9">
        <f>IF(AND($E26&gt;AF$3,$F26&gt;AF$4),(90-Angles1!AF26),IF(AND($E26&lt;AF$3,$F26&gt;AF$4),(90+Angles1!AF26),IF(AND($E26&lt;AF$3,$F26&lt;AF$4),(270-Angles1!AF26),IF(AND($E26&gt;AF$3,$F26&lt;AF$4),(270+Angles1!AF26),"-"))))</f>
        <v>222.37307023533049</v>
      </c>
      <c r="AG26" s="9">
        <f>IF(AND($E26&gt;AG$3,$F26&gt;AG$4),(90-Angles1!AG26),IF(AND($E26&lt;AG$3,$F26&gt;AG$4),(90+Angles1!AG26),IF(AND($E26&lt;AG$3,$F26&lt;AG$4),(270-Angles1!AG26),IF(AND($E26&gt;AG$3,$F26&lt;AG$4),(270+Angles1!AG26),"-"))))</f>
        <v>84.233737787821653</v>
      </c>
      <c r="AH26" s="9">
        <f>IF(AND($E26&gt;AH$3,$F26&gt;AH$4),(90-Angles1!AH26),IF(AND($E26&lt;AH$3,$F26&gt;AH$4),(90+Angles1!AH26),IF(AND($E26&lt;AH$3,$F26&lt;AH$4),(270-Angles1!AH26),IF(AND($E26&gt;AH$3,$F26&lt;AH$4),(270+Angles1!AH26),"-"))))</f>
        <v>93.933812241257471</v>
      </c>
      <c r="AI26" s="9">
        <f>IF(AND($E26&gt;AI$3,$F26&gt;AI$4),(90-Angles1!AI26),IF(AND($E26&lt;AI$3,$F26&gt;AI$4),(90+Angles1!AI26),IF(AND($E26&lt;AI$3,$F26&lt;AI$4),(270-Angles1!AI26),IF(AND($E26&gt;AI$3,$F26&lt;AI$4),(270+Angles1!AI26),"-"))))</f>
        <v>77.091788554828867</v>
      </c>
      <c r="AJ26" s="9">
        <f>IF(AND($E26&gt;AJ$3,$F26&gt;AJ$4),(90-Angles1!AJ26),IF(AND($E26&lt;AJ$3,$F26&gt;AJ$4),(90+Angles1!AJ26),IF(AND($E26&lt;AJ$3,$F26&lt;AJ$4),(270-Angles1!AJ26),IF(AND($E26&gt;AJ$3,$F26&lt;AJ$4),(270+Angles1!AJ26),"-"))))</f>
        <v>77.213207901440811</v>
      </c>
      <c r="AK26" s="9">
        <f>IF(AND($E26&gt;AK$3,$F26&gt;AK$4),(90-Angles1!AK26),IF(AND($E26&lt;AK$3,$F26&gt;AK$4),(90+Angles1!AK26),IF(AND($E26&lt;AK$3,$F26&lt;AK$4),(270-Angles1!AK26),IF(AND($E26&gt;AK$3,$F26&lt;AK$4),(270+Angles1!AK26),"-"))))</f>
        <v>80.441452602305063</v>
      </c>
      <c r="AL26" s="9">
        <f>IF(AND($E26&gt;AL$3,$F26&gt;AL$4),(90-Angles1!AL26),IF(AND($E26&lt;AL$3,$F26&gt;AL$4),(90+Angles1!AL26),IF(AND($E26&lt;AL$3,$F26&lt;AL$4),(270-Angles1!AL26),IF(AND($E26&gt;AL$3,$F26&lt;AL$4),(270+Angles1!AL26),"-"))))</f>
        <v>74.871694514976525</v>
      </c>
      <c r="AM26" s="9">
        <f>IF(AND($E26&gt;AM$3,$F26&gt;AM$4),(90-Angles1!AM26),IF(AND($E26&lt;AM$3,$F26&gt;AM$4),(90+Angles1!AM26),IF(AND($E26&lt;AM$3,$F26&lt;AM$4),(270-Angles1!AM26),IF(AND($E26&gt;AM$3,$F26&lt;AM$4),(270+Angles1!AM26),"-"))))</f>
        <v>71.469990322725607</v>
      </c>
      <c r="AN26" s="9">
        <f>IF(AND($E26&gt;AN$3,$F26&gt;AN$4),(90-Angles1!AN26),IF(AND($E26&lt;AN$3,$F26&gt;AN$4),(90+Angles1!AN26),IF(AND($E26&lt;AN$3,$F26&lt;AN$4),(270-Angles1!AN26),IF(AND($E26&gt;AN$3,$F26&lt;AN$4),(270+Angles1!AN26),"-"))))</f>
        <v>64.672112470181631</v>
      </c>
      <c r="AO26" s="9">
        <f>IF(AND($E26&gt;AO$3,$F26&gt;AO$4),(90-Angles1!AO26),IF(AND($E26&lt;AO$3,$F26&gt;AO$4),(90+Angles1!AO26),IF(AND($E26&lt;AO$3,$F26&lt;AO$4),(270-Angles1!AO26),IF(AND($E26&gt;AO$3,$F26&lt;AO$4),(270+Angles1!AO26),"-"))))</f>
        <v>61.45248417063231</v>
      </c>
      <c r="AP26" s="9">
        <f>IF(AND($E26&gt;AP$3,$F26&gt;AP$4),(90-Angles1!AP26),IF(AND($E26&lt;AP$3,$F26&gt;AP$4),(90+Angles1!AP26),IF(AND($E26&lt;AP$3,$F26&lt;AP$4),(270-Angles1!AP26),IF(AND($E26&gt;AP$3,$F26&lt;AP$4),(270+Angles1!AP26),"-"))))</f>
        <v>45.275282876389916</v>
      </c>
      <c r="AQ26" s="9">
        <f>IF(AND($E26&gt;AQ$3,$F26&gt;AQ$4),(90-Angles1!AQ26),IF(AND($E26&lt;AQ$3,$F26&gt;AQ$4),(90+Angles1!AQ26),IF(AND($E26&lt;AQ$3,$F26&lt;AQ$4),(270-Angles1!AQ26),IF(AND($E26&gt;AQ$3,$F26&lt;AQ$4),(270+Angles1!AQ26),"-"))))</f>
        <v>43.089614963766628</v>
      </c>
      <c r="AR26" s="9">
        <f>IF(AND($E26&gt;AR$3,$F26&gt;AR$4),(90-Angles1!AR26),IF(AND($E26&lt;AR$3,$F26&gt;AR$4),(90+Angles1!AR26),IF(AND($E26&lt;AR$3,$F26&lt;AR$4),(270-Angles1!AR26),IF(AND($E26&gt;AR$3,$F26&lt;AR$4),(270+Angles1!AR26),"-"))))</f>
        <v>44.625525909938624</v>
      </c>
      <c r="AS26" s="9">
        <f>IF(AND($E26&gt;AS$3,$F26&gt;AS$4),(90-Angles1!AS26),IF(AND($E26&lt;AS$3,$F26&gt;AS$4),(90+Angles1!AS26),IF(AND($E26&lt;AS$3,$F26&lt;AS$4),(270-Angles1!AS26),IF(AND($E26&gt;AS$3,$F26&lt;AS$4),(270+Angles1!AS26),"-"))))</f>
        <v>47.909596996702078</v>
      </c>
      <c r="AT26" s="9">
        <f>IF(AND($E26&gt;AT$3,$F26&gt;AT$4),(90-Angles1!AT26),IF(AND($E26&lt;AT$3,$F26&gt;AT$4),(90+Angles1!AT26),IF(AND($E26&lt;AT$3,$F26&lt;AT$4),(270-Angles1!AT26),IF(AND($E26&gt;AT$3,$F26&lt;AT$4),(270+Angles1!AT26),"-"))))</f>
        <v>31.839382870914868</v>
      </c>
      <c r="AU26" s="9">
        <f>IF(AND($E26&gt;AU$3,$F26&gt;AU$4),(90-Angles1!AU26),IF(AND($E26&lt;AU$3,$F26&gt;AU$4),(90+Angles1!AU26),IF(AND($E26&lt;AU$3,$F26&lt;AU$4),(270-Angles1!AU26),IF(AND($E26&gt;AU$3,$F26&lt;AU$4),(270+Angles1!AU26),"-"))))</f>
        <v>0.45547464881975941</v>
      </c>
      <c r="AV26" s="9">
        <f>IF(AND($E26&gt;AV$3,$F26&gt;AV$4),(90-Angles1!AV26),IF(AND($E26&lt;AV$3,$F26&gt;AV$4),(90+Angles1!AV26),IF(AND($E26&lt;AV$3,$F26&lt;AV$4),(270-Angles1!AV26),IF(AND($E26&gt;AV$3,$F26&lt;AV$4),(270+Angles1!AV26),"-"))))</f>
        <v>4.1706030853816856E-2</v>
      </c>
      <c r="AW26" s="9">
        <f>IF(AND($E26&gt;AW$3,$F26&gt;AW$4),(90-Angles1!AW26),IF(AND($E26&lt;AW$3,$F26&gt;AW$4),(90+Angles1!AW26),IF(AND($E26&lt;AW$3,$F26&lt;AW$4),(270-Angles1!AW26),IF(AND($E26&gt;AW$3,$F26&lt;AW$4),(270+Angles1!AW26),"-"))))</f>
        <v>359.39741712871205</v>
      </c>
      <c r="AX26" s="9">
        <f>IF(AND($E26&gt;AX$3,$F26&gt;AX$4),(90-Angles1!AX26),IF(AND($E26&lt;AX$3,$F26&gt;AX$4),(90+Angles1!AX26),IF(AND($E26&lt;AX$3,$F26&lt;AX$4),(270-Angles1!AX26),IF(AND($E26&gt;AX$3,$F26&lt;AX$4),(270+Angles1!AX26),"-"))))</f>
        <v>10.257440196037933</v>
      </c>
      <c r="AY26" s="9">
        <f>IF(AND($E26&gt;AY$3,$F26&gt;AY$4),(90-Angles1!AY26),IF(AND($E26&lt;AY$3,$F26&gt;AY$4),(90+Angles1!AY26),IF(AND($E26&lt;AY$3,$F26&lt;AY$4),(270-Angles1!AY26),IF(AND($E26&gt;AY$3,$F26&lt;AY$4),(270+Angles1!AY26),"-"))))</f>
        <v>9.6524771660783557</v>
      </c>
      <c r="AZ26" s="9">
        <f>IF(AND($E26&gt;AZ$3,$F26&gt;AZ$4),(90-Angles1!AZ26),IF(AND($E26&lt;AZ$3,$F26&gt;AZ$4),(90+Angles1!AZ26),IF(AND($E26&lt;AZ$3,$F26&lt;AZ$4),(270-Angles1!AZ26),IF(AND($E26&gt;AZ$3,$F26&lt;AZ$4),(270+Angles1!AZ26),"-"))))</f>
        <v>4.0966595307621247</v>
      </c>
      <c r="BA26" s="9">
        <f>IF(AND($E26&gt;BA$3,$F26&gt;BA$4),(90-Angles1!BA26),IF(AND($E26&lt;BA$3,$F26&gt;BA$4),(90+Angles1!BA26),IF(AND($E26&lt;BA$3,$F26&lt;BA$4),(270-Angles1!BA26),IF(AND($E26&gt;BA$3,$F26&lt;BA$4),(270+Angles1!BA26),"-"))))</f>
        <v>3.0320686117711659</v>
      </c>
      <c r="BB26" s="9">
        <f>IF(AND($E26&gt;BB$3,$F26&gt;BB$4),(90-Angles1!BB26),IF(AND($E26&lt;BB$3,$F26&gt;BB$4),(90+Angles1!BB26),IF(AND($E26&lt;BB$3,$F26&lt;BB$4),(270-Angles1!BB26),IF(AND($E26&gt;BB$3,$F26&lt;BB$4),(270+Angles1!BB26),"-"))))</f>
        <v>3.0285731368899178</v>
      </c>
      <c r="BC26" s="9">
        <f>IF(AND($E26&gt;BC$3,$F26&gt;BC$4),(90-Angles1!BC26),IF(AND($E26&lt;BC$3,$F26&gt;BC$4),(90+Angles1!BC26),IF(AND($E26&lt;BC$3,$F26&lt;BC$4),(270-Angles1!BC26),IF(AND($E26&gt;BC$3,$F26&lt;BC$4),(270+Angles1!BC26),"-"))))</f>
        <v>353.96434321088577</v>
      </c>
      <c r="BD26" s="9">
        <f>IF(AND($E26&gt;BD$3,$F26&gt;BD$4),(90-Angles1!BD26),IF(AND($E26&lt;BD$3,$F26&gt;BD$4),(90+Angles1!BD26),IF(AND($E26&lt;BD$3,$F26&lt;BD$4),(270-Angles1!BD26),IF(AND($E26&gt;BD$3,$F26&lt;BD$4),(270+Angles1!BD26),"-"))))</f>
        <v>351.38880589579878</v>
      </c>
      <c r="BE26" s="9">
        <f>IF(AND($E26&gt;BE$3,$F26&gt;BE$4),(90-Angles1!BE26),IF(AND($E26&lt;BE$3,$F26&gt;BE$4),(90+Angles1!BE26),IF(AND($E26&lt;BE$3,$F26&lt;BE$4),(270-Angles1!BE26),IF(AND($E26&gt;BE$3,$F26&lt;BE$4),(270+Angles1!BE26),"-"))))</f>
        <v>354.85107532589979</v>
      </c>
    </row>
    <row r="27" spans="1:57" s="2" customFormat="1" ht="12" x14ac:dyDescent="0.25">
      <c r="A27" s="3">
        <f>Angles1!A27</f>
        <v>1622.1</v>
      </c>
      <c r="B27" s="3" t="str">
        <f>Angles1!B27</f>
        <v>Rheiti, the Brooks</v>
      </c>
      <c r="C27" s="3" t="str">
        <f>Angles1!C27</f>
        <v>near Skaramagas</v>
      </c>
      <c r="D27" s="3">
        <f>Angles1!D27</f>
        <v>0</v>
      </c>
      <c r="E27" s="3">
        <f>Angles1!E27</f>
        <v>38.011000000000003</v>
      </c>
      <c r="F27" s="3">
        <f>Angles1!F27</f>
        <v>23.582999999999998</v>
      </c>
      <c r="G27" s="32">
        <f>Angles1!G27</f>
        <v>36</v>
      </c>
      <c r="H27" s="9">
        <f>IF(AND($E27&gt;H$3,$F27&gt;H$4),(90-Angles1!H27),IF(AND($E27&lt;H$3,$F27&gt;H$4),(90+Angles1!H27),IF(AND($E27&lt;H$3,$F27&lt;H$4),(270-Angles1!H27),IF(AND($E27&gt;H$3,$F27&lt;H$4),(270+Angles1!H27),"-"))))</f>
        <v>315.84925715940625</v>
      </c>
      <c r="I27" s="9">
        <f>IF(AND($E27&gt;I$3,$F27&gt;I$4),(90-Angles1!I27),IF(AND($E27&lt;I$3,$F27&gt;I$4),(90+Angles1!I27),IF(AND($E27&lt;I$3,$F27&lt;I$4),(270-Angles1!I27),IF(AND($E27&gt;I$3,$F27&lt;I$4),(270+Angles1!I27),"-"))))</f>
        <v>320.99381857488072</v>
      </c>
      <c r="J27" s="9">
        <f>IF(AND($E27&gt;J$3,$F27&gt;J$4),(90-Angles1!J27),IF(AND($E27&lt;J$3,$F27&gt;J$4),(90+Angles1!J27),IF(AND($E27&lt;J$3,$F27&lt;J$4),(270-Angles1!J27),IF(AND($E27&gt;J$3,$F27&lt;J$4),(270+Angles1!J27),"-"))))</f>
        <v>318.72690889818551</v>
      </c>
      <c r="K27" s="9">
        <f>IF(AND($E27&gt;K$3,$F27&gt;K$4),(90-Angles1!K27),IF(AND($E27&lt;K$3,$F27&gt;K$4),(90+Angles1!K27),IF(AND($E27&lt;K$3,$F27&lt;K$4),(270-Angles1!K27),IF(AND($E27&gt;K$3,$F27&lt;K$4),(270+Angles1!K27),"-"))))</f>
        <v>316.97362176034585</v>
      </c>
      <c r="L27" s="9">
        <f>IF(AND($E27&gt;L$3,$F27&gt;L$4),(90-Angles1!L27),IF(AND($E27&lt;L$3,$F27&gt;L$4),(90+Angles1!L27),IF(AND($E27&lt;L$3,$F27&lt;L$4),(270-Angles1!L27),IF(AND($E27&gt;L$3,$F27&lt;L$4),(270+Angles1!L27),"-"))))</f>
        <v>316.2261299462769</v>
      </c>
      <c r="M27" s="9">
        <f>IF(AND($E27&gt;M$3,$F27&gt;M$4),(90-Angles1!M27),IF(AND($E27&lt;M$3,$F27&gt;M$4),(90+Angles1!M27),IF(AND($E27&lt;M$3,$F27&lt;M$4),(270-Angles1!M27),IF(AND($E27&gt;M$3,$F27&lt;M$4),(270+Angles1!M27),"-"))))</f>
        <v>313.63157087926459</v>
      </c>
      <c r="N27" s="9">
        <f>IF(AND($E27&gt;N$3,$F27&gt;N$4),(90-Angles1!N27),IF(AND($E27&lt;N$3,$F27&gt;N$4),(90+Angles1!N27),IF(AND($E27&lt;N$3,$F27&lt;N$4),(270-Angles1!N27),IF(AND($E27&gt;N$3,$F27&lt;N$4),(270+Angles1!N27),"-"))))</f>
        <v>318.0226763265286</v>
      </c>
      <c r="O27" s="9">
        <f>IF(AND($E27&gt;O$3,$F27&gt;O$4),(90-Angles1!O27),IF(AND($E27&lt;O$3,$F27&gt;O$4),(90+Angles1!O27),IF(AND($E27&lt;O$3,$F27&lt;O$4),(270-Angles1!O27),IF(AND($E27&gt;O$3,$F27&lt;O$4),(270+Angles1!O27),"-"))))</f>
        <v>329.45153116873519</v>
      </c>
      <c r="P27" s="9">
        <f>IF(AND($E27&gt;P$3,$F27&gt;P$4),(90-Angles1!P27),IF(AND($E27&lt;P$3,$F27&gt;P$4),(90+Angles1!P27),IF(AND($E27&lt;P$3,$F27&lt;P$4),(270-Angles1!P27),IF(AND($E27&gt;P$3,$F27&lt;P$4),(270+Angles1!P27),"-"))))</f>
        <v>322.49487529111781</v>
      </c>
      <c r="Q27" s="9">
        <f>IF(AND($E27&gt;Q$3,$F27&gt;Q$4),(90-Angles1!Q27),IF(AND($E27&lt;Q$3,$F27&gt;Q$4),(90+Angles1!Q27),IF(AND($E27&lt;Q$3,$F27&lt;Q$4),(270-Angles1!Q27),IF(AND($E27&gt;Q$3,$F27&lt;Q$4),(270+Angles1!Q27),"-"))))</f>
        <v>319.82100646882395</v>
      </c>
      <c r="R27" s="9">
        <f>IF(AND($E27&gt;R$3,$F27&gt;R$4),(90-Angles1!R27),IF(AND($E27&lt;R$3,$F27&gt;R$4),(90+Angles1!R27),IF(AND($E27&lt;R$3,$F27&lt;R$4),(270-Angles1!R27),IF(AND($E27&gt;R$3,$F27&lt;R$4),(270+Angles1!R27),"-"))))</f>
        <v>318.0785696699009</v>
      </c>
      <c r="S27" s="9">
        <f>IF(AND($E27&gt;S$3,$F27&gt;S$4),(90-Angles1!S27),IF(AND($E27&lt;S$3,$F27&gt;S$4),(90+Angles1!S27),IF(AND($E27&lt;S$3,$F27&lt;S$4),(270-Angles1!S27),IF(AND($E27&gt;S$3,$F27&lt;S$4),(270+Angles1!S27),"-"))))</f>
        <v>313.52567043640522</v>
      </c>
      <c r="T27" s="9">
        <f>IF(AND($E27&gt;T$3,$F27&gt;T$4),(90-Angles1!T27),IF(AND($E27&lt;T$3,$F27&gt;T$4),(90+Angles1!T27),IF(AND($E27&lt;T$3,$F27&lt;T$4),(270-Angles1!T27),IF(AND($E27&gt;T$3,$F27&lt;T$4),(270+Angles1!T27),"-"))))</f>
        <v>320.41594163739472</v>
      </c>
      <c r="U27" s="9">
        <f>IF(AND($E27&gt;U$3,$F27&gt;U$4),(90-Angles1!U27),IF(AND($E27&lt;U$3,$F27&gt;U$4),(90+Angles1!U27),IF(AND($E27&lt;U$3,$F27&lt;U$4),(270-Angles1!U27),IF(AND($E27&gt;U$3,$F27&lt;U$4),(270+Angles1!U27),"-"))))</f>
        <v>325.12617067695504</v>
      </c>
      <c r="V27" s="9">
        <f>IF(AND($E27&gt;V$3,$F27&gt;V$4),(90-Angles1!V27),IF(AND($E27&lt;V$3,$F27&gt;V$4),(90+Angles1!V27),IF(AND($E27&lt;V$3,$F27&lt;V$4),(270-Angles1!V27),IF(AND($E27&gt;V$3,$F27&lt;V$4),(270+Angles1!V27),"-"))))</f>
        <v>327.96514647561412</v>
      </c>
      <c r="W27" s="9">
        <f>IF(AND($E27&gt;W$3,$F27&gt;W$4),(90-Angles1!W27),IF(AND($E27&lt;W$3,$F27&gt;W$4),(90+Angles1!W27),IF(AND($E27&lt;W$3,$F27&lt;W$4),(270-Angles1!W27),IF(AND($E27&gt;W$3,$F27&lt;W$4),(270+Angles1!W27),"-"))))</f>
        <v>347.258115260203</v>
      </c>
      <c r="X27" s="9">
        <f>IF(AND($E27&gt;X$3,$F27&gt;X$4),(90-Angles1!X27),IF(AND($E27&lt;X$3,$F27&gt;X$4),(90+Angles1!X27),IF(AND($E27&lt;X$3,$F27&lt;X$4),(270-Angles1!X27),IF(AND($E27&gt;X$3,$F27&lt;X$4),(270+Angles1!X27),"-"))))</f>
        <v>29.86290548663456</v>
      </c>
      <c r="Y27" s="9">
        <f>IF(AND($E27&gt;Y$3,$F27&gt;Y$4),(90-Angles1!Y27),IF(AND($E27&lt;Y$3,$F27&gt;Y$4),(90+Angles1!Y27),IF(AND($E27&lt;Y$3,$F27&lt;Y$4),(270-Angles1!Y27),IF(AND($E27&gt;Y$3,$F27&lt;Y$4),(270+Angles1!Y27),"-"))))</f>
        <v>39.525811126742795</v>
      </c>
      <c r="Z27" s="9">
        <f>IF(AND($E27&gt;Z$3,$F27&gt;Z$4),(90-Angles1!Z27),IF(AND($E27&lt;Z$3,$F27&gt;Z$4),(90+Angles1!Z27),IF(AND($E27&lt;Z$3,$F27&lt;Z$4),(270-Angles1!Z27),IF(AND($E27&gt;Z$3,$F27&lt;Z$4),(270+Angles1!Z27),"-"))))</f>
        <v>50.641771831661288</v>
      </c>
      <c r="AA27" s="9">
        <f>IF(AND($E27&gt;AA$3,$F27&gt;AA$4),(90-Angles1!AA27),IF(AND($E27&lt;AA$3,$F27&gt;AA$4),(90+Angles1!AA27),IF(AND($E27&lt;AA$3,$F27&lt;AA$4),(270-Angles1!AA27),IF(AND($E27&gt;AA$3,$F27&lt;AA$4),(270+Angles1!AA27),"-"))))</f>
        <v>73.760689220323698</v>
      </c>
      <c r="AB27" s="9" t="str">
        <f>IF(AND($E27&gt;AB$3,$F27&gt;AB$4),(90-Angles1!AB27),IF(AND($E27&lt;AB$3,$F27&gt;AB$4),(90+Angles1!AB27),IF(AND($E27&lt;AB$3,$F27&lt;AB$4),(270-Angles1!AB27),IF(AND($E27&gt;AB$3,$F27&lt;AB$4),(270+Angles1!AB27),"-"))))</f>
        <v>-</v>
      </c>
      <c r="AC27" s="9">
        <f>IF(AND($E27&gt;AC$3,$F27&gt;AC$4),(90-Angles1!AC27),IF(AND($E27&lt;AC$3,$F27&gt;AC$4),(90+Angles1!AC27),IF(AND($E27&lt;AC$3,$F27&lt;AC$4),(270-Angles1!AC27),IF(AND($E27&gt;AC$3,$F27&lt;AC$4),(270+Angles1!AC27),"-"))))</f>
        <v>189.57248305181992</v>
      </c>
      <c r="AD27" s="9">
        <f>IF(AND($E27&gt;AD$3,$F27&gt;AD$4),(90-Angles1!AD27),IF(AND($E27&lt;AD$3,$F27&gt;AD$4),(90+Angles1!AD27),IF(AND($E27&lt;AD$3,$F27&lt;AD$4),(270-Angles1!AD27),IF(AND($E27&gt;AD$3,$F27&lt;AD$4),(270+Angles1!AD27),"-"))))</f>
        <v>151.31538987700753</v>
      </c>
      <c r="AE27" s="9">
        <f>IF(AND($E27&gt;AE$3,$F27&gt;AE$4),(90-Angles1!AE27),IF(AND($E27&lt;AE$3,$F27&gt;AE$4),(90+Angles1!AE27),IF(AND($E27&lt;AE$3,$F27&lt;AE$4),(270-Angles1!AE27),IF(AND($E27&gt;AE$3,$F27&lt;AE$4),(270+Angles1!AE27),"-"))))</f>
        <v>129.93764611158224</v>
      </c>
      <c r="AF27" s="9">
        <f>IF(AND($E27&gt;AF$3,$F27&gt;AF$4),(90-Angles1!AF27),IF(AND($E27&lt;AF$3,$F27&gt;AF$4),(90+Angles1!AF27),IF(AND($E27&lt;AF$3,$F27&lt;AF$4),(270-Angles1!AF27),IF(AND($E27&gt;AF$3,$F27&lt;AF$4),(270+Angles1!AF27),"-"))))</f>
        <v>99.517786837951348</v>
      </c>
      <c r="AG27" s="9">
        <f>IF(AND($E27&gt;AG$3,$F27&gt;AG$4),(90-Angles1!AG27),IF(AND($E27&lt;AG$3,$F27&gt;AG$4),(90+Angles1!AG27),IF(AND($E27&lt;AG$3,$F27&lt;AG$4),(270-Angles1!AG27),IF(AND($E27&gt;AG$3,$F27&lt;AG$4),(270+Angles1!AG27),"-"))))</f>
        <v>76.652352322090735</v>
      </c>
      <c r="AH27" s="9">
        <f>IF(AND($E27&gt;AH$3,$F27&gt;AH$4),(90-Angles1!AH27),IF(AND($E27&lt;AH$3,$F27&gt;AH$4),(90+Angles1!AH27),IF(AND($E27&lt;AH$3,$F27&lt;AH$4),(270-Angles1!AH27),IF(AND($E27&gt;AH$3,$F27&lt;AH$4),(270+Angles1!AH27),"-"))))</f>
        <v>79.771493259860733</v>
      </c>
      <c r="AI27" s="9">
        <f>IF(AND($E27&gt;AI$3,$F27&gt;AI$4),(90-Angles1!AI27),IF(AND($E27&lt;AI$3,$F27&gt;AI$4),(90+Angles1!AI27),IF(AND($E27&lt;AI$3,$F27&lt;AI$4),(270-Angles1!AI27),IF(AND($E27&gt;AI$3,$F27&lt;AI$4),(270+Angles1!AI27),"-"))))</f>
        <v>75.867371655270745</v>
      </c>
      <c r="AJ27" s="9">
        <f>IF(AND($E27&gt;AJ$3,$F27&gt;AJ$4),(90-Angles1!AJ27),IF(AND($E27&lt;AJ$3,$F27&gt;AJ$4),(90+Angles1!AJ27),IF(AND($E27&lt;AJ$3,$F27&lt;AJ$4),(270-Angles1!AJ27),IF(AND($E27&gt;AJ$3,$F27&lt;AJ$4),(270+Angles1!AJ27),"-"))))</f>
        <v>76.115950018218982</v>
      </c>
      <c r="AK27" s="9">
        <f>IF(AND($E27&gt;AK$3,$F27&gt;AK$4),(90-Angles1!AK27),IF(AND($E27&lt;AK$3,$F27&gt;AK$4),(90+Angles1!AK27),IF(AND($E27&lt;AK$3,$F27&lt;AK$4),(270-Angles1!AK27),IF(AND($E27&gt;AK$3,$F27&lt;AK$4),(270+Angles1!AK27),"-"))))</f>
        <v>78.577886104895882</v>
      </c>
      <c r="AL27" s="9">
        <f>IF(AND($E27&gt;AL$3,$F27&gt;AL$4),(90-Angles1!AL27),IF(AND($E27&lt;AL$3,$F27&gt;AL$4),(90+Angles1!AL27),IF(AND($E27&lt;AL$3,$F27&lt;AL$4),(270-Angles1!AL27),IF(AND($E27&gt;AL$3,$F27&lt;AL$4),(270+Angles1!AL27),"-"))))</f>
        <v>74.57712454268804</v>
      </c>
      <c r="AM27" s="9">
        <f>IF(AND($E27&gt;AM$3,$F27&gt;AM$4),(90-Angles1!AM27),IF(AND($E27&lt;AM$3,$F27&gt;AM$4),(90+Angles1!AM27),IF(AND($E27&lt;AM$3,$F27&lt;AM$4),(270-Angles1!AM27),IF(AND($E27&gt;AM$3,$F27&lt;AM$4),(270+Angles1!AM27),"-"))))</f>
        <v>72.090888527022699</v>
      </c>
      <c r="AN27" s="9">
        <f>IF(AND($E27&gt;AN$3,$F27&gt;AN$4),(90-Angles1!AN27),IF(AND($E27&lt;AN$3,$F27&gt;AN$4),(90+Angles1!AN27),IF(AND($E27&lt;AN$3,$F27&lt;AN$4),(270-Angles1!AN27),IF(AND($E27&gt;AN$3,$F27&lt;AN$4),(270+Angles1!AN27),"-"))))</f>
        <v>67.334093602339493</v>
      </c>
      <c r="AO27" s="9">
        <f>IF(AND($E27&gt;AO$3,$F27&gt;AO$4),(90-Angles1!AO27),IF(AND($E27&lt;AO$3,$F27&gt;AO$4),(90+Angles1!AO27),IF(AND($E27&lt;AO$3,$F27&lt;AO$4),(270-Angles1!AO27),IF(AND($E27&gt;AO$3,$F27&lt;AO$4),(270+Angles1!AO27),"-"))))</f>
        <v>65.380249623050261</v>
      </c>
      <c r="AP27" s="9">
        <f>IF(AND($E27&gt;AP$3,$F27&gt;AP$4),(90-Angles1!AP27),IF(AND($E27&lt;AP$3,$F27&gt;AP$4),(90+Angles1!AP27),IF(AND($E27&lt;AP$3,$F27&lt;AP$4),(270-Angles1!AP27),IF(AND($E27&gt;AP$3,$F27&lt;AP$4),(270+Angles1!AP27),"-"))))</f>
        <v>53.899950682877034</v>
      </c>
      <c r="AQ27" s="9">
        <f>IF(AND($E27&gt;AQ$3,$F27&gt;AQ$4),(90-Angles1!AQ27),IF(AND($E27&lt;AQ$3,$F27&gt;AQ$4),(90+Angles1!AQ27),IF(AND($E27&lt;AQ$3,$F27&lt;AQ$4),(270-Angles1!AQ27),IF(AND($E27&gt;AQ$3,$F27&lt;AQ$4),(270+Angles1!AQ27),"-"))))</f>
        <v>52.425003524574564</v>
      </c>
      <c r="AR27" s="9">
        <f>IF(AND($E27&gt;AR$3,$F27&gt;AR$4),(90-Angles1!AR27),IF(AND($E27&lt;AR$3,$F27&gt;AR$4),(90+Angles1!AR27),IF(AND($E27&lt;AR$3,$F27&lt;AR$4),(270-Angles1!AR27),IF(AND($E27&gt;AR$3,$F27&lt;AR$4),(270+Angles1!AR27),"-"))))</f>
        <v>53.266853826718041</v>
      </c>
      <c r="AS27" s="9">
        <f>IF(AND($E27&gt;AS$3,$F27&gt;AS$4),(90-Angles1!AS27),IF(AND($E27&lt;AS$3,$F27&gt;AS$4),(90+Angles1!AS27),IF(AND($E27&lt;AS$3,$F27&lt;AS$4),(270-Angles1!AS27),IF(AND($E27&gt;AS$3,$F27&lt;AS$4),(270+Angles1!AS27),"-"))))</f>
        <v>55.366551081254954</v>
      </c>
      <c r="AT27" s="9">
        <f>IF(AND($E27&gt;AT$3,$F27&gt;AT$4),(90-Angles1!AT27),IF(AND($E27&lt;AT$3,$F27&gt;AT$4),(90+Angles1!AT27),IF(AND($E27&lt;AT$3,$F27&lt;AT$4),(270-Angles1!AT27),IF(AND($E27&gt;AT$3,$F27&lt;AT$4),(270+Angles1!AT27),"-"))))</f>
        <v>41.853337514002284</v>
      </c>
      <c r="AU27" s="9">
        <f>IF(AND($E27&gt;AU$3,$F27&gt;AU$4),(90-Angles1!AU27),IF(AND($E27&lt;AU$3,$F27&gt;AU$4),(90+Angles1!AU27),IF(AND($E27&lt;AU$3,$F27&lt;AU$4),(270-Angles1!AU27),IF(AND($E27&gt;AU$3,$F27&lt;AU$4),(270+Angles1!AU27),"-"))))</f>
        <v>26.037218370422998</v>
      </c>
      <c r="AV27" s="9">
        <f>IF(AND($E27&gt;AV$3,$F27&gt;AV$4),(90-Angles1!AV27),IF(AND($E27&lt;AV$3,$F27&gt;AV$4),(90+Angles1!AV27),IF(AND($E27&lt;AV$3,$F27&lt;AV$4),(270-Angles1!AV27),IF(AND($E27&gt;AV$3,$F27&lt;AV$4),(270+Angles1!AV27),"-"))))</f>
        <v>25.43094956020694</v>
      </c>
      <c r="AW27" s="9">
        <f>IF(AND($E27&gt;AW$3,$F27&gt;AW$4),(90-Angles1!AW27),IF(AND($E27&lt;AW$3,$F27&gt;AW$4),(90+Angles1!AW27),IF(AND($E27&lt;AW$3,$F27&lt;AW$4),(270-Angles1!AW27),IF(AND($E27&gt;AW$3,$F27&lt;AW$4),(270+Angles1!AW27),"-"))))</f>
        <v>24.752939067131749</v>
      </c>
      <c r="AX27" s="9">
        <f>IF(AND($E27&gt;AX$3,$F27&gt;AX$4),(90-Angles1!AX27),IF(AND($E27&lt;AX$3,$F27&gt;AX$4),(90+Angles1!AX27),IF(AND($E27&lt;AX$3,$F27&lt;AX$4),(270-Angles1!AX27),IF(AND($E27&gt;AX$3,$F27&lt;AX$4),(270+Angles1!AX27),"-"))))</f>
        <v>24.932634188082872</v>
      </c>
      <c r="AY27" s="9">
        <f>IF(AND($E27&gt;AY$3,$F27&gt;AY$4),(90-Angles1!AY27),IF(AND($E27&lt;AY$3,$F27&gt;AY$4),(90+Angles1!AY27),IF(AND($E27&lt;AY$3,$F27&lt;AY$4),(270-Angles1!AY27),IF(AND($E27&gt;AY$3,$F27&lt;AY$4),(270+Angles1!AY27),"-"))))</f>
        <v>26.122864944250686</v>
      </c>
      <c r="AZ27" s="9">
        <f>IF(AND($E27&gt;AZ$3,$F27&gt;AZ$4),(90-Angles1!AZ27),IF(AND($E27&lt;AZ$3,$F27&gt;AZ$4),(90+Angles1!AZ27),IF(AND($E27&lt;AZ$3,$F27&lt;AZ$4),(270-Angles1!AZ27),IF(AND($E27&gt;AZ$3,$F27&lt;AZ$4),(270+Angles1!AZ27),"-"))))</f>
        <v>19.501816780927172</v>
      </c>
      <c r="BA27" s="9">
        <f>IF(AND($E27&gt;BA$3,$F27&gt;BA$4),(90-Angles1!BA27),IF(AND($E27&lt;BA$3,$F27&gt;BA$4),(90+Angles1!BA27),IF(AND($E27&lt;BA$3,$F27&lt;BA$4),(270-Angles1!BA27),IF(AND($E27&gt;BA$3,$F27&lt;BA$4),(270+Angles1!BA27),"-"))))</f>
        <v>16.837100675872563</v>
      </c>
      <c r="BB27" s="9">
        <f>IF(AND($E27&gt;BB$3,$F27&gt;BB$4),(90-Angles1!BB27),IF(AND($E27&lt;BB$3,$F27&gt;BB$4),(90+Angles1!BB27),IF(AND($E27&lt;BB$3,$F27&lt;BB$4),(270-Angles1!BB27),IF(AND($E27&gt;BB$3,$F27&lt;BB$4),(270+Angles1!BB27),"-"))))</f>
        <v>16.671199674418787</v>
      </c>
      <c r="BC27" s="9">
        <f>IF(AND($E27&gt;BC$3,$F27&gt;BC$4),(90-Angles1!BC27),IF(AND($E27&lt;BC$3,$F27&gt;BC$4),(90+Angles1!BC27),IF(AND($E27&lt;BC$3,$F27&lt;BC$4),(270-Angles1!BC27),IF(AND($E27&gt;BC$3,$F27&lt;BC$4),(270+Angles1!BC27),"-"))))</f>
        <v>9.3057856760308226</v>
      </c>
      <c r="BD27" s="9">
        <f>IF(AND($E27&gt;BD$3,$F27&gt;BD$4),(90-Angles1!BD27),IF(AND($E27&lt;BD$3,$F27&gt;BD$4),(90+Angles1!BD27),IF(AND($E27&lt;BD$3,$F27&lt;BD$4),(270-Angles1!BD27),IF(AND($E27&gt;BD$3,$F27&lt;BD$4),(270+Angles1!BD27),"-"))))</f>
        <v>6.6968704211298018</v>
      </c>
      <c r="BE27" s="9">
        <f>IF(AND($E27&gt;BE$3,$F27&gt;BE$4),(90-Angles1!BE27),IF(AND($E27&lt;BE$3,$F27&gt;BE$4),(90+Angles1!BE27),IF(AND($E27&lt;BE$3,$F27&lt;BE$4),(270-Angles1!BE27),IF(AND($E27&gt;BE$3,$F27&lt;BE$4),(270+Angles1!BE27),"-"))))</f>
        <v>8.613642977026899</v>
      </c>
    </row>
    <row r="28" spans="1:57" s="2" customFormat="1" ht="12" x14ac:dyDescent="0.25">
      <c r="A28" s="3">
        <f>Angles1!A28</f>
        <v>1622</v>
      </c>
      <c r="B28" s="3" t="str">
        <f>Angles1!B28</f>
        <v>Thria</v>
      </c>
      <c r="C28" s="3" t="str">
        <f>Angles1!C28</f>
        <v>Aspropyrgos</v>
      </c>
      <c r="D28" s="3">
        <f>Angles1!D28</f>
        <v>-550</v>
      </c>
      <c r="E28" s="3">
        <f>Angles1!E28</f>
        <v>38.054470000000002</v>
      </c>
      <c r="F28" s="3">
        <f>Angles1!F28</f>
        <v>23.592310000000001</v>
      </c>
      <c r="G28" s="32">
        <f>Angles1!G28</f>
        <v>32</v>
      </c>
      <c r="H28" s="9">
        <f>IF(AND($E28&gt;H$3,$F28&gt;H$4),(90-Angles1!H28),IF(AND($E28&lt;H$3,$F28&gt;H$4),(90+Angles1!H28),IF(AND($E28&lt;H$3,$F28&lt;H$4),(270-Angles1!H28),IF(AND($E28&gt;H$3,$F28&lt;H$4),(270+Angles1!H28),"-"))))</f>
        <v>319.71883914065518</v>
      </c>
      <c r="I28" s="9">
        <f>IF(AND($E28&gt;I$3,$F28&gt;I$4),(90-Angles1!I28),IF(AND($E28&lt;I$3,$F28&gt;I$4),(90+Angles1!I28),IF(AND($E28&lt;I$3,$F28&lt;I$4),(270-Angles1!I28),IF(AND($E28&gt;I$3,$F28&lt;I$4),(270+Angles1!I28),"-"))))</f>
        <v>324.85035274322507</v>
      </c>
      <c r="J28" s="9">
        <f>IF(AND($E28&gt;J$3,$F28&gt;J$4),(90-Angles1!J28),IF(AND($E28&lt;J$3,$F28&gt;J$4),(90+Angles1!J28),IF(AND($E28&lt;J$3,$F28&lt;J$4),(270-Angles1!J28),IF(AND($E28&gt;J$3,$F28&lt;J$4),(270+Angles1!J28),"-"))))</f>
        <v>322.71508790779973</v>
      </c>
      <c r="K28" s="9">
        <f>IF(AND($E28&gt;K$3,$F28&gt;K$4),(90-Angles1!K28),IF(AND($E28&lt;K$3,$F28&gt;K$4),(90+Angles1!K28),IF(AND($E28&lt;K$3,$F28&lt;K$4),(270-Angles1!K28),IF(AND($E28&gt;K$3,$F28&lt;K$4),(270+Angles1!K28),"-"))))</f>
        <v>321.6030417104846</v>
      </c>
      <c r="L28" s="9">
        <f>IF(AND($E28&gt;L$3,$F28&gt;L$4),(90-Angles1!L28),IF(AND($E28&lt;L$3,$F28&gt;L$4),(90+Angles1!L28),IF(AND($E28&lt;L$3,$F28&lt;L$4),(270-Angles1!L28),IF(AND($E28&gt;L$3,$F28&lt;L$4),(270+Angles1!L28),"-"))))</f>
        <v>320.9118568566472</v>
      </c>
      <c r="M28" s="9">
        <f>IF(AND($E28&gt;M$3,$F28&gt;M$4),(90-Angles1!M28),IF(AND($E28&lt;M$3,$F28&gt;M$4),(90+Angles1!M28),IF(AND($E28&lt;M$3,$F28&lt;M$4),(270-Angles1!M28),IF(AND($E28&gt;M$3,$F28&lt;M$4),(270+Angles1!M28),"-"))))</f>
        <v>319.48806188921577</v>
      </c>
      <c r="N28" s="9">
        <f>IF(AND($E28&gt;N$3,$F28&gt;N$4),(90-Angles1!N28),IF(AND($E28&lt;N$3,$F28&gt;N$4),(90+Angles1!N28),IF(AND($E28&lt;N$3,$F28&lt;N$4),(270-Angles1!N28),IF(AND($E28&gt;N$3,$F28&lt;N$4),(270+Angles1!N28),"-"))))</f>
        <v>324.6691520914207</v>
      </c>
      <c r="O28" s="9">
        <f>IF(AND($E28&gt;O$3,$F28&gt;O$4),(90-Angles1!O28),IF(AND($E28&lt;O$3,$F28&gt;O$4),(90+Angles1!O28),IF(AND($E28&lt;O$3,$F28&lt;O$4),(270-Angles1!O28),IF(AND($E28&gt;O$3,$F28&lt;O$4),(270+Angles1!O28),"-"))))</f>
        <v>334.64062875338232</v>
      </c>
      <c r="P28" s="9">
        <f>IF(AND($E28&gt;P$3,$F28&gt;P$4),(90-Angles1!P28),IF(AND($E28&lt;P$3,$F28&gt;P$4),(90+Angles1!P28),IF(AND($E28&lt;P$3,$F28&lt;P$4),(270-Angles1!P28),IF(AND($E28&gt;P$3,$F28&lt;P$4),(270+Angles1!P28),"-"))))</f>
        <v>328.99251158426779</v>
      </c>
      <c r="Q28" s="9">
        <f>IF(AND($E28&gt;Q$3,$F28&gt;Q$4),(90-Angles1!Q28),IF(AND($E28&lt;Q$3,$F28&gt;Q$4),(90+Angles1!Q28),IF(AND($E28&lt;Q$3,$F28&lt;Q$4),(270-Angles1!Q28),IF(AND($E28&gt;Q$3,$F28&lt;Q$4),(270+Angles1!Q28),"-"))))</f>
        <v>328.15103092801849</v>
      </c>
      <c r="R28" s="9">
        <f>IF(AND($E28&gt;R$3,$F28&gt;R$4),(90-Angles1!R28),IF(AND($E28&lt;R$3,$F28&gt;R$4),(90+Angles1!R28),IF(AND($E28&lt;R$3,$F28&lt;R$4),(270-Angles1!R28),IF(AND($E28&gt;R$3,$F28&lt;R$4),(270+Angles1!R28),"-"))))</f>
        <v>328.67784770536326</v>
      </c>
      <c r="S28" s="9">
        <f>IF(AND($E28&gt;S$3,$F28&gt;S$4),(90-Angles1!S28),IF(AND($E28&lt;S$3,$F28&gt;S$4),(90+Angles1!S28),IF(AND($E28&lt;S$3,$F28&lt;S$4),(270-Angles1!S28),IF(AND($E28&gt;S$3,$F28&lt;S$4),(270+Angles1!S28),"-"))))</f>
        <v>328.58589149962097</v>
      </c>
      <c r="T28" s="9">
        <f>IF(AND($E28&gt;T$3,$F28&gt;T$4),(90-Angles1!T28),IF(AND($E28&lt;T$3,$F28&gt;T$4),(90+Angles1!T28),IF(AND($E28&lt;T$3,$F28&lt;T$4),(270-Angles1!T28),IF(AND($E28&gt;T$3,$F28&lt;T$4),(270+Angles1!T28),"-"))))</f>
        <v>335.40246811050508</v>
      </c>
      <c r="U28" s="9">
        <f>IF(AND($E28&gt;U$3,$F28&gt;U$4),(90-Angles1!U28),IF(AND($E28&lt;U$3,$F28&gt;U$4),(90+Angles1!U28),IF(AND($E28&lt;U$3,$F28&lt;U$4),(270-Angles1!U28),IF(AND($E28&gt;U$3,$F28&lt;U$4),(270+Angles1!U28),"-"))))</f>
        <v>339.3374294208179</v>
      </c>
      <c r="V28" s="9">
        <f>IF(AND($E28&gt;V$3,$F28&gt;V$4),(90-Angles1!V28),IF(AND($E28&lt;V$3,$F28&gt;V$4),(90+Angles1!V28),IF(AND($E28&lt;V$3,$F28&lt;V$4),(270-Angles1!V28),IF(AND($E28&gt;V$3,$F28&lt;V$4),(270+Angles1!V28),"-"))))</f>
        <v>342.32861019474836</v>
      </c>
      <c r="W28" s="9">
        <f>IF(AND($E28&gt;W$3,$F28&gt;W$4),(90-Angles1!W28),IF(AND($E28&lt;W$3,$F28&gt;W$4),(90+Angles1!W28),IF(AND($E28&lt;W$3,$F28&lt;W$4),(270-Angles1!W28),IF(AND($E28&gt;W$3,$F28&lt;W$4),(270+Angles1!W28),"-"))))</f>
        <v>356.7496541192321</v>
      </c>
      <c r="X28" s="9">
        <f>IF(AND($E28&gt;X$3,$F28&gt;X$4),(90-Angles1!X28),IF(AND($E28&lt;X$3,$F28&gt;X$4),(90+Angles1!X28),IF(AND($E28&lt;X$3,$F28&lt;X$4),(270-Angles1!X28),IF(AND($E28&gt;X$3,$F28&lt;X$4),(270+Angles1!X28),"-"))))</f>
        <v>22.060985747749612</v>
      </c>
      <c r="Y28" s="9">
        <f>IF(AND($E28&gt;Y$3,$F28&gt;Y$4),(90-Angles1!Y28),IF(AND($E28&lt;Y$3,$F28&gt;Y$4),(90+Angles1!Y28),IF(AND($E28&lt;Y$3,$F28&lt;Y$4),(270-Angles1!Y28),IF(AND($E28&gt;Y$3,$F28&lt;Y$4),(270+Angles1!Y28),"-"))))</f>
        <v>33.624688245070814</v>
      </c>
      <c r="Z28" s="9">
        <f>IF(AND($E28&gt;Z$3,$F28&gt;Z$4),(90-Angles1!Z28),IF(AND($E28&lt;Z$3,$F28&gt;Z$4),(90+Angles1!Z28),IF(AND($E28&lt;Z$3,$F28&lt;Z$4),(270-Angles1!Z28),IF(AND($E28&gt;Z$3,$F28&lt;Z$4),(270+Angles1!Z28),"-"))))</f>
        <v>42.716223722123189</v>
      </c>
      <c r="AA28" s="9">
        <f>IF(AND($E28&gt;AA$3,$F28&gt;AA$4),(90-Angles1!AA28),IF(AND($E28&lt;AA$3,$F28&gt;AA$4),(90+Angles1!AA28),IF(AND($E28&lt;AA$3,$F28&lt;AA$4),(270-Angles1!AA28),IF(AND($E28&gt;AA$3,$F28&lt;AA$4),(270+Angles1!AA28),"-"))))</f>
        <v>58.852406616892438</v>
      </c>
      <c r="AB28" s="9">
        <f>IF(AND($E28&gt;AB$3,$F28&gt;AB$4),(90-Angles1!AB28),IF(AND($E28&lt;AB$3,$F28&gt;AB$4),(90+Angles1!AB28),IF(AND($E28&lt;AB$3,$F28&lt;AB$4),(270-Angles1!AB28),IF(AND($E28&gt;AB$3,$F28&lt;AB$4),(270+Angles1!AB28),"-"))))</f>
        <v>9.5780603013919006</v>
      </c>
      <c r="AC28" s="9" t="str">
        <f>IF(AND($E28&gt;AC$3,$F28&gt;AC$4),(90-Angles1!AC28),IF(AND($E28&lt;AC$3,$F28&gt;AC$4),(90+Angles1!AC28),IF(AND($E28&lt;AC$3,$F28&lt;AC$4),(270-Angles1!AC28),IF(AND($E28&gt;AC$3,$F28&lt;AC$4),(270+Angles1!AC28),"-"))))</f>
        <v>-</v>
      </c>
      <c r="AD28" s="9">
        <f>IF(AND($E28&gt;AD$3,$F28&gt;AD$4),(90-Angles1!AD28),IF(AND($E28&lt;AD$3,$F28&gt;AD$4),(90+Angles1!AD28),IF(AND($E28&lt;AD$3,$F28&lt;AD$4),(270-Angles1!AD28),IF(AND($E28&gt;AD$3,$F28&lt;AD$4),(270+Angles1!AD28),"-"))))</f>
        <v>76.2609773669258</v>
      </c>
      <c r="AE28" s="9">
        <f>IF(AND($E28&gt;AE$3,$F28&gt;AE$4),(90-Angles1!AE28),IF(AND($E28&lt;AE$3,$F28&gt;AE$4),(90+Angles1!AE28),IF(AND($E28&lt;AE$3,$F28&lt;AE$4),(270-Angles1!AE28),IF(AND($E28&gt;AE$3,$F28&lt;AE$4),(270+Angles1!AE28),"-"))))</f>
        <v>72.999501338415257</v>
      </c>
      <c r="AF28" s="9">
        <f>IF(AND($E28&gt;AF$3,$F28&gt;AF$4),(90-Angles1!AF28),IF(AND($E28&lt;AF$3,$F28&gt;AF$4),(90+Angles1!AF28),IF(AND($E28&lt;AF$3,$F28&lt;AF$4),(270-Angles1!AF28),IF(AND($E28&gt;AF$3,$F28&lt;AF$4),(270+Angles1!AF28),"-"))))</f>
        <v>70.804904949361415</v>
      </c>
      <c r="AG28" s="9">
        <f>IF(AND($E28&gt;AG$3,$F28&gt;AG$4),(90-Angles1!AG28),IF(AND($E28&lt;AG$3,$F28&gt;AG$4),(90+Angles1!AG28),IF(AND($E28&lt;AG$3,$F28&lt;AG$4),(270-Angles1!AG28),IF(AND($E28&gt;AG$3,$F28&lt;AG$4),(270+Angles1!AG28),"-"))))</f>
        <v>64.953339248804923</v>
      </c>
      <c r="AH28" s="9">
        <f>IF(AND($E28&gt;AH$3,$F28&gt;AH$4),(90-Angles1!AH28),IF(AND($E28&lt;AH$3,$F28&gt;AH$4),(90+Angles1!AH28),IF(AND($E28&lt;AH$3,$F28&lt;AH$4),(270-Angles1!AH28),IF(AND($E28&gt;AH$3,$F28&lt;AH$4),(270+Angles1!AH28),"-"))))</f>
        <v>67.938384648219795</v>
      </c>
      <c r="AI28" s="9">
        <f>IF(AND($E28&gt;AI$3,$F28&gt;AI$4),(90-Angles1!AI28),IF(AND($E28&lt;AI$3,$F28&gt;AI$4),(90+Angles1!AI28),IF(AND($E28&lt;AI$3,$F28&lt;AI$4),(270-Angles1!AI28),IF(AND($E28&gt;AI$3,$F28&lt;AI$4),(270+Angles1!AI28),"-"))))</f>
        <v>69.641136546381333</v>
      </c>
      <c r="AJ28" s="9">
        <f>IF(AND($E28&gt;AJ$3,$F28&gt;AJ$4),(90-Angles1!AJ28),IF(AND($E28&lt;AJ$3,$F28&gt;AJ$4),(90+Angles1!AJ28),IF(AND($E28&lt;AJ$3,$F28&lt;AJ$4),(270-Angles1!AJ28),IF(AND($E28&gt;AJ$3,$F28&lt;AJ$4),(270+Angles1!AJ28),"-"))))</f>
        <v>70.677184222415718</v>
      </c>
      <c r="AK28" s="9">
        <f>IF(AND($E28&gt;AK$3,$F28&gt;AK$4),(90-Angles1!AK28),IF(AND($E28&lt;AK$3,$F28&gt;AK$4),(90+Angles1!AK28),IF(AND($E28&lt;AK$3,$F28&lt;AK$4),(270-Angles1!AK28),IF(AND($E28&gt;AK$3,$F28&lt;AK$4),(270+Angles1!AK28),"-"))))</f>
        <v>73.676033130787872</v>
      </c>
      <c r="AL28" s="9">
        <f>IF(AND($E28&gt;AL$3,$F28&gt;AL$4),(90-Angles1!AL28),IF(AND($E28&lt;AL$3,$F28&gt;AL$4),(90+Angles1!AL28),IF(AND($E28&lt;AL$3,$F28&lt;AL$4),(270-Angles1!AL28),IF(AND($E28&gt;AL$3,$F28&lt;AL$4),(270+Angles1!AL28),"-"))))</f>
        <v>70.013206589522923</v>
      </c>
      <c r="AM28" s="9">
        <f>IF(AND($E28&gt;AM$3,$F28&gt;AM$4),(90-Angles1!AM28),IF(AND($E28&lt;AM$3,$F28&gt;AM$4),(90+Angles1!AM28),IF(AND($E28&lt;AM$3,$F28&lt;AM$4),(270-Angles1!AM28),IF(AND($E28&gt;AM$3,$F28&lt;AM$4),(270+Angles1!AM28),"-"))))</f>
        <v>67.66230399057082</v>
      </c>
      <c r="AN28" s="9">
        <f>IF(AND($E28&gt;AN$3,$F28&gt;AN$4),(90-Angles1!AN28),IF(AND($E28&lt;AN$3,$F28&gt;AN$4),(90+Angles1!AN28),IF(AND($E28&lt;AN$3,$F28&lt;AN$4),(270-Angles1!AN28),IF(AND($E28&gt;AN$3,$F28&lt;AN$4),(270+Angles1!AN28),"-"))))</f>
        <v>62.77272046988864</v>
      </c>
      <c r="AO28" s="9">
        <f>IF(AND($E28&gt;AO$3,$F28&gt;AO$4),(90-Angles1!AO28),IF(AND($E28&lt;AO$3,$F28&gt;AO$4),(90+Angles1!AO28),IF(AND($E28&lt;AO$3,$F28&lt;AO$4),(270-Angles1!AO28),IF(AND($E28&gt;AO$3,$F28&lt;AO$4),(270+Angles1!AO28),"-"))))</f>
        <v>60.539497123214311</v>
      </c>
      <c r="AP28" s="9">
        <f>IF(AND($E28&gt;AP$3,$F28&gt;AP$4),(90-Angles1!AP28),IF(AND($E28&lt;AP$3,$F28&gt;AP$4),(90+Angles1!AP28),IF(AND($E28&lt;AP$3,$F28&lt;AP$4),(270-Angles1!AP28),IF(AND($E28&gt;AP$3,$F28&lt;AP$4),(270+Angles1!AP28),"-"))))</f>
        <v>49.952818223504103</v>
      </c>
      <c r="AQ28" s="9">
        <f>IF(AND($E28&gt;AQ$3,$F28&gt;AQ$4),(90-Angles1!AQ28),IF(AND($E28&lt;AQ$3,$F28&gt;AQ$4),(90+Angles1!AQ28),IF(AND($E28&lt;AQ$3,$F28&lt;AQ$4),(270-Angles1!AQ28),IF(AND($E28&gt;AQ$3,$F28&lt;AQ$4),(270+Angles1!AQ28),"-"))))</f>
        <v>48.549460245033302</v>
      </c>
      <c r="AR28" s="9">
        <f>IF(AND($E28&gt;AR$3,$F28&gt;AR$4),(90-Angles1!AR28),IF(AND($E28&lt;AR$3,$F28&gt;AR$4),(90+Angles1!AR28),IF(AND($E28&lt;AR$3,$F28&lt;AR$4),(270-Angles1!AR28),IF(AND($E28&gt;AR$3,$F28&lt;AR$4),(270+Angles1!AR28),"-"))))</f>
        <v>49.434964616707418</v>
      </c>
      <c r="AS28" s="9">
        <f>IF(AND($E28&gt;AS$3,$F28&gt;AS$4),(90-Angles1!AS28),IF(AND($E28&lt;AS$3,$F28&gt;AS$4),(90+Angles1!AS28),IF(AND($E28&lt;AS$3,$F28&lt;AS$4),(270-Angles1!AS28),IF(AND($E28&gt;AS$3,$F28&lt;AS$4),(270+Angles1!AS28),"-"))))</f>
        <v>51.512942712820148</v>
      </c>
      <c r="AT28" s="9">
        <f>IF(AND($E28&gt;AT$3,$F28&gt;AT$4),(90-Angles1!AT28),IF(AND($E28&lt;AT$3,$F28&gt;AT$4),(90+Angles1!AT28),IF(AND($E28&lt;AT$3,$F28&lt;AT$4),(270-Angles1!AT28),IF(AND($E28&gt;AT$3,$F28&lt;AT$4),(270+Angles1!AT28),"-"))))</f>
        <v>39.355496539927728</v>
      </c>
      <c r="AU28" s="9">
        <f>IF(AND($E28&gt;AU$3,$F28&gt;AU$4),(90-Angles1!AU28),IF(AND($E28&lt;AU$3,$F28&gt;AU$4),(90+Angles1!AU28),IF(AND($E28&lt;AU$3,$F28&lt;AU$4),(270-Angles1!AU28),IF(AND($E28&gt;AU$3,$F28&lt;AU$4),(270+Angles1!AU28),"-"))))</f>
        <v>23.881545720795387</v>
      </c>
      <c r="AV28" s="9">
        <f>IF(AND($E28&gt;AV$3,$F28&gt;AV$4),(90-Angles1!AV28),IF(AND($E28&lt;AV$3,$F28&gt;AV$4),(90+Angles1!AV28),IF(AND($E28&lt;AV$3,$F28&lt;AV$4),(270-Angles1!AV28),IF(AND($E28&gt;AV$3,$F28&lt;AV$4),(270+Angles1!AV28),"-"))))</f>
        <v>23.370218429647224</v>
      </c>
      <c r="AW28" s="9">
        <f>IF(AND($E28&gt;AW$3,$F28&gt;AW$4),(90-Angles1!AW28),IF(AND($E28&lt;AW$3,$F28&gt;AW$4),(90+Angles1!AW28),IF(AND($E28&lt;AW$3,$F28&lt;AW$4),(270-Angles1!AW28),IF(AND($E28&gt;AW$3,$F28&lt;AW$4),(270+Angles1!AW28),"-"))))</f>
        <v>22.786912842874912</v>
      </c>
      <c r="AX28" s="9">
        <f>IF(AND($E28&gt;AX$3,$F28&gt;AX$4),(90-Angles1!AX28),IF(AND($E28&lt;AX$3,$F28&gt;AX$4),(90+Angles1!AX28),IF(AND($E28&lt;AX$3,$F28&lt;AX$4),(270-Angles1!AX28),IF(AND($E28&gt;AX$3,$F28&lt;AX$4),(270+Angles1!AX28),"-"))))</f>
        <v>23.609491956708354</v>
      </c>
      <c r="AY28" s="9">
        <f>IF(AND($E28&gt;AY$3,$F28&gt;AY$4),(90-Angles1!AY28),IF(AND($E28&lt;AY$3,$F28&gt;AY$4),(90+Angles1!AY28),IF(AND($E28&lt;AY$3,$F28&lt;AY$4),(270-Angles1!AY28),IF(AND($E28&gt;AY$3,$F28&lt;AY$4),(270+Angles1!AY28),"-"))))</f>
        <v>24.551021109450119</v>
      </c>
      <c r="AZ28" s="9">
        <f>IF(AND($E28&gt;AZ$3,$F28&gt;AZ$4),(90-Angles1!AZ28),IF(AND($E28&lt;AZ$3,$F28&gt;AZ$4),(90+Angles1!AZ28),IF(AND($E28&lt;AZ$3,$F28&lt;AZ$4),(270-Angles1!AZ28),IF(AND($E28&gt;AZ$3,$F28&lt;AZ$4),(270+Angles1!AZ28),"-"))))</f>
        <v>18.643369965282304</v>
      </c>
      <c r="BA28" s="9">
        <f>IF(AND($E28&gt;BA$3,$F28&gt;BA$4),(90-Angles1!BA28),IF(AND($E28&lt;BA$3,$F28&gt;BA$4),(90+Angles1!BA28),IF(AND($E28&lt;BA$3,$F28&lt;BA$4),(270-Angles1!BA28),IF(AND($E28&gt;BA$3,$F28&lt;BA$4),(270+Angles1!BA28),"-"))))</f>
        <v>16.272698854446261</v>
      </c>
      <c r="BB28" s="9">
        <f>IF(AND($E28&gt;BB$3,$F28&gt;BB$4),(90-Angles1!BB28),IF(AND($E28&lt;BB$3,$F28&gt;BB$4),(90+Angles1!BB28),IF(AND($E28&lt;BB$3,$F28&lt;BB$4),(270-Angles1!BB28),IF(AND($E28&gt;BB$3,$F28&lt;BB$4),(270+Angles1!BB28),"-"))))</f>
        <v>16.125744124503029</v>
      </c>
      <c r="BC28" s="9">
        <f>IF(AND($E28&gt;BC$3,$F28&gt;BC$4),(90-Angles1!BC28),IF(AND($E28&lt;BC$3,$F28&gt;BC$4),(90+Angles1!BC28),IF(AND($E28&lt;BC$3,$F28&lt;BC$4),(270-Angles1!BC28),IF(AND($E28&gt;BC$3,$F28&lt;BC$4),(270+Angles1!BC28),"-"))))</f>
        <v>9.3335264553728621</v>
      </c>
      <c r="BD28" s="9">
        <f>IF(AND($E28&gt;BD$3,$F28&gt;BD$4),(90-Angles1!BD28),IF(AND($E28&lt;BD$3,$F28&gt;BD$4),(90+Angles1!BD28),IF(AND($E28&lt;BD$3,$F28&lt;BD$4),(270-Angles1!BD28),IF(AND($E28&gt;BD$3,$F28&lt;BD$4),(270+Angles1!BD28),"-"))))</f>
        <v>6.9396181036546949</v>
      </c>
      <c r="BE28" s="9">
        <f>IF(AND($E28&gt;BE$3,$F28&gt;BE$4),(90-Angles1!BE28),IF(AND($E28&lt;BE$3,$F28&gt;BE$4),(90+Angles1!BE28),IF(AND($E28&lt;BE$3,$F28&lt;BE$4),(270-Angles1!BE28),IF(AND($E28&gt;BE$3,$F28&lt;BE$4),(270+Angles1!BE28),"-"))))</f>
        <v>8.6916864379811472</v>
      </c>
    </row>
    <row r="29" spans="1:57" s="2" customFormat="1" ht="12" x14ac:dyDescent="0.25">
      <c r="A29" s="3">
        <f>Angles1!A29</f>
        <v>1621</v>
      </c>
      <c r="B29" s="3" t="str">
        <f>Angles1!B29</f>
        <v>Kopros</v>
      </c>
      <c r="C29" s="3" t="str">
        <f>Angles1!C29</f>
        <v>South of airport runway</v>
      </c>
      <c r="D29" s="3">
        <f>Angles1!D29</f>
        <v>-550</v>
      </c>
      <c r="E29" s="3">
        <f>Angles1!E29</f>
        <v>38.047759999999997</v>
      </c>
      <c r="F29" s="3">
        <f>Angles1!F29</f>
        <v>23.557459999999999</v>
      </c>
      <c r="G29" s="32">
        <f>Angles1!G29</f>
        <v>36</v>
      </c>
      <c r="H29" s="9">
        <f>IF(AND($E29&gt;H$3,$F29&gt;H$4),(90-Angles1!H29),IF(AND($E29&lt;H$3,$F29&gt;H$4),(90+Angles1!H29),IF(AND($E29&lt;H$3,$F29&lt;H$4),(270-Angles1!H29),IF(AND($E29&gt;H$3,$F29&lt;H$4),(270+Angles1!H29),"-"))))</f>
        <v>317.02593740701752</v>
      </c>
      <c r="I29" s="9">
        <f>IF(AND($E29&gt;I$3,$F29&gt;I$4),(90-Angles1!I29),IF(AND($E29&lt;I$3,$F29&gt;I$4),(90+Angles1!I29),IF(AND($E29&lt;I$3,$F29&lt;I$4),(270-Angles1!I29),IF(AND($E29&gt;I$3,$F29&lt;I$4),(270+Angles1!I29),"-"))))</f>
        <v>321.83939399503475</v>
      </c>
      <c r="J29" s="9">
        <f>IF(AND($E29&gt;J$3,$F29&gt;J$4),(90-Angles1!J29),IF(AND($E29&lt;J$3,$F29&gt;J$4),(90+Angles1!J29),IF(AND($E29&lt;J$3,$F29&lt;J$4),(270-Angles1!J29),IF(AND($E29&gt;J$3,$F29&lt;J$4),(270+Angles1!J29),"-"))))</f>
        <v>319.75623382348306</v>
      </c>
      <c r="K29" s="9">
        <f>IF(AND($E29&gt;K$3,$F29&gt;K$4),(90-Angles1!K29),IF(AND($E29&lt;K$3,$F29&gt;K$4),(90+Angles1!K29),IF(AND($E29&lt;K$3,$F29&lt;K$4),(270-Angles1!K29),IF(AND($E29&gt;K$3,$F29&lt;K$4),(270+Angles1!K29),"-"))))</f>
        <v>318.29615968069243</v>
      </c>
      <c r="L29" s="9">
        <f>IF(AND($E29&gt;L$3,$F29&gt;L$4),(90-Angles1!L29),IF(AND($E29&lt;L$3,$F29&gt;L$4),(90+Angles1!L29),IF(AND($E29&lt;L$3,$F29&lt;L$4),(270-Angles1!L29),IF(AND($E29&gt;L$3,$F29&lt;L$4),(270+Angles1!L29),"-"))))</f>
        <v>317.61878944040154</v>
      </c>
      <c r="M29" s="9">
        <f>IF(AND($E29&gt;M$3,$F29&gt;M$4),(90-Angles1!M29),IF(AND($E29&lt;M$3,$F29&gt;M$4),(90+Angles1!M29),IF(AND($E29&lt;M$3,$F29&lt;M$4),(270-Angles1!M29),IF(AND($E29&gt;M$3,$F29&lt;M$4),(270+Angles1!M29),"-"))))</f>
        <v>315.58592134617163</v>
      </c>
      <c r="N29" s="9">
        <f>IF(AND($E29&gt;N$3,$F29&gt;N$4),(90-Angles1!N29),IF(AND($E29&lt;N$3,$F29&gt;N$4),(90+Angles1!N29),IF(AND($E29&lt;N$3,$F29&lt;N$4),(270-Angles1!N29),IF(AND($E29&gt;N$3,$F29&lt;N$4),(270+Angles1!N29),"-"))))</f>
        <v>319.79468798433237</v>
      </c>
      <c r="O29" s="9">
        <f>IF(AND($E29&gt;O$3,$F29&gt;O$4),(90-Angles1!O29),IF(AND($E29&lt;O$3,$F29&gt;O$4),(90+Angles1!O29),IF(AND($E29&lt;O$3,$F29&lt;O$4),(270-Angles1!O29),IF(AND($E29&gt;O$3,$F29&lt;O$4),(270+Angles1!O29),"-"))))</f>
        <v>329.68289852039879</v>
      </c>
      <c r="P29" s="9">
        <f>IF(AND($E29&gt;P$3,$F29&gt;P$4),(90-Angles1!P29),IF(AND($E29&lt;P$3,$F29&gt;P$4),(90+Angles1!P29),IF(AND($E29&lt;P$3,$F29&lt;P$4),(270-Angles1!P29),IF(AND($E29&gt;P$3,$F29&lt;P$4),(270+Angles1!P29),"-"))))</f>
        <v>323.73239043814044</v>
      </c>
      <c r="Q29" s="9">
        <f>IF(AND($E29&gt;Q$3,$F29&gt;Q$4),(90-Angles1!Q29),IF(AND($E29&lt;Q$3,$F29&gt;Q$4),(90+Angles1!Q29),IF(AND($E29&lt;Q$3,$F29&lt;Q$4),(270-Angles1!Q29),IF(AND($E29&gt;Q$3,$F29&lt;Q$4),(270+Angles1!Q29),"-"))))</f>
        <v>321.78344781031325</v>
      </c>
      <c r="R29" s="9">
        <f>IF(AND($E29&gt;R$3,$F29&gt;R$4),(90-Angles1!R29),IF(AND($E29&lt;R$3,$F29&gt;R$4),(90+Angles1!R29),IF(AND($E29&lt;R$3,$F29&lt;R$4),(270-Angles1!R29),IF(AND($E29&gt;R$3,$F29&lt;R$4),(270+Angles1!R29),"-"))))</f>
        <v>320.84667380160909</v>
      </c>
      <c r="S29" s="9">
        <f>IF(AND($E29&gt;S$3,$F29&gt;S$4),(90-Angles1!S29),IF(AND($E29&lt;S$3,$F29&gt;S$4),(90+Angles1!S29),IF(AND($E29&lt;S$3,$F29&lt;S$4),(270-Angles1!S29),IF(AND($E29&gt;S$3,$F29&lt;S$4),(270+Angles1!S29),"-"))))</f>
        <v>318.35611154181998</v>
      </c>
      <c r="T29" s="9">
        <f>IF(AND($E29&gt;T$3,$F29&gt;T$4),(90-Angles1!T29),IF(AND($E29&lt;T$3,$F29&gt;T$4),(90+Angles1!T29),IF(AND($E29&lt;T$3,$F29&lt;T$4),(270-Angles1!T29),IF(AND($E29&gt;T$3,$F29&lt;T$4),(270+Angles1!T29),"-"))))</f>
        <v>323.71718969977684</v>
      </c>
      <c r="U29" s="9">
        <f>IF(AND($E29&gt;U$3,$F29&gt;U$4),(90-Angles1!U29),IF(AND($E29&lt;U$3,$F29&gt;U$4),(90+Angles1!U29),IF(AND($E29&lt;U$3,$F29&lt;U$4),(270-Angles1!U29),IF(AND($E29&gt;U$3,$F29&lt;U$4),(270+Angles1!U29),"-"))))</f>
        <v>327.07338333683879</v>
      </c>
      <c r="V29" s="9">
        <f>IF(AND($E29&gt;V$3,$F29&gt;V$4),(90-Angles1!V29),IF(AND($E29&lt;V$3,$F29&gt;V$4),(90+Angles1!V29),IF(AND($E29&lt;V$3,$F29&lt;V$4),(270-Angles1!V29),IF(AND($E29&gt;V$3,$F29&lt;V$4),(270+Angles1!V29),"-"))))</f>
        <v>329.09202768524278</v>
      </c>
      <c r="W29" s="9">
        <f>IF(AND($E29&gt;W$3,$F29&gt;W$4),(90-Angles1!W29),IF(AND($E29&lt;W$3,$F29&gt;W$4),(90+Angles1!W29),IF(AND($E29&lt;W$3,$F29&lt;W$4),(270-Angles1!W29),IF(AND($E29&gt;W$3,$F29&lt;W$4),(270+Angles1!W29),"-"))))</f>
        <v>340.6578101048097</v>
      </c>
      <c r="X29" s="9">
        <f>IF(AND($E29&gt;X$3,$F29&gt;X$4),(90-Angles1!X29),IF(AND($E29&lt;X$3,$F29&gt;X$4),(90+Angles1!X29),IF(AND($E29&lt;X$3,$F29&lt;X$4),(270-Angles1!X29),IF(AND($E29&gt;X$3,$F29&lt;X$4),(270+Angles1!X29),"-"))))</f>
        <v>8.6179263151837944</v>
      </c>
      <c r="Y29" s="9">
        <f>IF(AND($E29&gt;Y$3,$F29&gt;Y$4),(90-Angles1!Y29),IF(AND($E29&lt;Y$3,$F29&gt;Y$4),(90+Angles1!Y29),IF(AND($E29&lt;Y$3,$F29&lt;Y$4),(270-Angles1!Y29),IF(AND($E29&gt;Y$3,$F29&lt;Y$4),(270+Angles1!Y29),"-"))))</f>
        <v>27.950311722660558</v>
      </c>
      <c r="Z29" s="9">
        <f>IF(AND($E29&gt;Z$3,$F29&gt;Z$4),(90-Angles1!Z29),IF(AND($E29&lt;Z$3,$F29&gt;Z$4),(90+Angles1!Z29),IF(AND($E29&lt;Z$3,$F29&lt;Z$4),(270-Angles1!Z29),IF(AND($E29&gt;Z$3,$F29&lt;Z$4),(270+Angles1!Z29),"-"))))</f>
        <v>37.915793291106745</v>
      </c>
      <c r="AA29" s="9">
        <f>IF(AND($E29&gt;AA$3,$F29&gt;AA$4),(90-Angles1!AA29),IF(AND($E29&lt;AA$3,$F29&gt;AA$4),(90+Angles1!AA29),IF(AND($E29&lt;AA$3,$F29&lt;AA$4),(270-Angles1!AA29),IF(AND($E29&gt;AA$3,$F29&lt;AA$4),(270+Angles1!AA29),"-"))))</f>
        <v>55.046131235338507</v>
      </c>
      <c r="AB29" s="9">
        <f>IF(AND($E29&gt;AB$3,$F29&gt;AB$4),(90-Angles1!AB29),IF(AND($E29&lt;AB$3,$F29&gt;AB$4),(90+Angles1!AB29),IF(AND($E29&lt;AB$3,$F29&lt;AB$4),(270-Angles1!AB29),IF(AND($E29&gt;AB$3,$F29&lt;AB$4),(270+Angles1!AB29),"-"))))</f>
        <v>331.3032819592101</v>
      </c>
      <c r="AC29" s="9">
        <f>IF(AND($E29&gt;AC$3,$F29&gt;AC$4),(90-Angles1!AC29),IF(AND($E29&lt;AC$3,$F29&gt;AC$4),(90+Angles1!AC29),IF(AND($E29&lt;AC$3,$F29&lt;AC$4),(270-Angles1!AC29),IF(AND($E29&gt;AC$3,$F29&lt;AC$4),(270+Angles1!AC29),"-"))))</f>
        <v>256.2597656411092</v>
      </c>
      <c r="AD29" s="9" t="str">
        <f>IF(AND($E29&gt;AD$3,$F29&gt;AD$4),(90-Angles1!AD29),IF(AND($E29&lt;AD$3,$F29&gt;AD$4),(90+Angles1!AD29),IF(AND($E29&lt;AD$3,$F29&lt;AD$4),(270-Angles1!AD29),IF(AND($E29&gt;AD$3,$F29&lt;AD$4),(270+Angles1!AD29),"-"))))</f>
        <v>-</v>
      </c>
      <c r="AE29" s="9">
        <f>IF(AND($E29&gt;AE$3,$F29&gt;AE$4),(90-Angles1!AE29),IF(AND($E29&lt;AE$3,$F29&gt;AE$4),(90+Angles1!AE29),IF(AND($E29&lt;AE$3,$F29&lt;AE$4),(270-Angles1!AE29),IF(AND($E29&gt;AE$3,$F29&lt;AE$4),(270+Angles1!AE29),"-"))))</f>
        <v>67.651093127481133</v>
      </c>
      <c r="AF29" s="9">
        <f>IF(AND($E29&gt;AF$3,$F29&gt;AF$4),(90-Angles1!AF29),IF(AND($E29&lt;AF$3,$F29&gt;AF$4),(90+Angles1!AF29),IF(AND($E29&lt;AF$3,$F29&lt;AF$4),(270-Angles1!AF29),IF(AND($E29&gt;AF$3,$F29&lt;AF$4),(270+Angles1!AF29),"-"))))</f>
        <v>68.38478517887151</v>
      </c>
      <c r="AG29" s="9">
        <f>IF(AND($E29&gt;AG$3,$F29&gt;AG$4),(90-Angles1!AG29),IF(AND($E29&lt;AG$3,$F29&gt;AG$4),(90+Angles1!AG29),IF(AND($E29&lt;AG$3,$F29&lt;AG$4),(270-Angles1!AG29),IF(AND($E29&gt;AG$3,$F29&lt;AG$4),(270+Angles1!AG29),"-"))))</f>
        <v>63.109888601939844</v>
      </c>
      <c r="AH29" s="9">
        <f>IF(AND($E29&gt;AH$3,$F29&gt;AH$4),(90-Angles1!AH29),IF(AND($E29&lt;AH$3,$F29&gt;AH$4),(90+Angles1!AH29),IF(AND($E29&lt;AH$3,$F29&lt;AH$4),(270-Angles1!AH29),IF(AND($E29&gt;AH$3,$F29&lt;AH$4),(270+Angles1!AH29),"-"))))</f>
        <v>66.591005563639612</v>
      </c>
      <c r="AI29" s="9">
        <f>IF(AND($E29&gt;AI$3,$F29&gt;AI$4),(90-Angles1!AI29),IF(AND($E29&lt;AI$3,$F29&gt;AI$4),(90+Angles1!AI29),IF(AND($E29&lt;AI$3,$F29&lt;AI$4),(270-Angles1!AI29),IF(AND($E29&gt;AI$3,$F29&lt;AI$4),(270+Angles1!AI29),"-"))))</f>
        <v>69.096081479814245</v>
      </c>
      <c r="AJ29" s="9">
        <f>IF(AND($E29&gt;AJ$3,$F29&gt;AJ$4),(90-Angles1!AJ29),IF(AND($E29&lt;AJ$3,$F29&gt;AJ$4),(90+Angles1!AJ29),IF(AND($E29&lt;AJ$3,$F29&lt;AJ$4),(270-Angles1!AJ29),IF(AND($E29&gt;AJ$3,$F29&lt;AJ$4),(270+Angles1!AJ29),"-"))))</f>
        <v>70.279521119366962</v>
      </c>
      <c r="AK29" s="9">
        <f>IF(AND($E29&gt;AK$3,$F29&gt;AK$4),(90-Angles1!AK29),IF(AND($E29&lt;AK$3,$F29&gt;AK$4),(90+Angles1!AK29),IF(AND($E29&lt;AK$3,$F29&lt;AK$4),(270-Angles1!AK29),IF(AND($E29&gt;AK$3,$F29&lt;AK$4),(270+Angles1!AK29),"-"))))</f>
        <v>73.513291342208191</v>
      </c>
      <c r="AL29" s="9">
        <f>IF(AND($E29&gt;AL$3,$F29&gt;AL$4),(90-Angles1!AL29),IF(AND($E29&lt;AL$3,$F29&gt;AL$4),(90+Angles1!AL29),IF(AND($E29&lt;AL$3,$F29&lt;AL$4),(270-Angles1!AL29),IF(AND($E29&gt;AL$3,$F29&lt;AL$4),(270+Angles1!AL29),"-"))))</f>
        <v>69.638952955527316</v>
      </c>
      <c r="AM29" s="9">
        <f>IF(AND($E29&gt;AM$3,$F29&gt;AM$4),(90-Angles1!AM29),IF(AND($E29&lt;AM$3,$F29&gt;AM$4),(90+Angles1!AM29),IF(AND($E29&lt;AM$3,$F29&lt;AM$4),(270-Angles1!AM29),IF(AND($E29&gt;AM$3,$F29&lt;AM$4),(270+Angles1!AM29),"-"))))</f>
        <v>67.153271480698592</v>
      </c>
      <c r="AN29" s="9">
        <f>IF(AND($E29&gt;AN$3,$F29&gt;AN$4),(90-Angles1!AN29),IF(AND($E29&lt;AN$3,$F29&gt;AN$4),(90+Angles1!AN29),IF(AND($E29&lt;AN$3,$F29&lt;AN$4),(270-Angles1!AN29),IF(AND($E29&gt;AN$3,$F29&lt;AN$4),(270+Angles1!AN29),"-"))))</f>
        <v>61.912441318393959</v>
      </c>
      <c r="AO29" s="9">
        <f>IF(AND($E29&gt;AO$3,$F29&gt;AO$4),(90-Angles1!AO29),IF(AND($E29&lt;AO$3,$F29&gt;AO$4),(90+Angles1!AO29),IF(AND($E29&lt;AO$3,$F29&lt;AO$4),(270-Angles1!AO29),IF(AND($E29&gt;AO$3,$F29&lt;AO$4),(270+Angles1!AO29),"-"))))</f>
        <v>59.450571118308673</v>
      </c>
      <c r="AP29" s="9">
        <f>IF(AND($E29&gt;AP$3,$F29&gt;AP$4),(90-Angles1!AP29),IF(AND($E29&lt;AP$3,$F29&gt;AP$4),(90+Angles1!AP29),IF(AND($E29&lt;AP$3,$F29&lt;AP$4),(270-Angles1!AP29),IF(AND($E29&gt;AP$3,$F29&lt;AP$4),(270+Angles1!AP29),"-"))))</f>
        <v>48.24345376382508</v>
      </c>
      <c r="AQ29" s="9">
        <f>IF(AND($E29&gt;AQ$3,$F29&gt;AQ$4),(90-Angles1!AQ29),IF(AND($E29&lt;AQ$3,$F29&gt;AQ$4),(90+Angles1!AQ29),IF(AND($E29&lt;AQ$3,$F29&lt;AQ$4),(270-Angles1!AQ29),IF(AND($E29&gt;AQ$3,$F29&lt;AQ$4),(270+Angles1!AQ29),"-"))))</f>
        <v>46.740507180662647</v>
      </c>
      <c r="AR29" s="9">
        <f>IF(AND($E29&gt;AR$3,$F29&gt;AR$4),(90-Angles1!AR29),IF(AND($E29&lt;AR$3,$F29&gt;AR$4),(90+Angles1!AR29),IF(AND($E29&lt;AR$3,$F29&lt;AR$4),(270-Angles1!AR29),IF(AND($E29&gt;AR$3,$F29&lt;AR$4),(270+Angles1!AR29),"-"))))</f>
        <v>47.727758684734091</v>
      </c>
      <c r="AS29" s="9">
        <f>IF(AND($E29&gt;AS$3,$F29&gt;AS$4),(90-Angles1!AS29),IF(AND($E29&lt;AS$3,$F29&gt;AS$4),(90+Angles1!AS29),IF(AND($E29&lt;AS$3,$F29&lt;AS$4),(270-Angles1!AS29),IF(AND($E29&gt;AS$3,$F29&lt;AS$4),(270+Angles1!AS29),"-"))))</f>
        <v>49.979216051698707</v>
      </c>
      <c r="AT29" s="9">
        <f>IF(AND($E29&gt;AT$3,$F29&gt;AT$4),(90-Angles1!AT29),IF(AND($E29&lt;AT$3,$F29&gt;AT$4),(90+Angles1!AT29),IF(AND($E29&lt;AT$3,$F29&lt;AT$4),(270-Angles1!AT29),IF(AND($E29&gt;AT$3,$F29&lt;AT$4),(270+Angles1!AT29),"-"))))</f>
        <v>37.462228893675814</v>
      </c>
      <c r="AU29" s="9">
        <f>IF(AND($E29&gt;AU$3,$F29&gt;AU$4),(90-Angles1!AU29),IF(AND($E29&lt;AU$3,$F29&gt;AU$4),(90+Angles1!AU29),IF(AND($E29&lt;AU$3,$F29&lt;AU$4),(270-Angles1!AU29),IF(AND($E29&gt;AU$3,$F29&lt;AU$4),(270+Angles1!AU29),"-"))))</f>
        <v>19.788738331738088</v>
      </c>
      <c r="AV29" s="9">
        <f>IF(AND($E29&gt;AV$3,$F29&gt;AV$4),(90-Angles1!AV29),IF(AND($E29&lt;AV$3,$F29&gt;AV$4),(90+Angles1!AV29),IF(AND($E29&lt;AV$3,$F29&lt;AV$4),(270-Angles1!AV29),IF(AND($E29&gt;AV$3,$F29&lt;AV$4),(270+Angles1!AV29),"-"))))</f>
        <v>19.288077322509864</v>
      </c>
      <c r="AW29" s="9">
        <f>IF(AND($E29&gt;AW$3,$F29&gt;AW$4),(90-Angles1!AW29),IF(AND($E29&lt;AW$3,$F29&gt;AW$4),(90+Angles1!AW29),IF(AND($E29&lt;AW$3,$F29&lt;AW$4),(270-Angles1!AW29),IF(AND($E29&gt;AW$3,$F29&lt;AW$4),(270+Angles1!AW29),"-"))))</f>
        <v>18.694914290935344</v>
      </c>
      <c r="AX29" s="9">
        <f>IF(AND($E29&gt;AX$3,$F29&gt;AX$4),(90-Angles1!AX29),IF(AND($E29&lt;AX$3,$F29&gt;AX$4),(90+Angles1!AX29),IF(AND($E29&lt;AX$3,$F29&lt;AX$4),(270-Angles1!AX29),IF(AND($E29&gt;AX$3,$F29&lt;AX$4),(270+Angles1!AX29),"-"))))</f>
        <v>20.948992615589518</v>
      </c>
      <c r="AY29" s="9">
        <f>IF(AND($E29&gt;AY$3,$F29&gt;AY$4),(90-Angles1!AY29),IF(AND($E29&lt;AY$3,$F29&gt;AY$4),(90+Angles1!AY29),IF(AND($E29&lt;AY$3,$F29&lt;AY$4),(270-Angles1!AY29),IF(AND($E29&gt;AY$3,$F29&lt;AY$4),(270+Angles1!AY29),"-"))))</f>
        <v>21.640446555421704</v>
      </c>
      <c r="AZ29" s="9">
        <f>IF(AND($E29&gt;AZ$3,$F29&gt;AZ$4),(90-Angles1!AZ29),IF(AND($E29&lt;AZ$3,$F29&gt;AZ$4),(90+Angles1!AZ29),IF(AND($E29&lt;AZ$3,$F29&lt;AZ$4),(270-Angles1!AZ29),IF(AND($E29&gt;AZ$3,$F29&lt;AZ$4),(270+Angles1!AZ29),"-"))))</f>
        <v>15.831649874792788</v>
      </c>
      <c r="BA29" s="9">
        <f>IF(AND($E29&gt;BA$3,$F29&gt;BA$4),(90-Angles1!BA29),IF(AND($E29&lt;BA$3,$F29&gt;BA$4),(90+Angles1!BA29),IF(AND($E29&lt;BA$3,$F29&lt;BA$4),(270-Angles1!BA29),IF(AND($E29&gt;BA$3,$F29&lt;BA$4),(270+Angles1!BA29),"-"))))</f>
        <v>13.689686689557917</v>
      </c>
      <c r="BB29" s="9">
        <f>IF(AND($E29&gt;BB$3,$F29&gt;BB$4),(90-Angles1!BB29),IF(AND($E29&lt;BB$3,$F29&gt;BB$4),(90+Angles1!BB29),IF(AND($E29&lt;BB$3,$F29&lt;BB$4),(270-Angles1!BB29),IF(AND($E29&gt;BB$3,$F29&lt;BB$4),(270+Angles1!BB29),"-"))))</f>
        <v>13.567531612898932</v>
      </c>
      <c r="BC29" s="9">
        <f>IF(AND($E29&gt;BC$3,$F29&gt;BC$4),(90-Angles1!BC29),IF(AND($E29&lt;BC$3,$F29&gt;BC$4),(90+Angles1!BC29),IF(AND($E29&lt;BC$3,$F29&lt;BC$4),(270-Angles1!BC29),IF(AND($E29&gt;BC$3,$F29&lt;BC$4),(270+Angles1!BC29),"-"))))</f>
        <v>6.4446376974851489</v>
      </c>
      <c r="BD29" s="9">
        <f>IF(AND($E29&gt;BD$3,$F29&gt;BD$4),(90-Angles1!BD29),IF(AND($E29&lt;BD$3,$F29&gt;BD$4),(90+Angles1!BD29),IF(AND($E29&lt;BD$3,$F29&lt;BD$4),(270-Angles1!BD29),IF(AND($E29&gt;BD$3,$F29&lt;BD$4),(270+Angles1!BD29),"-"))))</f>
        <v>4.0328516142962627</v>
      </c>
      <c r="BE29" s="9">
        <f>IF(AND($E29&gt;BE$3,$F29&gt;BE$4),(90-Angles1!BE29),IF(AND($E29&lt;BE$3,$F29&gt;BE$4),(90+Angles1!BE29),IF(AND($E29&lt;BE$3,$F29&lt;BE$4),(270-Angles1!BE29),IF(AND($E29&gt;BE$3,$F29&lt;BE$4),(270+Angles1!BE29),"-"))))</f>
        <v>6.0585794834266693</v>
      </c>
    </row>
    <row r="30" spans="1:57" s="2" customFormat="1" ht="12" x14ac:dyDescent="0.25">
      <c r="A30" s="3">
        <f>Angles1!A30</f>
        <v>1620</v>
      </c>
      <c r="B30" s="3" t="str">
        <f>Angles1!B30</f>
        <v xml:space="preserve">Eleusis </v>
      </c>
      <c r="C30" s="3" t="str">
        <f>Angles1!C30</f>
        <v>Elefsina</v>
      </c>
      <c r="D30" s="3">
        <f>Angles1!D30</f>
        <v>-1500</v>
      </c>
      <c r="E30" s="3">
        <f>Angles1!E30</f>
        <v>38.041200000000003</v>
      </c>
      <c r="F30" s="3">
        <f>Angles1!F30</f>
        <v>23.537199999999999</v>
      </c>
      <c r="G30" s="32">
        <f>Angles1!G30</f>
        <v>35</v>
      </c>
      <c r="H30" s="9">
        <f>IF(AND($E30&gt;H$3,$F30&gt;H$4),(90-Angles1!H30),IF(AND($E30&lt;H$3,$F30&gt;H$4),(90+Angles1!H30),IF(AND($E30&lt;H$3,$F30&lt;H$4),(270-Angles1!H30),IF(AND($E30&gt;H$3,$F30&lt;H$4),(270+Angles1!H30),"-"))))</f>
        <v>315.32715496312335</v>
      </c>
      <c r="I30" s="9">
        <f>IF(AND($E30&gt;I$3,$F30&gt;I$4),(90-Angles1!I30),IF(AND($E30&lt;I$3,$F30&gt;I$4),(90+Angles1!I30),IF(AND($E30&lt;I$3,$F30&lt;I$4),(270-Angles1!I30),IF(AND($E30&gt;I$3,$F30&lt;I$4),(270+Angles1!I30),"-"))))</f>
        <v>319.95967220813031</v>
      </c>
      <c r="J30" s="9">
        <f>IF(AND($E30&gt;J$3,$F30&gt;J$4),(90-Angles1!J30),IF(AND($E30&lt;J$3,$F30&gt;J$4),(90+Angles1!J30),IF(AND($E30&lt;J$3,$F30&lt;J$4),(270-Angles1!J30),IF(AND($E30&gt;J$3,$F30&lt;J$4),(270+Angles1!J30),"-"))))</f>
        <v>317.90300137995581</v>
      </c>
      <c r="K30" s="9">
        <f>IF(AND($E30&gt;K$3,$F30&gt;K$4),(90-Angles1!K30),IF(AND($E30&lt;K$3,$F30&gt;K$4),(90+Angles1!K30),IF(AND($E30&lt;K$3,$F30&lt;K$4),(270-Angles1!K30),IF(AND($E30&gt;K$3,$F30&lt;K$4),(270+Angles1!K30),"-"))))</f>
        <v>316.22971157484494</v>
      </c>
      <c r="L30" s="9">
        <f>IF(AND($E30&gt;L$3,$F30&gt;L$4),(90-Angles1!L30),IF(AND($E30&lt;L$3,$F30&gt;L$4),(90+Angles1!L30),IF(AND($E30&lt;L$3,$F30&lt;L$4),(270-Angles1!L30),IF(AND($E30&gt;L$3,$F30&lt;L$4),(270+Angles1!L30),"-"))))</f>
        <v>315.55900093943376</v>
      </c>
      <c r="M30" s="9">
        <f>IF(AND($E30&gt;M$3,$F30&gt;M$4),(90-Angles1!M30),IF(AND($E30&lt;M$3,$F30&gt;M$4),(90+Angles1!M30),IF(AND($E30&lt;M$3,$F30&lt;M$4),(270-Angles1!M30),IF(AND($E30&gt;M$3,$F30&lt;M$4),(270+Angles1!M30),"-"))))</f>
        <v>313.15963498463231</v>
      </c>
      <c r="N30" s="9">
        <f>IF(AND($E30&gt;N$3,$F30&gt;N$4),(90-Angles1!N30),IF(AND($E30&lt;N$3,$F30&gt;N$4),(90+Angles1!N30),IF(AND($E30&lt;N$3,$F30&lt;N$4),(270-Angles1!N30),IF(AND($E30&gt;N$3,$F30&lt;N$4),(270+Angles1!N30),"-"))))</f>
        <v>316.80676911633321</v>
      </c>
      <c r="O30" s="9">
        <f>IF(AND($E30&gt;O$3,$F30&gt;O$4),(90-Angles1!O30),IF(AND($E30&lt;O$3,$F30&gt;O$4),(90+Angles1!O30),IF(AND($E30&lt;O$3,$F30&lt;O$4),(270-Angles1!O30),IF(AND($E30&gt;O$3,$F30&lt;O$4),(270+Angles1!O30),"-"))))</f>
        <v>326.65279577364777</v>
      </c>
      <c r="P30" s="9">
        <f>IF(AND($E30&gt;P$3,$F30&gt;P$4),(90-Angles1!P30),IF(AND($E30&lt;P$3,$F30&gt;P$4),(90+Angles1!P30),IF(AND($E30&lt;P$3,$F30&lt;P$4),(270-Angles1!P30),IF(AND($E30&gt;P$3,$F30&lt;P$4),(270+Angles1!P30),"-"))))</f>
        <v>320.52230793841898</v>
      </c>
      <c r="Q30" s="9">
        <f>IF(AND($E30&gt;Q$3,$F30&gt;Q$4),(90-Angles1!Q30),IF(AND($E30&lt;Q$3,$F30&gt;Q$4),(90+Angles1!Q30),IF(AND($E30&lt;Q$3,$F30&lt;Q$4),(270-Angles1!Q30),IF(AND($E30&gt;Q$3,$F30&lt;Q$4),(270+Angles1!Q30),"-"))))</f>
        <v>317.93893994560182</v>
      </c>
      <c r="R30" s="9">
        <f>IF(AND($E30&gt;R$3,$F30&gt;R$4),(90-Angles1!R30),IF(AND($E30&lt;R$3,$F30&gt;R$4),(90+Angles1!R30),IF(AND($E30&lt;R$3,$F30&lt;R$4),(270-Angles1!R30),IF(AND($E30&gt;R$3,$F30&lt;R$4),(270+Angles1!R30),"-"))))</f>
        <v>316.18934528466343</v>
      </c>
      <c r="S30" s="9">
        <f>IF(AND($E30&gt;S$3,$F30&gt;S$4),(90-Angles1!S30),IF(AND($E30&lt;S$3,$F30&gt;S$4),(90+Angles1!S30),IF(AND($E30&lt;S$3,$F30&lt;S$4),(270-Angles1!S30),IF(AND($E30&gt;S$3,$F30&lt;S$4),(270+Angles1!S30),"-"))))</f>
        <v>312.44714419165939</v>
      </c>
      <c r="T30" s="9">
        <f>IF(AND($E30&gt;T$3,$F30&gt;T$4),(90-Angles1!T30),IF(AND($E30&lt;T$3,$F30&gt;T$4),(90+Angles1!T30),IF(AND($E30&lt;T$3,$F30&lt;T$4),(270-Angles1!T30),IF(AND($E30&gt;T$3,$F30&lt;T$4),(270+Angles1!T30),"-"))))</f>
        <v>316.9541436760498</v>
      </c>
      <c r="U30" s="9">
        <f>IF(AND($E30&gt;U$3,$F30&gt;U$4),(90-Angles1!U30),IF(AND($E30&lt;U$3,$F30&gt;U$4),(90+Angles1!U30),IF(AND($E30&lt;U$3,$F30&lt;U$4),(270-Angles1!U30),IF(AND($E30&gt;U$3,$F30&lt;U$4),(270+Angles1!U30),"-"))))</f>
        <v>319.92621407839454</v>
      </c>
      <c r="V30" s="9">
        <f>IF(AND($E30&gt;V$3,$F30&gt;V$4),(90-Angles1!V30),IF(AND($E30&lt;V$3,$F30&gt;V$4),(90+Angles1!V30),IF(AND($E30&lt;V$3,$F30&lt;V$4),(270-Angles1!V30),IF(AND($E30&gt;V$3,$F30&lt;V$4),(270+Angles1!V30),"-"))))</f>
        <v>321.36345826279847</v>
      </c>
      <c r="W30" s="9">
        <f>IF(AND($E30&gt;W$3,$F30&gt;W$4),(90-Angles1!W30),IF(AND($E30&lt;W$3,$F30&gt;W$4),(90+Angles1!W30),IF(AND($E30&lt;W$3,$F30&lt;W$4),(270-Angles1!W30),IF(AND($E30&gt;W$3,$F30&lt;W$4),(270+Angles1!W30),"-"))))</f>
        <v>330.82012728403288</v>
      </c>
      <c r="X30" s="9">
        <f>IF(AND($E30&gt;X$3,$F30&gt;X$4),(90-Angles1!X30),IF(AND($E30&lt;X$3,$F30&gt;X$4),(90+Angles1!X30),IF(AND($E30&lt;X$3,$F30&lt;X$4),(270-Angles1!X30),IF(AND($E30&gt;X$3,$F30&lt;X$4),(270+Angles1!X30),"-"))))</f>
        <v>359.25462937294748</v>
      </c>
      <c r="Y30" s="9">
        <f>IF(AND($E30&gt;Y$3,$F30&gt;Y$4),(90-Angles1!Y30),IF(AND($E30&lt;Y$3,$F30&gt;Y$4),(90+Angles1!Y30),IF(AND($E30&lt;Y$3,$F30&lt;Y$4),(270-Angles1!Y30),IF(AND($E30&gt;Y$3,$F30&lt;Y$4),(270+Angles1!Y30),"-"))))</f>
        <v>24.452207906188178</v>
      </c>
      <c r="Z30" s="9">
        <f>IF(AND($E30&gt;Z$3,$F30&gt;Z$4),(90-Angles1!Z30),IF(AND($E30&lt;Z$3,$F30&gt;Z$4),(90+Angles1!Z30),IF(AND($E30&lt;Z$3,$F30&lt;Z$4),(270-Angles1!Z30),IF(AND($E30&gt;Z$3,$F30&lt;Z$4),(270+Angles1!Z30),"-"))))</f>
        <v>35.06037976135854</v>
      </c>
      <c r="AA30" s="9">
        <f>IF(AND($E30&gt;AA$3,$F30&gt;AA$4),(90-Angles1!AA30),IF(AND($E30&lt;AA$3,$F30&gt;AA$4),(90+Angles1!AA30),IF(AND($E30&lt;AA$3,$F30&lt;AA$4),(270-Angles1!AA30),IF(AND($E30&gt;AA$3,$F30&lt;AA$4),(270+Angles1!AA30),"-"))))</f>
        <v>53.093942155812385</v>
      </c>
      <c r="AB30" s="9">
        <f>IF(AND($E30&gt;AB$3,$F30&gt;AB$4),(90-Angles1!AB30),IF(AND($E30&lt;AB$3,$F30&gt;AB$4),(90+Angles1!AB30),IF(AND($E30&lt;AB$3,$F30&lt;AB$4),(270-Angles1!AB30),IF(AND($E30&gt;AB$3,$F30&lt;AB$4),(270+Angles1!AB30),"-"))))</f>
        <v>309.92602193457969</v>
      </c>
      <c r="AC30" s="9">
        <f>IF(AND($E30&gt;AC$3,$F30&gt;AC$4),(90-Angles1!AC30),IF(AND($E30&lt;AC$3,$F30&gt;AC$4),(90+Angles1!AC30),IF(AND($E30&lt;AC$3,$F30&lt;AC$4),(270-Angles1!AC30),IF(AND($E30&gt;AC$3,$F30&lt;AC$4),(270+Angles1!AC30),"-"))))</f>
        <v>252.99659729195963</v>
      </c>
      <c r="AD30" s="9">
        <f>IF(AND($E30&gt;AD$3,$F30&gt;AD$4),(90-Angles1!AD30),IF(AND($E30&lt;AD$3,$F30&gt;AD$4),(90+Angles1!AD30),IF(AND($E30&lt;AD$3,$F30&lt;AD$4),(270-Angles1!AD30),IF(AND($E30&gt;AD$3,$F30&lt;AD$4),(270+Angles1!AD30),"-"))))</f>
        <v>247.64928770923268</v>
      </c>
      <c r="AE30" s="9" t="str">
        <f>IF(AND($E30&gt;AE$3,$F30&gt;AE$4),(90-Angles1!AE30),IF(AND($E30&lt;AE$3,$F30&gt;AE$4),(90+Angles1!AE30),IF(AND($E30&lt;AE$3,$F30&lt;AE$4),(270-Angles1!AE30),IF(AND($E30&gt;AE$3,$F30&lt;AE$4),(270+Angles1!AE30),"-"))))</f>
        <v>-</v>
      </c>
      <c r="AF30" s="9">
        <f>IF(AND($E30&gt;AF$3,$F30&gt;AF$4),(90-Angles1!AF30),IF(AND($E30&lt;AF$3,$F30&gt;AF$4),(90+Angles1!AF30),IF(AND($E30&lt;AF$3,$F30&lt;AF$4),(270-Angles1!AF30),IF(AND($E30&gt;AF$3,$F30&lt;AF$4),(270+Angles1!AF30),"-"))))</f>
        <v>68.655710503392058</v>
      </c>
      <c r="AG30" s="9">
        <f>IF(AND($E30&gt;AG$3,$F30&gt;AG$4),(90-Angles1!AG30),IF(AND($E30&lt;AG$3,$F30&gt;AG$4),(90+Angles1!AG30),IF(AND($E30&lt;AG$3,$F30&lt;AG$4),(270-Angles1!AG30),IF(AND($E30&gt;AG$3,$F30&lt;AG$4),(270+Angles1!AG30),"-"))))</f>
        <v>62.603620551041111</v>
      </c>
      <c r="AH30" s="9">
        <f>IF(AND($E30&gt;AH$3,$F30&gt;AH$4),(90-Angles1!AH30),IF(AND($E30&lt;AH$3,$F30&gt;AH$4),(90+Angles1!AH30),IF(AND($E30&lt;AH$3,$F30&lt;AH$4),(270-Angles1!AH30),IF(AND($E30&gt;AH$3,$F30&lt;AH$4),(270+Angles1!AH30),"-"))))</f>
        <v>66.472597805985444</v>
      </c>
      <c r="AI30" s="9">
        <f>IF(AND($E30&gt;AI$3,$F30&gt;AI$4),(90-Angles1!AI30),IF(AND($E30&lt;AI$3,$F30&gt;AI$4),(90+Angles1!AI30),IF(AND($E30&lt;AI$3,$F30&lt;AI$4),(270-Angles1!AI30),IF(AND($E30&gt;AI$3,$F30&lt;AI$4),(270+Angles1!AI30),"-"))))</f>
        <v>69.170778813434794</v>
      </c>
      <c r="AJ30" s="9">
        <f>IF(AND($E30&gt;AJ$3,$F30&gt;AJ$4),(90-Angles1!AJ30),IF(AND($E30&lt;AJ$3,$F30&gt;AJ$4),(90+Angles1!AJ30),IF(AND($E30&lt;AJ$3,$F30&lt;AJ$4),(270-Angles1!AJ30),IF(AND($E30&gt;AJ$3,$F30&lt;AJ$4),(270+Angles1!AJ30),"-"))))</f>
        <v>70.39701894746328</v>
      </c>
      <c r="AK30" s="9">
        <f>IF(AND($E30&gt;AK$3,$F30&gt;AK$4),(90-Angles1!AK30),IF(AND($E30&lt;AK$3,$F30&gt;AK$4),(90+Angles1!AK30),IF(AND($E30&lt;AK$3,$F30&lt;AK$4),(270-Angles1!AK30),IF(AND($E30&gt;AK$3,$F30&lt;AK$4),(270+Angles1!AK30),"-"))))</f>
        <v>73.743766739608645</v>
      </c>
      <c r="AL30" s="9">
        <f>IF(AND($E30&gt;AL$3,$F30&gt;AL$4),(90-Angles1!AL30),IF(AND($E30&lt;AL$3,$F30&gt;AL$4),(90+Angles1!AL30),IF(AND($E30&lt;AL$3,$F30&lt;AL$4),(270-Angles1!AL30),IF(AND($E30&gt;AL$3,$F30&lt;AL$4),(270+Angles1!AL30),"-"))))</f>
        <v>69.712535159359589</v>
      </c>
      <c r="AM30" s="9">
        <f>IF(AND($E30&gt;AM$3,$F30&gt;AM$4),(90-Angles1!AM30),IF(AND($E30&lt;AM$3,$F30&gt;AM$4),(90+Angles1!AM30),IF(AND($E30&lt;AM$3,$F30&lt;AM$4),(270-Angles1!AM30),IF(AND($E30&gt;AM$3,$F30&lt;AM$4),(270+Angles1!AM30),"-"))))</f>
        <v>67.132771036179946</v>
      </c>
      <c r="AN30" s="9">
        <f>IF(AND($E30&gt;AN$3,$F30&gt;AN$4),(90-Angles1!AN30),IF(AND($E30&lt;AN$3,$F30&gt;AN$4),(90+Angles1!AN30),IF(AND($E30&lt;AN$3,$F30&lt;AN$4),(270-Angles1!AN30),IF(AND($E30&gt;AN$3,$F30&lt;AN$4),(270+Angles1!AN30),"-"))))</f>
        <v>61.676593014585357</v>
      </c>
      <c r="AO30" s="9">
        <f>IF(AND($E30&gt;AO$3,$F30&gt;AO$4),(90-Angles1!AO30),IF(AND($E30&lt;AO$3,$F30&gt;AO$4),(90+Angles1!AO30),IF(AND($E30&lt;AO$3,$F30&lt;AO$4),(270-Angles1!AO30),IF(AND($E30&gt;AO$3,$F30&lt;AO$4),(270+Angles1!AO30),"-"))))</f>
        <v>59.083663307369463</v>
      </c>
      <c r="AP30" s="9">
        <f>IF(AND($E30&gt;AP$3,$F30&gt;AP$4),(90-Angles1!AP30),IF(AND($E30&lt;AP$3,$F30&gt;AP$4),(90+Angles1!AP30),IF(AND($E30&lt;AP$3,$F30&lt;AP$4),(270-Angles1!AP30),IF(AND($E30&gt;AP$3,$F30&lt;AP$4),(270+Angles1!AP30),"-"))))</f>
        <v>47.428337801421222</v>
      </c>
      <c r="AQ30" s="9">
        <f>IF(AND($E30&gt;AQ$3,$F30&gt;AQ$4),(90-Angles1!AQ30),IF(AND($E30&lt;AQ$3,$F30&gt;AQ$4),(90+Angles1!AQ30),IF(AND($E30&lt;AQ$3,$F30&lt;AQ$4),(270-Angles1!AQ30),IF(AND($E30&gt;AQ$3,$F30&lt;AQ$4),(270+Angles1!AQ30),"-"))))</f>
        <v>45.857657364305304</v>
      </c>
      <c r="AR30" s="9">
        <f>IF(AND($E30&gt;AR$3,$F30&gt;AR$4),(90-Angles1!AR30),IF(AND($E30&lt;AR$3,$F30&gt;AR$4),(90+Angles1!AR30),IF(AND($E30&lt;AR$3,$F30&lt;AR$4),(270-Angles1!AR30),IF(AND($E30&gt;AR$3,$F30&lt;AR$4),(270+Angles1!AR30),"-"))))</f>
        <v>46.908611815130207</v>
      </c>
      <c r="AS30" s="9">
        <f>IF(AND($E30&gt;AS$3,$F30&gt;AS$4),(90-Angles1!AS30),IF(AND($E30&lt;AS$3,$F30&gt;AS$4),(90+Angles1!AS30),IF(AND($E30&lt;AS$3,$F30&lt;AS$4),(270-Angles1!AS30),IF(AND($E30&gt;AS$3,$F30&lt;AS$4),(270+Angles1!AS30),"-"))))</f>
        <v>49.272763355870758</v>
      </c>
      <c r="AT30" s="9">
        <f>IF(AND($E30&gt;AT$3,$F30&gt;AT$4),(90-Angles1!AT30),IF(AND($E30&lt;AT$3,$F30&gt;AT$4),(90+Angles1!AT30),IF(AND($E30&lt;AT$3,$F30&lt;AT$4),(270-Angles1!AT30),IF(AND($E30&gt;AT$3,$F30&lt;AT$4),(270+Angles1!AT30),"-"))))</f>
        <v>36.464530181803582</v>
      </c>
      <c r="AU30" s="9">
        <f>IF(AND($E30&gt;AU$3,$F30&gt;AU$4),(90-Angles1!AU30),IF(AND($E30&lt;AU$3,$F30&gt;AU$4),(90+Angles1!AU30),IF(AND($E30&lt;AU$3,$F30&lt;AU$4),(270-Angles1!AU30),IF(AND($E30&gt;AU$3,$F30&lt;AU$4),(270+Angles1!AU30),"-"))))</f>
        <v>17.36281491222222</v>
      </c>
      <c r="AV30" s="9">
        <f>IF(AND($E30&gt;AV$3,$F30&gt;AV$4),(90-Angles1!AV30),IF(AND($E30&lt;AV$3,$F30&gt;AV$4),(90+Angles1!AV30),IF(AND($E30&lt;AV$3,$F30&lt;AV$4),(270-Angles1!AV30),IF(AND($E30&gt;AV$3,$F30&lt;AV$4),(270+Angles1!AV30),"-"))))</f>
        <v>16.86775903007981</v>
      </c>
      <c r="AW30" s="9">
        <f>IF(AND($E30&gt;AW$3,$F30&gt;AW$4),(90-Angles1!AW30),IF(AND($E30&lt;AW$3,$F30&gt;AW$4),(90+Angles1!AW30),IF(AND($E30&lt;AW$3,$F30&lt;AW$4),(270-Angles1!AW30),IF(AND($E30&gt;AW$3,$F30&lt;AW$4),(270+Angles1!AW30),"-"))))</f>
        <v>16.266718142749539</v>
      </c>
      <c r="AX30" s="9">
        <f>IF(AND($E30&gt;AX$3,$F30&gt;AX$4),(90-Angles1!AX30),IF(AND($E30&lt;AX$3,$F30&gt;AX$4),(90+Angles1!AX30),IF(AND($E30&lt;AX$3,$F30&lt;AX$4),(270-Angles1!AX30),IF(AND($E30&gt;AX$3,$F30&lt;AX$4),(270+Angles1!AX30),"-"))))</f>
        <v>19.424969816547033</v>
      </c>
      <c r="AY30" s="9">
        <f>IF(AND($E30&gt;AY$3,$F30&gt;AY$4),(90-Angles1!AY30),IF(AND($E30&lt;AY$3,$F30&gt;AY$4),(90+Angles1!AY30),IF(AND($E30&lt;AY$3,$F30&lt;AY$4),(270-Angles1!AY30),IF(AND($E30&gt;AY$3,$F30&lt;AY$4),(270+Angles1!AY30),"-"))))</f>
        <v>19.966224618366752</v>
      </c>
      <c r="AZ30" s="9">
        <f>IF(AND($E30&gt;AZ$3,$F30&gt;AZ$4),(90-Angles1!AZ30),IF(AND($E30&lt;AZ$3,$F30&gt;AZ$4),(90+Angles1!AZ30),IF(AND($E30&lt;AZ$3,$F30&lt;AZ$4),(270-Angles1!AZ30),IF(AND($E30&gt;AZ$3,$F30&lt;AZ$4),(270+Angles1!AZ30),"-"))))</f>
        <v>14.198667369587383</v>
      </c>
      <c r="BA30" s="9">
        <f>IF(AND($E30&gt;BA$3,$F30&gt;BA$4),(90-Angles1!BA30),IF(AND($E30&lt;BA$3,$F30&gt;BA$4),(90+Angles1!BA30),IF(AND($E30&lt;BA$3,$F30&lt;BA$4),(270-Angles1!BA30),IF(AND($E30&gt;BA$3,$F30&lt;BA$4),(270+Angles1!BA30),"-"))))</f>
        <v>12.189501896501085</v>
      </c>
      <c r="BB30" s="9">
        <f>IF(AND($E30&gt;BB$3,$F30&gt;BB$4),(90-Angles1!BB30),IF(AND($E30&lt;BB$3,$F30&gt;BB$4),(90+Angles1!BB30),IF(AND($E30&lt;BB$3,$F30&lt;BB$4),(270-Angles1!BB30),IF(AND($E30&gt;BB$3,$F30&lt;BB$4),(270+Angles1!BB30),"-"))))</f>
        <v>12.082023396100155</v>
      </c>
      <c r="BC30" s="9">
        <f>IF(AND($E30&gt;BC$3,$F30&gt;BC$4),(90-Angles1!BC30),IF(AND($E30&lt;BC$3,$F30&gt;BC$4),(90+Angles1!BC30),IF(AND($E30&lt;BC$3,$F30&lt;BC$4),(270-Angles1!BC30),IF(AND($E30&gt;BC$3,$F30&lt;BC$4),(270+Angles1!BC30),"-"))))</f>
        <v>4.7382313518805432</v>
      </c>
      <c r="BD30" s="9">
        <f>IF(AND($E30&gt;BD$3,$F30&gt;BD$4),(90-Angles1!BD30),IF(AND($E30&lt;BD$3,$F30&gt;BD$4),(90+Angles1!BD30),IF(AND($E30&lt;BD$3,$F30&lt;BD$4),(270-Angles1!BD30),IF(AND($E30&gt;BD$3,$F30&lt;BD$4),(270+Angles1!BD30),"-"))))</f>
        <v>2.3094660204514668</v>
      </c>
      <c r="BE30" s="9">
        <f>IF(AND($E30&gt;BE$3,$F30&gt;BE$4),(90-Angles1!BE30),IF(AND($E30&lt;BE$3,$F30&gt;BE$4),(90+Angles1!BE30),IF(AND($E30&lt;BE$3,$F30&lt;BE$4),(270-Angles1!BE30),IF(AND($E30&gt;BE$3,$F30&lt;BE$4),(270+Angles1!BE30),"-"))))</f>
        <v>4.5072897565685395</v>
      </c>
    </row>
    <row r="31" spans="1:57" s="2" customFormat="1" ht="12" x14ac:dyDescent="0.25">
      <c r="A31" s="3">
        <f>Angles1!A31</f>
        <v>1619</v>
      </c>
      <c r="B31" s="3">
        <f>Angles1!B31</f>
        <v>0</v>
      </c>
      <c r="C31" s="3" t="str">
        <f>Angles1!C31</f>
        <v>Roman fort at Loutropyrgos</v>
      </c>
      <c r="D31" s="3">
        <f>Angles1!D31</f>
        <v>-550</v>
      </c>
      <c r="E31" s="3">
        <f>Angles1!E31</f>
        <v>38.024299999999997</v>
      </c>
      <c r="F31" s="3">
        <f>Angles1!F31</f>
        <v>23.482299999999999</v>
      </c>
      <c r="G31" s="32">
        <f>Angles1!G31</f>
        <v>38</v>
      </c>
      <c r="H31" s="9">
        <f>IF(AND($E31&gt;H$3,$F31&gt;H$4),(90-Angles1!H31),IF(AND($E31&lt;H$3,$F31&gt;H$4),(90+Angles1!H31),IF(AND($E31&lt;H$3,$F31&lt;H$4),(270-Angles1!H31),IF(AND($E31&gt;H$3,$F31&lt;H$4),(270+Angles1!H31),"-"))))</f>
        <v>310.99807751233499</v>
      </c>
      <c r="I31" s="9">
        <f>IF(AND($E31&gt;I$3,$F31&gt;I$4),(90-Angles1!I31),IF(AND($E31&lt;I$3,$F31&gt;I$4),(90+Angles1!I31),IF(AND($E31&lt;I$3,$F31&lt;I$4),(270-Angles1!I31),IF(AND($E31&gt;I$3,$F31&lt;I$4),(270+Angles1!I31),"-"))))</f>
        <v>315.13534284768184</v>
      </c>
      <c r="J31" s="9">
        <f>IF(AND($E31&gt;J$3,$F31&gt;J$4),(90-Angles1!J31),IF(AND($E31&lt;J$3,$F31&gt;J$4),(90+Angles1!J31),IF(AND($E31&lt;J$3,$F31&lt;J$4),(270-Angles1!J31),IF(AND($E31&gt;J$3,$F31&lt;J$4),(270+Angles1!J31),"-"))))</f>
        <v>313.16877873379576</v>
      </c>
      <c r="K31" s="9">
        <f>IF(AND($E31&gt;K$3,$F31&gt;K$4),(90-Angles1!K31),IF(AND($E31&lt;K$3,$F31&gt;K$4),(90+Angles1!K31),IF(AND($E31&lt;K$3,$F31&lt;K$4),(270-Angles1!K31),IF(AND($E31&gt;K$3,$F31&lt;K$4),(270+Angles1!K31),"-"))))</f>
        <v>311.00387201276618</v>
      </c>
      <c r="L31" s="9">
        <f>IF(AND($E31&gt;L$3,$F31&gt;L$4),(90-Angles1!L31),IF(AND($E31&lt;L$3,$F31&gt;L$4),(90+Angles1!L31),IF(AND($E31&lt;L$3,$F31&lt;L$4),(270-Angles1!L31),IF(AND($E31&gt;L$3,$F31&lt;L$4),(270+Angles1!L31),"-"))))</f>
        <v>310.35913678102258</v>
      </c>
      <c r="M31" s="9">
        <f>IF(AND($E31&gt;M$3,$F31&gt;M$4),(90-Angles1!M31),IF(AND($E31&lt;M$3,$F31&gt;M$4),(90+Angles1!M31),IF(AND($E31&lt;M$3,$F31&lt;M$4),(270-Angles1!M31),IF(AND($E31&gt;M$3,$F31&lt;M$4),(270+Angles1!M31),"-"))))</f>
        <v>307.14521408056703</v>
      </c>
      <c r="N31" s="9">
        <f>IF(AND($E31&gt;N$3,$F31&gt;N$4),(90-Angles1!N31),IF(AND($E31&lt;N$3,$F31&gt;N$4),(90+Angles1!N31),IF(AND($E31&lt;N$3,$F31&lt;N$4),(270-Angles1!N31),IF(AND($E31&gt;N$3,$F31&lt;N$4),(270+Angles1!N31),"-"))))</f>
        <v>309.41981790621435</v>
      </c>
      <c r="O31" s="9">
        <f>IF(AND($E31&gt;O$3,$F31&gt;O$4),(90-Angles1!O31),IF(AND($E31&lt;O$3,$F31&gt;O$4),(90+Angles1!O31),IF(AND($E31&lt;O$3,$F31&lt;O$4),(270-Angles1!O31),IF(AND($E31&gt;O$3,$F31&lt;O$4),(270+Angles1!O31),"-"))))</f>
        <v>318.88628965486049</v>
      </c>
      <c r="P31" s="9">
        <f>IF(AND($E31&gt;P$3,$F31&gt;P$4),(90-Angles1!P31),IF(AND($E31&lt;P$3,$F31&gt;P$4),(90+Angles1!P31),IF(AND($E31&lt;P$3,$F31&lt;P$4),(270-Angles1!P31),IF(AND($E31&gt;P$3,$F31&lt;P$4),(270+Angles1!P31),"-"))))</f>
        <v>312.5129827037664</v>
      </c>
      <c r="Q31" s="9">
        <f>IF(AND($E31&gt;Q$3,$F31&gt;Q$4),(90-Angles1!Q31),IF(AND($E31&lt;Q$3,$F31&gt;Q$4),(90+Angles1!Q31),IF(AND($E31&lt;Q$3,$F31&lt;Q$4),(270-Angles1!Q31),IF(AND($E31&gt;Q$3,$F31&lt;Q$4),(270+Angles1!Q31),"-"))))</f>
        <v>308.59758874081342</v>
      </c>
      <c r="R31" s="9">
        <f>IF(AND($E31&gt;R$3,$F31&gt;R$4),(90-Angles1!R31),IF(AND($E31&lt;R$3,$F31&gt;R$4),(90+Angles1!R31),IF(AND($E31&lt;R$3,$F31&lt;R$4),(270-Angles1!R31),IF(AND($E31&gt;R$3,$F31&lt;R$4),(270+Angles1!R31),"-"))))</f>
        <v>305.21229387213106</v>
      </c>
      <c r="S31" s="9">
        <f>IF(AND($E31&gt;S$3,$F31&gt;S$4),(90-Angles1!S31),IF(AND($E31&lt;S$3,$F31&gt;S$4),(90+Angles1!S31),IF(AND($E31&lt;S$3,$F31&lt;S$4),(270-Angles1!S31),IF(AND($E31&gt;S$3,$F31&lt;S$4),(270+Angles1!S31),"-"))))</f>
        <v>299.32660942707861</v>
      </c>
      <c r="T31" s="9">
        <f>IF(AND($E31&gt;T$3,$F31&gt;T$4),(90-Angles1!T31),IF(AND($E31&lt;T$3,$F31&gt;T$4),(90+Angles1!T31),IF(AND($E31&lt;T$3,$F31&lt;T$4),(270-Angles1!T31),IF(AND($E31&gt;T$3,$F31&lt;T$4),(270+Angles1!T31),"-"))))</f>
        <v>301.81061268921178</v>
      </c>
      <c r="U31" s="9">
        <f>IF(AND($E31&gt;U$3,$F31&gt;U$4),(90-Angles1!U31),IF(AND($E31&lt;U$3,$F31&gt;U$4),(90+Angles1!U31),IF(AND($E31&lt;U$3,$F31&lt;U$4),(270-Angles1!U31),IF(AND($E31&gt;U$3,$F31&lt;U$4),(270+Angles1!U31),"-"))))</f>
        <v>303.71683028993755</v>
      </c>
      <c r="V31" s="9">
        <f>IF(AND($E31&gt;V$3,$F31&gt;V$4),(90-Angles1!V31),IF(AND($E31&lt;V$3,$F31&gt;V$4),(90+Angles1!V31),IF(AND($E31&lt;V$3,$F31&lt;V$4),(270-Angles1!V31),IF(AND($E31&gt;V$3,$F31&lt;V$4),(270+Angles1!V31),"-"))))</f>
        <v>303.87504597688849</v>
      </c>
      <c r="W31" s="9">
        <f>IF(AND($E31&gt;W$3,$F31&gt;W$4),(90-Angles1!W31),IF(AND($E31&lt;W$3,$F31&gt;W$4),(90+Angles1!W31),IF(AND($E31&lt;W$3,$F31&lt;W$4),(270-Angles1!W31),IF(AND($E31&gt;W$3,$F31&lt;W$4),(270+Angles1!W31),"-"))))</f>
        <v>307.59730911766837</v>
      </c>
      <c r="X31" s="9">
        <f>IF(AND($E31&gt;X$3,$F31&gt;X$4),(90-Angles1!X31),IF(AND($E31&lt;X$3,$F31&gt;X$4),(90+Angles1!X31),IF(AND($E31&lt;X$3,$F31&lt;X$4),(270-Angles1!X31),IF(AND($E31&gt;X$3,$F31&lt;X$4),(270+Angles1!X31),"-"))))</f>
        <v>329.04035228795965</v>
      </c>
      <c r="Y31" s="9">
        <f>IF(AND($E31&gt;Y$3,$F31&gt;Y$4),(90-Angles1!Y31),IF(AND($E31&lt;Y$3,$F31&gt;Y$4),(90+Angles1!Y31),IF(AND($E31&lt;Y$3,$F31&lt;Y$4),(270-Angles1!Y31),IF(AND($E31&gt;Y$3,$F31&lt;Y$4),(270+Angles1!Y31),"-"))))</f>
        <v>12.069177535521348</v>
      </c>
      <c r="Z31" s="9">
        <f>IF(AND($E31&gt;Z$3,$F31&gt;Z$4),(90-Angles1!Z31),IF(AND($E31&lt;Z$3,$F31&gt;Z$4),(90+Angles1!Z31),IF(AND($E31&lt;Z$3,$F31&lt;Z$4),(270-Angles1!Z31),IF(AND($E31&gt;Z$3,$F31&lt;Z$4),(270+Angles1!Z31),"-"))))</f>
        <v>24.145250177738802</v>
      </c>
      <c r="AA31" s="9">
        <f>IF(AND($E31&gt;AA$3,$F31&gt;AA$4),(90-Angles1!AA31),IF(AND($E31&lt;AA$3,$F31&gt;AA$4),(90+Angles1!AA31),IF(AND($E31&lt;AA$3,$F31&lt;AA$4),(270-Angles1!AA31),IF(AND($E31&gt;AA$3,$F31&lt;AA$4),(270+Angles1!AA31),"-"))))</f>
        <v>42.392370033163459</v>
      </c>
      <c r="AB31" s="9">
        <f>IF(AND($E31&gt;AB$3,$F31&gt;AB$4),(90-Angles1!AB31),IF(AND($E31&lt;AB$3,$F31&gt;AB$4),(90+Angles1!AB31),IF(AND($E31&lt;AB$3,$F31&lt;AB$4),(270-Angles1!AB31),IF(AND($E31&gt;AB$3,$F31&lt;AB$4),(270+Angles1!AB31),"-"))))</f>
        <v>279.51609135119838</v>
      </c>
      <c r="AC31" s="9">
        <f>IF(AND($E31&gt;AC$3,$F31&gt;AC$4),(90-Angles1!AC31),IF(AND($E31&lt;AC$3,$F31&gt;AC$4),(90+Angles1!AC31),IF(AND($E31&lt;AC$3,$F31&lt;AC$4),(270-Angles1!AC31),IF(AND($E31&gt;AC$3,$F31&lt;AC$4),(270+Angles1!AC31),"-"))))</f>
        <v>250.7975743128797</v>
      </c>
      <c r="AD31" s="9">
        <f>IF(AND($E31&gt;AD$3,$F31&gt;AD$4),(90-Angles1!AD31),IF(AND($E31&lt;AD$3,$F31&gt;AD$4),(90+Angles1!AD31),IF(AND($E31&lt;AD$3,$F31&lt;AD$4),(270-Angles1!AD31),IF(AND($E31&gt;AD$3,$F31&lt;AD$4),(270+Angles1!AD31),"-"))))</f>
        <v>248.37849924168174</v>
      </c>
      <c r="AE31" s="9">
        <f>IF(AND($E31&gt;AE$3,$F31&gt;AE$4),(90-Angles1!AE31),IF(AND($E31&lt;AE$3,$F31&gt;AE$4),(90+Angles1!AE31),IF(AND($E31&lt;AE$3,$F31&lt;AE$4),(270-Angles1!AE31),IF(AND($E31&gt;AE$3,$F31&lt;AE$4),(270+Angles1!AE31),"-"))))</f>
        <v>248.65122870058102</v>
      </c>
      <c r="AF31" s="9" t="str">
        <f>IF(AND($E31&gt;AF$3,$F31&gt;AF$4),(90-Angles1!AF31),IF(AND($E31&lt;AF$3,$F31&gt;AF$4),(90+Angles1!AF31),IF(AND($E31&lt;AF$3,$F31&lt;AF$4),(270-Angles1!AF31),IF(AND($E31&gt;AF$3,$F31&lt;AF$4),(270+Angles1!AF31),"-"))))</f>
        <v>-</v>
      </c>
      <c r="AG31" s="9">
        <f>IF(AND($E31&gt;AG$3,$F31&gt;AG$4),(90-Angles1!AG31),IF(AND($E31&lt;AG$3,$F31&gt;AG$4),(90+Angles1!AG31),IF(AND($E31&lt;AG$3,$F31&lt;AG$4),(270-Angles1!AG31),IF(AND($E31&gt;AG$3,$F31&lt;AG$4),(270+Angles1!AG31),"-"))))</f>
        <v>60.028623141037912</v>
      </c>
      <c r="AH31" s="9">
        <f>IF(AND($E31&gt;AH$3,$F31&gt;AH$4),(90-Angles1!AH31),IF(AND($E31&lt;AH$3,$F31&gt;AH$4),(90+Angles1!AH31),IF(AND($E31&lt;AH$3,$F31&lt;AH$4),(270-Angles1!AH31),IF(AND($E31&gt;AH$3,$F31&lt;AH$4),(270+Angles1!AH31),"-"))))</f>
        <v>65.551178314814706</v>
      </c>
      <c r="AI31" s="9">
        <f>IF(AND($E31&gt;AI$3,$F31&gt;AI$4),(90-Angles1!AI31),IF(AND($E31&lt;AI$3,$F31&gt;AI$4),(90+Angles1!AI31),IF(AND($E31&lt;AI$3,$F31&lt;AI$4),(270-Angles1!AI31),IF(AND($E31&gt;AI$3,$F31&lt;AI$4),(270+Angles1!AI31),"-"))))</f>
        <v>69.251849652839468</v>
      </c>
      <c r="AJ31" s="9">
        <f>IF(AND($E31&gt;AJ$3,$F31&gt;AJ$4),(90-Angles1!AJ31),IF(AND($E31&lt;AJ$3,$F31&gt;AJ$4),(90+Angles1!AJ31),IF(AND($E31&lt;AJ$3,$F31&lt;AJ$4),(270-Angles1!AJ31),IF(AND($E31&gt;AJ$3,$F31&lt;AJ$4),(270+Angles1!AJ31),"-"))))</f>
        <v>70.634762005106452</v>
      </c>
      <c r="AK31" s="9">
        <f>IF(AND($E31&gt;AK$3,$F31&gt;AK$4),(90-Angles1!AK31),IF(AND($E31&lt;AK$3,$F31&gt;AK$4),(90+Angles1!AK31),IF(AND($E31&lt;AK$3,$F31&lt;AK$4),(270-Angles1!AK31),IF(AND($E31&gt;AK$3,$F31&lt;AK$4),(270+Angles1!AK31),"-"))))</f>
        <v>74.346379610567496</v>
      </c>
      <c r="AL31" s="9">
        <f>IF(AND($E31&gt;AL$3,$F31&gt;AL$4),(90-Angles1!AL31),IF(AND($E31&lt;AL$3,$F31&gt;AL$4),(90+Angles1!AL31),IF(AND($E31&lt;AL$3,$F31&lt;AL$4),(270-Angles1!AL31),IF(AND($E31&gt;AL$3,$F31&lt;AL$4),(270+Angles1!AL31),"-"))))</f>
        <v>69.828136041552753</v>
      </c>
      <c r="AM31" s="9">
        <f>IF(AND($E31&gt;AM$3,$F31&gt;AM$4),(90-Angles1!AM31),IF(AND($E31&lt;AM$3,$F31&gt;AM$4),(90+Angles1!AM31),IF(AND($E31&lt;AM$3,$F31&lt;AM$4),(270-Angles1!AM31),IF(AND($E31&gt;AM$3,$F31&lt;AM$4),(270+Angles1!AM31),"-"))))</f>
        <v>66.957124857008807</v>
      </c>
      <c r="AN31" s="9">
        <f>IF(AND($E31&gt;AN$3,$F31&gt;AN$4),(90-Angles1!AN31),IF(AND($E31&lt;AN$3,$F31&gt;AN$4),(90+Angles1!AN31),IF(AND($E31&lt;AN$3,$F31&lt;AN$4),(270-Angles1!AN31),IF(AND($E31&gt;AN$3,$F31&lt;AN$4),(270+Angles1!AN31),"-"))))</f>
        <v>60.813432474837576</v>
      </c>
      <c r="AO31" s="9">
        <f>IF(AND($E31&gt;AO$3,$F31&gt;AO$4),(90-Angles1!AO31),IF(AND($E31&lt;AO$3,$F31&gt;AO$4),(90+Angles1!AO31),IF(AND($E31&lt;AO$3,$F31&lt;AO$4),(270-Angles1!AO31),IF(AND($E31&gt;AO$3,$F31&lt;AO$4),(270+Angles1!AO31),"-"))))</f>
        <v>57.780485432024506</v>
      </c>
      <c r="AP31" s="9">
        <f>IF(AND($E31&gt;AP$3,$F31&gt;AP$4),(90-Angles1!AP31),IF(AND($E31&lt;AP$3,$F31&gt;AP$4),(90+Angles1!AP31),IF(AND($E31&lt;AP$3,$F31&lt;AP$4),(270-Angles1!AP31),IF(AND($E31&gt;AP$3,$F31&lt;AP$4),(270+Angles1!AP31),"-"))))</f>
        <v>44.755859833590783</v>
      </c>
      <c r="AQ31" s="9">
        <f>IF(AND($E31&gt;AQ$3,$F31&gt;AQ$4),(90-Angles1!AQ31),IF(AND($E31&lt;AQ$3,$F31&gt;AQ$4),(90+Angles1!AQ31),IF(AND($E31&lt;AQ$3,$F31&lt;AQ$4),(270-Angles1!AQ31),IF(AND($E31&gt;AQ$3,$F31&lt;AQ$4),(270+Angles1!AQ31),"-"))))</f>
        <v>42.974751422742727</v>
      </c>
      <c r="AR31" s="9">
        <f>IF(AND($E31&gt;AR$3,$F31&gt;AR$4),(90-Angles1!AR31),IF(AND($E31&lt;AR$3,$F31&gt;AR$4),(90+Angles1!AR31),IF(AND($E31&lt;AR$3,$F31&lt;AR$4),(270-Angles1!AR31),IF(AND($E31&gt;AR$3,$F31&lt;AR$4),(270+Angles1!AR31),"-"))))</f>
        <v>44.236180643606588</v>
      </c>
      <c r="AS31" s="9">
        <f>IF(AND($E31&gt;AS$3,$F31&gt;AS$4),(90-Angles1!AS31),IF(AND($E31&lt;AS$3,$F31&gt;AS$4),(90+Angles1!AS31),IF(AND($E31&lt;AS$3,$F31&lt;AS$4),(270-Angles1!AS31),IF(AND($E31&gt;AS$3,$F31&lt;AS$4),(270+Angles1!AS31),"-"))))</f>
        <v>46.959732321179558</v>
      </c>
      <c r="AT31" s="9">
        <f>IF(AND($E31&gt;AT$3,$F31&gt;AT$4),(90-Angles1!AT31),IF(AND($E31&lt;AT$3,$F31&gt;AT$4),(90+Angles1!AT31),IF(AND($E31&lt;AT$3,$F31&lt;AT$4),(270-Angles1!AT31),IF(AND($E31&gt;AT$3,$F31&lt;AT$4),(270+Angles1!AT31),"-"))))</f>
        <v>33.382332451563293</v>
      </c>
      <c r="AU31" s="9">
        <f>IF(AND($E31&gt;AU$3,$F31&gt;AU$4),(90-Angles1!AU31),IF(AND($E31&lt;AU$3,$F31&gt;AU$4),(90+Angles1!AU31),IF(AND($E31&lt;AU$3,$F31&lt;AU$4),(270-Angles1!AU31),IF(AND($E31&gt;AU$3,$F31&lt;AU$4),(270+Angles1!AU31),"-"))))</f>
        <v>9.8133036811669001</v>
      </c>
      <c r="AV31" s="9">
        <f>IF(AND($E31&gt;AV$3,$F31&gt;AV$4),(90-Angles1!AV31),IF(AND($E31&lt;AV$3,$F31&gt;AV$4),(90+Angles1!AV31),IF(AND($E31&lt;AV$3,$F31&lt;AV$4),(270-Angles1!AV31),IF(AND($E31&gt;AV$3,$F31&lt;AV$4),(270+Angles1!AV31),"-"))))</f>
        <v>9.3591050403217366</v>
      </c>
      <c r="AW31" s="9">
        <f>IF(AND($E31&gt;AW$3,$F31&gt;AW$4),(90-Angles1!AW31),IF(AND($E31&lt;AW$3,$F31&gt;AW$4),(90+Angles1!AW31),IF(AND($E31&lt;AW$3,$F31&lt;AW$4),(270-Angles1!AW31),IF(AND($E31&gt;AW$3,$F31&lt;AW$4),(270+Angles1!AW31),"-"))))</f>
        <v>8.7556183096098579</v>
      </c>
      <c r="AX31" s="9">
        <f>IF(AND($E31&gt;AX$3,$F31&gt;AX$4),(90-Angles1!AX31),IF(AND($E31&lt;AX$3,$F31&gt;AX$4),(90+Angles1!AX31),IF(AND($E31&lt;AX$3,$F31&lt;AX$4),(270-Angles1!AX31),IF(AND($E31&gt;AX$3,$F31&lt;AX$4),(270+Angles1!AX31),"-"))))</f>
        <v>14.877177636865611</v>
      </c>
      <c r="AY31" s="9">
        <f>IF(AND($E31&gt;AY$3,$F31&gt;AY$4),(90-Angles1!AY31),IF(AND($E31&lt;AY$3,$F31&gt;AY$4),(90+Angles1!AY31),IF(AND($E31&lt;AY$3,$F31&lt;AY$4),(270-Angles1!AY31),IF(AND($E31&gt;AY$3,$F31&lt;AY$4),(270+Angles1!AY31),"-"))))</f>
        <v>14.913616600994828</v>
      </c>
      <c r="AZ31" s="9">
        <f>IF(AND($E31&gt;AZ$3,$F31&gt;AZ$4),(90-Angles1!AZ31),IF(AND($E31&lt;AZ$3,$F31&gt;AZ$4),(90+Angles1!AZ31),IF(AND($E31&lt;AZ$3,$F31&lt;AZ$4),(270-Angles1!AZ31),IF(AND($E31&gt;AZ$3,$F31&lt;AZ$4),(270+Angles1!AZ31),"-"))))</f>
        <v>9.3909357050813185</v>
      </c>
      <c r="BA31" s="9">
        <f>IF(AND($E31&gt;BA$3,$F31&gt;BA$4),(90-Angles1!BA31),IF(AND($E31&lt;BA$3,$F31&gt;BA$4),(90+Angles1!BA31),IF(AND($E31&lt;BA$3,$F31&lt;BA$4),(270-Angles1!BA31),IF(AND($E31&gt;BA$3,$F31&lt;BA$4),(270+Angles1!BA31),"-"))))</f>
        <v>7.8287007046562564</v>
      </c>
      <c r="BB31" s="9">
        <f>IF(AND($E31&gt;BB$3,$F31&gt;BB$4),(90-Angles1!BB31),IF(AND($E31&lt;BB$3,$F31&gt;BB$4),(90+Angles1!BB31),IF(AND($E31&lt;BB$3,$F31&lt;BB$4),(270-Angles1!BB31),IF(AND($E31&gt;BB$3,$F31&lt;BB$4),(270+Angles1!BB31),"-"))))</f>
        <v>7.7680971041794606</v>
      </c>
      <c r="BC31" s="9">
        <f>IF(AND($E31&gt;BC$3,$F31&gt;BC$4),(90-Angles1!BC31),IF(AND($E31&lt;BC$3,$F31&gt;BC$4),(90+Angles1!BC31),IF(AND($E31&lt;BC$3,$F31&lt;BC$4),(270-Angles1!BC31),IF(AND($E31&gt;BC$3,$F31&lt;BC$4),(270+Angles1!BC31),"-"))))</f>
        <v>359.84970072207511</v>
      </c>
      <c r="BD31" s="9">
        <f>IF(AND($E31&gt;BD$3,$F31&gt;BD$4),(90-Angles1!BD31),IF(AND($E31&lt;BD$3,$F31&gt;BD$4),(90+Angles1!BD31),IF(AND($E31&lt;BD$3,$F31&lt;BD$4),(270-Angles1!BD31),IF(AND($E31&gt;BD$3,$F31&lt;BD$4),(270+Angles1!BD31),"-"))))</f>
        <v>357.40410058280571</v>
      </c>
      <c r="BE31" s="9">
        <f>IF(AND($E31&gt;BE$3,$F31&gt;BE$4),(90-Angles1!BE31),IF(AND($E31&lt;BE$3,$F31&gt;BE$4),(90+Angles1!BE31),IF(AND($E31&lt;BE$3,$F31&lt;BE$4),(270-Angles1!BE31),IF(AND($E31&gt;BE$3,$F31&lt;BE$4),(270+Angles1!BE31),"-"))))</f>
        <v>8.7465527255716324E-2</v>
      </c>
    </row>
    <row r="32" spans="1:57" s="2" customFormat="1" ht="12" x14ac:dyDescent="0.25">
      <c r="A32" s="3">
        <f>Angles1!A32</f>
        <v>1618.1</v>
      </c>
      <c r="B32" s="3" t="str">
        <f>Angles1!B32</f>
        <v>Minoa insula</v>
      </c>
      <c r="C32" s="3" t="str">
        <f>Angles1!C32</f>
        <v>Pachaki islet</v>
      </c>
      <c r="D32" s="3">
        <f>Angles1!D32</f>
        <v>0</v>
      </c>
      <c r="E32" s="3">
        <f>Angles1!E32</f>
        <v>37.969700000000003</v>
      </c>
      <c r="F32" s="3">
        <f>Angles1!F32</f>
        <v>23.362200000000001</v>
      </c>
      <c r="G32" s="32">
        <f>Angles1!G32</f>
        <v>40</v>
      </c>
      <c r="H32" s="9">
        <f>IF(AND($E32&gt;H$3,$F32&gt;H$4),(90-Angles1!H32),IF(AND($E32&lt;H$3,$F32&gt;H$4),(90+Angles1!H32),IF(AND($E32&lt;H$3,$F32&lt;H$4),(270-Angles1!H32),IF(AND($E32&gt;H$3,$F32&lt;H$4),(270+Angles1!H32),"-"))))</f>
        <v>301.24789939658177</v>
      </c>
      <c r="I32" s="9">
        <f>IF(AND($E32&gt;I$3,$F32&gt;I$4),(90-Angles1!I32),IF(AND($E32&lt;I$3,$F32&gt;I$4),(90+Angles1!I32),IF(AND($E32&lt;I$3,$F32&lt;I$4),(270-Angles1!I32),IF(AND($E32&gt;I$3,$F32&lt;I$4),(270+Angles1!I32),"-"))))</f>
        <v>304.29964379249327</v>
      </c>
      <c r="J32" s="9">
        <f>IF(AND($E32&gt;J$3,$F32&gt;J$4),(90-Angles1!J32),IF(AND($E32&lt;J$3,$F32&gt;J$4),(90+Angles1!J32),IF(AND($E32&lt;J$3,$F32&lt;J$4),(270-Angles1!J32),IF(AND($E32&gt;J$3,$F32&lt;J$4),(270+Angles1!J32),"-"))))</f>
        <v>302.56193294331615</v>
      </c>
      <c r="K32" s="9">
        <f>IF(AND($E32&gt;K$3,$F32&gt;K$4),(90-Angles1!K32),IF(AND($E32&lt;K$3,$F32&gt;K$4),(90+Angles1!K32),IF(AND($E32&lt;K$3,$F32&lt;K$4),(270-Angles1!K32),IF(AND($E32&gt;K$3,$F32&lt;K$4),(270+Angles1!K32),"-"))))</f>
        <v>299.49590324858184</v>
      </c>
      <c r="L32" s="9">
        <f>IF(AND($E32&gt;L$3,$F32&gt;L$4),(90-Angles1!L32),IF(AND($E32&lt;L$3,$F32&gt;L$4),(90+Angles1!L32),IF(AND($E32&lt;L$3,$F32&lt;L$4),(270-Angles1!L32),IF(AND($E32&gt;L$3,$F32&lt;L$4),(270+Angles1!L32),"-"))))</f>
        <v>298.92127790119474</v>
      </c>
      <c r="M32" s="9">
        <f>IF(AND($E32&gt;M$3,$F32&gt;M$4),(90-Angles1!M32),IF(AND($E32&lt;M$3,$F32&gt;M$4),(90+Angles1!M32),IF(AND($E32&lt;M$3,$F32&lt;M$4),(270-Angles1!M32),IF(AND($E32&gt;M$3,$F32&lt;M$4),(270+Angles1!M32),"-"))))</f>
        <v>294.33878204782229</v>
      </c>
      <c r="N32" s="9">
        <f>IF(AND($E32&gt;N$3,$F32&gt;N$4),(90-Angles1!N32),IF(AND($E32&lt;N$3,$F32&gt;N$4),(90+Angles1!N32),IF(AND($E32&lt;N$3,$F32&lt;N$4),(270-Angles1!N32),IF(AND($E32&gt;N$3,$F32&lt;N$4),(270+Angles1!N32),"-"))))</f>
        <v>294.12455167673932</v>
      </c>
      <c r="O32" s="9">
        <f>IF(AND($E32&gt;O$3,$F32&gt;O$4),(90-Angles1!O32),IF(AND($E32&lt;O$3,$F32&gt;O$4),(90+Angles1!O32),IF(AND($E32&lt;O$3,$F32&lt;O$4),(270-Angles1!O32),IF(AND($E32&gt;O$3,$F32&lt;O$4),(270+Angles1!O32),"-"))))</f>
        <v>302.19604912862809</v>
      </c>
      <c r="P32" s="9">
        <f>IF(AND($E32&gt;P$3,$F32&gt;P$4),(90-Angles1!P32),IF(AND($E32&lt;P$3,$F32&gt;P$4),(90+Angles1!P32),IF(AND($E32&lt;P$3,$F32&lt;P$4),(270-Angles1!P32),IF(AND($E32&gt;P$3,$F32&lt;P$4),(270+Angles1!P32),"-"))))</f>
        <v>295.92858575128798</v>
      </c>
      <c r="Q32" s="9">
        <f>IF(AND($E32&gt;Q$3,$F32&gt;Q$4),(90-Angles1!Q32),IF(AND($E32&lt;Q$3,$F32&gt;Q$4),(90+Angles1!Q32),IF(AND($E32&lt;Q$3,$F32&lt;Q$4),(270-Angles1!Q32),IF(AND($E32&gt;Q$3,$F32&lt;Q$4),(270+Angles1!Q32),"-"))))</f>
        <v>290.30657905877979</v>
      </c>
      <c r="R32" s="9">
        <f>IF(AND($E32&gt;R$3,$F32&gt;R$4),(90-Angles1!R32),IF(AND($E32&lt;R$3,$F32&gt;R$4),(90+Angles1!R32),IF(AND($E32&lt;R$3,$F32&lt;R$4),(270-Angles1!R32),IF(AND($E32&gt;R$3,$F32&lt;R$4),(270+Angles1!R32),"-"))))</f>
        <v>285.13585338510893</v>
      </c>
      <c r="S32" s="9">
        <f>IF(AND($E32&gt;S$3,$F32&gt;S$4),(90-Angles1!S32),IF(AND($E32&lt;S$3,$F32&gt;S$4),(90+Angles1!S32),IF(AND($E32&lt;S$3,$F32&lt;S$4),(270-Angles1!S32),IF(AND($E32&gt;S$3,$F32&lt;S$4),(270+Angles1!S32),"-"))))</f>
        <v>277.89937068521948</v>
      </c>
      <c r="T32" s="9">
        <f>IF(AND($E32&gt;T$3,$F32&gt;T$4),(90-Angles1!T32),IF(AND($E32&lt;T$3,$F32&gt;T$4),(90+Angles1!T32),IF(AND($E32&lt;T$3,$F32&lt;T$4),(270-Angles1!T32),IF(AND($E32&gt;T$3,$F32&lt;T$4),(270+Angles1!T32),"-"))))</f>
        <v>277.87373906518047</v>
      </c>
      <c r="U32" s="9">
        <f>IF(AND($E32&gt;U$3,$F32&gt;U$4),(90-Angles1!U32),IF(AND($E32&lt;U$3,$F32&gt;U$4),(90+Angles1!U32),IF(AND($E32&lt;U$3,$F32&lt;U$4),(270-Angles1!U32),IF(AND($E32&gt;U$3,$F32&lt;U$4),(270+Angles1!U32),"-"))))</f>
        <v>278.29237662038247</v>
      </c>
      <c r="V32" s="9">
        <f>IF(AND($E32&gt;V$3,$F32&gt;V$4),(90-Angles1!V32),IF(AND($E32&lt;V$3,$F32&gt;V$4),(90+Angles1!V32),IF(AND($E32&lt;V$3,$F32&lt;V$4),(270-Angles1!V32),IF(AND($E32&gt;V$3,$F32&lt;V$4),(270+Angles1!V32),"-"))))</f>
        <v>277.26412625364412</v>
      </c>
      <c r="W32" s="9">
        <f>IF(AND($E32&gt;W$3,$F32&gt;W$4),(90-Angles1!W32),IF(AND($E32&lt;W$3,$F32&gt;W$4),(90+Angles1!W32),IF(AND($E32&lt;W$3,$F32&lt;W$4),(270-Angles1!W32),IF(AND($E32&gt;W$3,$F32&lt;W$4),(270+Angles1!W32),"-"))))</f>
        <v>275.07647389555183</v>
      </c>
      <c r="X32" s="9">
        <f>IF(AND($E32&gt;X$3,$F32&gt;X$4),(90-Angles1!X32),IF(AND($E32&lt;X$3,$F32&gt;X$4),(90+Angles1!X32),IF(AND($E32&lt;X$3,$F32&lt;X$4),(270-Angles1!X32),IF(AND($E32&gt;X$3,$F32&lt;X$4),(270+Angles1!X32),"-"))))</f>
        <v>277.99093187557253</v>
      </c>
      <c r="Y32" s="9">
        <f>IF(AND($E32&gt;Y$3,$F32&gt;Y$4),(90-Angles1!Y32),IF(AND($E32&lt;Y$3,$F32&gt;Y$4),(90+Angles1!Y32),IF(AND($E32&lt;Y$3,$F32&lt;Y$4),(270-Angles1!Y32),IF(AND($E32&gt;Y$3,$F32&lt;Y$4),(270+Angles1!Y32),"-"))))</f>
        <v>325.92936564066065</v>
      </c>
      <c r="Z32" s="9">
        <f>IF(AND($E32&gt;Z$3,$F32&gt;Z$4),(90-Angles1!Z32),IF(AND($E32&lt;Z$3,$F32&gt;Z$4),(90+Angles1!Z32),IF(AND($E32&lt;Z$3,$F32&lt;Z$4),(270-Angles1!Z32),IF(AND($E32&gt;Z$3,$F32&lt;Z$4),(270+Angles1!Z32),"-"))))</f>
        <v>330.61425212464229</v>
      </c>
      <c r="AA32" s="9">
        <f>IF(AND($E32&gt;AA$3,$F32&gt;AA$4),(90-Angles1!AA32),IF(AND($E32&lt;AA$3,$F32&gt;AA$4),(90+Angles1!AA32),IF(AND($E32&lt;AA$3,$F32&lt;AA$4),(270-Angles1!AA32),IF(AND($E32&gt;AA$3,$F32&lt;AA$4),(270+Angles1!AA32),"-"))))</f>
        <v>264.23334868504003</v>
      </c>
      <c r="AB32" s="9">
        <f>IF(AND($E32&gt;AB$3,$F32&gt;AB$4),(90-Angles1!AB32),IF(AND($E32&lt;AB$3,$F32&gt;AB$4),(90+Angles1!AB32),IF(AND($E32&lt;AB$3,$F32&lt;AB$4),(270-Angles1!AB32),IF(AND($E32&gt;AB$3,$F32&lt;AB$4),(270+Angles1!AB32),"-"))))</f>
        <v>256.64510508334075</v>
      </c>
      <c r="AC32" s="9">
        <f>IF(AND($E32&gt;AC$3,$F32&gt;AC$4),(90-Angles1!AC32),IF(AND($E32&lt;AC$3,$F32&gt;AC$4),(90+Angles1!AC32),IF(AND($E32&lt;AC$3,$F32&lt;AC$4),(270-Angles1!AC32),IF(AND($E32&gt;AC$3,$F32&lt;AC$4),(270+Angles1!AC32),"-"))))</f>
        <v>244.92791671120978</v>
      </c>
      <c r="AD32" s="9">
        <f>IF(AND($E32&gt;AD$3,$F32&gt;AD$4),(90-Angles1!AD32),IF(AND($E32&lt;AD$3,$F32&gt;AD$4),(90+Angles1!AD32),IF(AND($E32&lt;AD$3,$F32&lt;AD$4),(270-Angles1!AD32),IF(AND($E32&gt;AD$3,$F32&lt;AD$4),(270+Angles1!AD32),"-"))))</f>
        <v>243.08527222499131</v>
      </c>
      <c r="AE32" s="9">
        <f>IF(AND($E32&gt;AE$3,$F32&gt;AE$4),(90-Angles1!AE32),IF(AND($E32&lt;AE$3,$F32&gt;AE$4),(90+Angles1!AE32),IF(AND($E32&lt;AE$3,$F32&lt;AE$4),(270-Angles1!AE32),IF(AND($E32&gt;AE$3,$F32&lt;AE$4),(270+Angles1!AE32),"-"))))</f>
        <v>242.58078803754549</v>
      </c>
      <c r="AF32" s="9">
        <f>IF(AND($E32&gt;AF$3,$F32&gt;AF$4),(90-Angles1!AF32),IF(AND($E32&lt;AF$3,$F32&gt;AF$4),(90+Angles1!AF32),IF(AND($E32&lt;AF$3,$F32&lt;AF$4),(270-Angles1!AF32),IF(AND($E32&gt;AF$3,$F32&lt;AF$4),(270+Angles1!AF32),"-"))))</f>
        <v>240.01016080975677</v>
      </c>
      <c r="AG32" s="9" t="str">
        <f>IF(AND($E32&gt;AG$3,$F32&gt;AG$4),(90-Angles1!AG32),IF(AND($E32&lt;AG$3,$F32&gt;AG$4),(90+Angles1!AG32),IF(AND($E32&lt;AG$3,$F32&lt;AG$4),(270-Angles1!AG32),IF(AND($E32&gt;AG$3,$F32&lt;AG$4),(270+Angles1!AG32),"-"))))</f>
        <v>-</v>
      </c>
      <c r="AH32" s="9">
        <f>IF(AND($E32&gt;AH$3,$F32&gt;AH$4),(90-Angles1!AH32),IF(AND($E32&lt;AH$3,$F32&gt;AH$4),(90+Angles1!AH32),IF(AND($E32&lt;AH$3,$F32&lt;AH$4),(270-Angles1!AH32),IF(AND($E32&gt;AH$3,$F32&lt;AH$4),(270+Angles1!AH32),"-"))))</f>
        <v>145.40552371122567</v>
      </c>
      <c r="AI32" s="9">
        <f>IF(AND($E32&gt;AI$3,$F32&gt;AI$4),(90-Angles1!AI32),IF(AND($E32&lt;AI$3,$F32&gt;AI$4),(90+Angles1!AI32),IF(AND($E32&lt;AI$3,$F32&lt;AI$4),(270-Angles1!AI32),IF(AND($E32&gt;AI$3,$F32&lt;AI$4),(270+Angles1!AI32),"-"))))</f>
        <v>75.048278294573919</v>
      </c>
      <c r="AJ32" s="9">
        <f>IF(AND($E32&gt;AJ$3,$F32&gt;AJ$4),(90-Angles1!AJ32),IF(AND($E32&lt;AJ$3,$F32&gt;AJ$4),(90+Angles1!AJ32),IF(AND($E32&lt;AJ$3,$F32&lt;AJ$4),(270-Angles1!AJ32),IF(AND($E32&gt;AJ$3,$F32&lt;AJ$4),(270+Angles1!AJ32),"-"))))</f>
        <v>75.687302290601764</v>
      </c>
      <c r="AK32" s="9">
        <f>IF(AND($E32&gt;AK$3,$F32&gt;AK$4),(90-Angles1!AK32),IF(AND($E32&lt;AK$3,$F32&gt;AK$4),(90+Angles1!AK32),IF(AND($E32&lt;AK$3,$F32&lt;AK$4),(270-Angles1!AK32),IF(AND($E32&gt;AK$3,$F32&lt;AK$4),(270+Angles1!AK32),"-"))))</f>
        <v>79.780792988367637</v>
      </c>
      <c r="AL32" s="9">
        <f>IF(AND($E32&gt;AL$3,$F32&gt;AL$4),(90-Angles1!AL32),IF(AND($E32&lt;AL$3,$F32&gt;AL$4),(90+Angles1!AL32),IF(AND($E32&lt;AL$3,$F32&lt;AL$4),(270-Angles1!AL32),IF(AND($E32&gt;AL$3,$F32&lt;AL$4),(270+Angles1!AL32),"-"))))</f>
        <v>73.341435752793259</v>
      </c>
      <c r="AM32" s="9">
        <f>IF(AND($E32&gt;AM$3,$F32&gt;AM$4),(90-Angles1!AM32),IF(AND($E32&lt;AM$3,$F32&gt;AM$4),(90+Angles1!AM32),IF(AND($E32&lt;AM$3,$F32&lt;AM$4),(270-Angles1!AM32),IF(AND($E32&gt;AM$3,$F32&lt;AM$4),(270+Angles1!AM32),"-"))))</f>
        <v>69.413943436633573</v>
      </c>
      <c r="AN32" s="9">
        <f>IF(AND($E32&gt;AN$3,$F32&gt;AN$4),(90-Angles1!AN32),IF(AND($E32&lt;AN$3,$F32&gt;AN$4),(90+Angles1!AN32),IF(AND($E32&lt;AN$3,$F32&lt;AN$4),(270-Angles1!AN32),IF(AND($E32&gt;AN$3,$F32&lt;AN$4),(270+Angles1!AN32),"-"))))</f>
        <v>61.115516750134148</v>
      </c>
      <c r="AO32" s="9">
        <f>IF(AND($E32&gt;AO$3,$F32&gt;AO$4),(90-Angles1!AO32),IF(AND($E32&lt;AO$3,$F32&gt;AO$4),(90+Angles1!AO32),IF(AND($E32&lt;AO$3,$F32&lt;AO$4),(270-Angles1!AO32),IF(AND($E32&gt;AO$3,$F32&lt;AO$4),(270+Angles1!AO32),"-"))))</f>
        <v>56.702808929852644</v>
      </c>
      <c r="AP32" s="9">
        <f>IF(AND($E32&gt;AP$3,$F32&gt;AP$4),(90-Angles1!AP32),IF(AND($E32&lt;AP$3,$F32&gt;AP$4),(90+Angles1!AP32),IF(AND($E32&lt;AP$3,$F32&lt;AP$4),(270-Angles1!AP32),IF(AND($E32&gt;AP$3,$F32&lt;AP$4),(270+Angles1!AP32),"-"))))</f>
        <v>38.32675634884621</v>
      </c>
      <c r="AQ32" s="9">
        <f>IF(AND($E32&gt;AQ$3,$F32&gt;AQ$4),(90-Angles1!AQ32),IF(AND($E32&lt;AQ$3,$F32&gt;AQ$4),(90+Angles1!AQ32),IF(AND($E32&lt;AQ$3,$F32&lt;AQ$4),(270-Angles1!AQ32),IF(AND($E32&gt;AQ$3,$F32&lt;AQ$4),(270+Angles1!AQ32),"-"))))</f>
        <v>35.772464881027823</v>
      </c>
      <c r="AR32" s="9">
        <f>IF(AND($E32&gt;AR$3,$F32&gt;AR$4),(90-Angles1!AR32),IF(AND($E32&lt;AR$3,$F32&gt;AR$4),(90+Angles1!AR32),IF(AND($E32&lt;AR$3,$F32&lt;AR$4),(270-Angles1!AR32),IF(AND($E32&gt;AR$3,$F32&lt;AR$4),(270+Angles1!AR32),"-"))))</f>
        <v>37.812012401883663</v>
      </c>
      <c r="AS32" s="9">
        <f>IF(AND($E32&gt;AS$3,$F32&gt;AS$4),(90-Angles1!AS32),IF(AND($E32&lt;AS$3,$F32&gt;AS$4),(90+Angles1!AS32),IF(AND($E32&lt;AS$3,$F32&lt;AS$4),(270-Angles1!AS32),IF(AND($E32&gt;AS$3,$F32&lt;AS$4),(270+Angles1!AS32),"-"))))</f>
        <v>41.835966985591369</v>
      </c>
      <c r="AT32" s="9">
        <f>IF(AND($E32&gt;AT$3,$F32&gt;AT$4),(90-Angles1!AT32),IF(AND($E32&lt;AT$3,$F32&gt;AT$4),(90+Angles1!AT32),IF(AND($E32&lt;AT$3,$F32&lt;AT$4),(270-Angles1!AT32),IF(AND($E32&gt;AT$3,$F32&lt;AT$4),(270+Angles1!AT32),"-"))))</f>
        <v>25.689913121790042</v>
      </c>
      <c r="AU32" s="9">
        <f>IF(AND($E32&gt;AU$3,$F32&gt;AU$4),(90-Angles1!AU32),IF(AND($E32&lt;AU$3,$F32&gt;AU$4),(90+Angles1!AU32),IF(AND($E32&lt;AU$3,$F32&lt;AU$4),(270-Angles1!AU32),IF(AND($E32&gt;AU$3,$F32&lt;AU$4),(270+Angles1!AU32),"-"))))</f>
        <v>347.66000577792738</v>
      </c>
      <c r="AV32" s="9">
        <f>IF(AND($E32&gt;AV$3,$F32&gt;AV$4),(90-Angles1!AV32),IF(AND($E32&lt;AV$3,$F32&gt;AV$4),(90+Angles1!AV32),IF(AND($E32&lt;AV$3,$F32&lt;AV$4),(270-Angles1!AV32),IF(AND($E32&gt;AV$3,$F32&lt;AV$4),(270+Angles1!AV32),"-"))))</f>
        <v>347.46497598729871</v>
      </c>
      <c r="AW32" s="9">
        <f>IF(AND($E32&gt;AW$3,$F32&gt;AW$4),(90-Angles1!AW32),IF(AND($E32&lt;AW$3,$F32&gt;AW$4),(90+Angles1!AW32),IF(AND($E32&lt;AW$3,$F32&lt;AW$4),(270-Angles1!AW32),IF(AND($E32&gt;AW$3,$F32&lt;AW$4),(270+Angles1!AW32),"-"))))</f>
        <v>346.98166796825359</v>
      </c>
      <c r="AX32" s="9">
        <f>IF(AND($E32&gt;AX$3,$F32&gt;AX$4),(90-Angles1!AX32),IF(AND($E32&lt;AX$3,$F32&gt;AX$4),(90+Angles1!AX32),IF(AND($E32&lt;AX$3,$F32&lt;AX$4),(270-Angles1!AX32),IF(AND($E32&gt;AX$3,$F32&lt;AX$4),(270+Angles1!AX32),"-"))))</f>
        <v>2.9580262874779351</v>
      </c>
      <c r="AY32" s="9">
        <f>IF(AND($E32&gt;AY$3,$F32&gt;AY$4),(90-Angles1!AY32),IF(AND($E32&lt;AY$3,$F32&gt;AY$4),(90+Angles1!AY32),IF(AND($E32&lt;AY$3,$F32&lt;AY$4),(270-Angles1!AY32),IF(AND($E32&gt;AY$3,$F32&lt;AY$4),(270+Angles1!AY32),"-"))))</f>
        <v>1.2894662523014091</v>
      </c>
      <c r="AZ32" s="9">
        <f>IF(AND($E32&gt;AZ$3,$F32&gt;AZ$4),(90-Angles1!AZ32),IF(AND($E32&lt;AZ$3,$F32&gt;AZ$4),(90+Angles1!AZ32),IF(AND($E32&lt;AZ$3,$F32&lt;AZ$4),(270-Angles1!AZ32),IF(AND($E32&gt;AZ$3,$F32&lt;AZ$4),(270+Angles1!AZ32),"-"))))</f>
        <v>356.92293829114095</v>
      </c>
      <c r="BA32" s="9">
        <f>IF(AND($E32&gt;BA$3,$F32&gt;BA$4),(90-Angles1!BA32),IF(AND($E32&lt;BA$3,$F32&gt;BA$4),(90+Angles1!BA32),IF(AND($E32&lt;BA$3,$F32&lt;BA$4),(270-Angles1!BA32),IF(AND($E32&gt;BA$3,$F32&lt;BA$4),(270+Angles1!BA32),"-"))))</f>
        <v>356.79346534230802</v>
      </c>
      <c r="BB32" s="9">
        <f>IF(AND($E32&gt;BB$3,$F32&gt;BB$4),(90-Angles1!BB32),IF(AND($E32&lt;BB$3,$F32&gt;BB$4),(90+Angles1!BB32),IF(AND($E32&lt;BB$3,$F32&lt;BB$4),(270-Angles1!BB32),IF(AND($E32&gt;BB$3,$F32&lt;BB$4),(270+Angles1!BB32),"-"))))</f>
        <v>356.87426859221677</v>
      </c>
      <c r="BC32" s="9">
        <f>IF(AND($E32&gt;BC$3,$F32&gt;BC$4),(90-Angles1!BC32),IF(AND($E32&lt;BC$3,$F32&gt;BC$4),(90+Angles1!BC32),IF(AND($E32&lt;BC$3,$F32&lt;BC$4),(270-Angles1!BC32),IF(AND($E32&gt;BC$3,$F32&lt;BC$4),(270+Angles1!BC32),"-"))))</f>
        <v>347.57525945577078</v>
      </c>
      <c r="BD32" s="9">
        <f>IF(AND($E32&gt;BD$3,$F32&gt;BD$4),(90-Angles1!BD32),IF(AND($E32&lt;BD$3,$F32&gt;BD$4),(90+Angles1!BD32),IF(AND($E32&lt;BD$3,$F32&lt;BD$4),(270-Angles1!BD32),IF(AND($E32&gt;BD$3,$F32&lt;BD$4),(270+Angles1!BD32),"-"))))</f>
        <v>345.17901161753196</v>
      </c>
      <c r="BE32" s="9">
        <f>IF(AND($E32&gt;BE$3,$F32&gt;BE$4),(90-Angles1!BE32),IF(AND($E32&lt;BE$3,$F32&gt;BE$4),(90+Angles1!BE32),IF(AND($E32&lt;BE$3,$F32&lt;BE$4),(270-Angles1!BE32),IF(AND($E32&gt;BE$3,$F32&lt;BE$4),(270+Angles1!BE32),"-"))))</f>
        <v>349.12507676279415</v>
      </c>
    </row>
    <row r="33" spans="1:57" s="2" customFormat="1" ht="12" x14ac:dyDescent="0.25">
      <c r="A33" s="3">
        <f>Angles1!A33</f>
        <v>1618</v>
      </c>
      <c r="B33" s="3" t="str">
        <f>Angles1!B33</f>
        <v>Nisa, Nisaea, Nisee (port of Megare, Megara)</v>
      </c>
      <c r="C33" s="3" t="str">
        <f>Angles1!C33</f>
        <v>Roman fort at Agios Nicolas, near Megara</v>
      </c>
      <c r="D33" s="3">
        <f>Angles1!D33</f>
        <v>-750</v>
      </c>
      <c r="E33" s="3">
        <f>Angles1!E33</f>
        <v>37.978499999999997</v>
      </c>
      <c r="F33" s="3">
        <f>Angles1!F33</f>
        <v>23.354500000000002</v>
      </c>
      <c r="G33" s="32">
        <f>Angles1!G33</f>
        <v>39</v>
      </c>
      <c r="H33" s="9">
        <f>IF(AND($E33&gt;H$3,$F33&gt;H$4),(90-Angles1!H33),IF(AND($E33&lt;H$3,$F33&gt;H$4),(90+Angles1!H33),IF(AND($E33&lt;H$3,$F33&lt;H$4),(270-Angles1!H33),IF(AND($E33&gt;H$3,$F33&lt;H$4),(270+Angles1!H33),"-"))))</f>
        <v>301.64996322988611</v>
      </c>
      <c r="I33" s="9">
        <f>IF(AND($E33&gt;I$3,$F33&gt;I$4),(90-Angles1!I33),IF(AND($E33&lt;I$3,$F33&gt;I$4),(90+Angles1!I33),IF(AND($E33&lt;I$3,$F33&lt;I$4),(270-Angles1!I33),IF(AND($E33&gt;I$3,$F33&lt;I$4),(270+Angles1!I33),"-"))))</f>
        <v>304.6827877513058</v>
      </c>
      <c r="J33" s="9">
        <f>IF(AND($E33&gt;J$3,$F33&gt;J$4),(90-Angles1!J33),IF(AND($E33&lt;J$3,$F33&gt;J$4),(90+Angles1!J33),IF(AND($E33&lt;J$3,$F33&lt;J$4),(270-Angles1!J33),IF(AND($E33&gt;J$3,$F33&lt;J$4),(270+Angles1!J33),"-"))))</f>
        <v>302.97080718935149</v>
      </c>
      <c r="K33" s="9">
        <f>IF(AND($E33&gt;K$3,$F33&gt;K$4),(90-Angles1!K33),IF(AND($E33&lt;K$3,$F33&gt;K$4),(90+Angles1!K33),IF(AND($E33&lt;K$3,$F33&lt;K$4),(270-Angles1!K33),IF(AND($E33&gt;K$3,$F33&lt;K$4),(270+Angles1!K33),"-"))))</f>
        <v>300.00101299330544</v>
      </c>
      <c r="L33" s="9">
        <f>IF(AND($E33&gt;L$3,$F33&gt;L$4),(90-Angles1!L33),IF(AND($E33&lt;L$3,$F33&gt;L$4),(90+Angles1!L33),IF(AND($E33&lt;L$3,$F33&lt;L$4),(270-Angles1!L33),IF(AND($E33&gt;L$3,$F33&lt;L$4),(270+Angles1!L33),"-"))))</f>
        <v>299.43587308612035</v>
      </c>
      <c r="M33" s="9">
        <f>IF(AND($E33&gt;M$3,$F33&gt;M$4),(90-Angles1!M33),IF(AND($E33&lt;M$3,$F33&gt;M$4),(90+Angles1!M33),IF(AND($E33&lt;M$3,$F33&lt;M$4),(270-Angles1!M33),IF(AND($E33&gt;M$3,$F33&lt;M$4),(270+Angles1!M33),"-"))))</f>
        <v>295.01896890764743</v>
      </c>
      <c r="N33" s="9">
        <f>IF(AND($E33&gt;N$3,$F33&gt;N$4),(90-Angles1!N33),IF(AND($E33&lt;N$3,$F33&gt;N$4),(90+Angles1!N33),IF(AND($E33&lt;N$3,$F33&lt;N$4),(270-Angles1!N33),IF(AND($E33&gt;N$3,$F33&lt;N$4),(270+Angles1!N33),"-"))))</f>
        <v>294.92387416990306</v>
      </c>
      <c r="O33" s="9">
        <f>IF(AND($E33&gt;O$3,$F33&gt;O$4),(90-Angles1!O33),IF(AND($E33&lt;O$3,$F33&gt;O$4),(90+Angles1!O33),IF(AND($E33&lt;O$3,$F33&lt;O$4),(270-Angles1!O33),IF(AND($E33&gt;O$3,$F33&lt;O$4),(270+Angles1!O33),"-"))))</f>
        <v>302.8234314033844</v>
      </c>
      <c r="P33" s="9">
        <f>IF(AND($E33&gt;P$3,$F33&gt;P$4),(90-Angles1!P33),IF(AND($E33&lt;P$3,$F33&gt;P$4),(90+Angles1!P33),IF(AND($E33&lt;P$3,$F33&lt;P$4),(270-Angles1!P33),IF(AND($E33&gt;P$3,$F33&lt;P$4),(270+Angles1!P33),"-"))))</f>
        <v>296.73139089274548</v>
      </c>
      <c r="Q33" s="9">
        <f>IF(AND($E33&gt;Q$3,$F33&gt;Q$4),(90-Angles1!Q33),IF(AND($E33&lt;Q$3,$F33&gt;Q$4),(90+Angles1!Q33),IF(AND($E33&lt;Q$3,$F33&lt;Q$4),(270-Angles1!Q33),IF(AND($E33&gt;Q$3,$F33&lt;Q$4),(270+Angles1!Q33),"-"))))</f>
        <v>291.36279145627128</v>
      </c>
      <c r="R33" s="9">
        <f>IF(AND($E33&gt;R$3,$F33&gt;R$4),(90-Angles1!R33),IF(AND($E33&lt;R$3,$F33&gt;R$4),(90+Angles1!R33),IF(AND($E33&lt;R$3,$F33&lt;R$4),(270-Angles1!R33),IF(AND($E33&gt;R$3,$F33&lt;R$4),(270+Angles1!R33),"-"))))</f>
        <v>286.46688186432198</v>
      </c>
      <c r="S33" s="9">
        <f>IF(AND($E33&gt;S$3,$F33&gt;S$4),(90-Angles1!S33),IF(AND($E33&lt;S$3,$F33&gt;S$4),(90+Angles1!S33),IF(AND($E33&lt;S$3,$F33&lt;S$4),(270-Angles1!S33),IF(AND($E33&gt;S$3,$F33&lt;S$4),(270+Angles1!S33),"-"))))</f>
        <v>279.60604978122717</v>
      </c>
      <c r="T33" s="9">
        <f>IF(AND($E33&gt;T$3,$F33&gt;T$4),(90-Angles1!T33),IF(AND($E33&lt;T$3,$F33&gt;T$4),(90+Angles1!T33),IF(AND($E33&lt;T$3,$F33&lt;T$4),(270-Angles1!T33),IF(AND($E33&gt;T$3,$F33&lt;T$4),(270+Angles1!T33),"-"))))</f>
        <v>279.7198358213401</v>
      </c>
      <c r="U33" s="9">
        <f>IF(AND($E33&gt;U$3,$F33&gt;U$4),(90-Angles1!U33),IF(AND($E33&lt;U$3,$F33&gt;U$4),(90+Angles1!U33),IF(AND($E33&lt;U$3,$F33&lt;U$4),(270-Angles1!U33),IF(AND($E33&gt;U$3,$F33&lt;U$4),(270+Angles1!U33),"-"))))</f>
        <v>280.19691428793243</v>
      </c>
      <c r="V33" s="9">
        <f>IF(AND($E33&gt;V$3,$F33&gt;V$4),(90-Angles1!V33),IF(AND($E33&lt;V$3,$F33&gt;V$4),(90+Angles1!V33),IF(AND($E33&lt;V$3,$F33&lt;V$4),(270-Angles1!V33),IF(AND($E33&gt;V$3,$F33&lt;V$4),(270+Angles1!V33),"-"))))</f>
        <v>279.27994163950348</v>
      </c>
      <c r="W33" s="9">
        <f>IF(AND($E33&gt;W$3,$F33&gt;W$4),(90-Angles1!W33),IF(AND($E33&lt;W$3,$F33&gt;W$4),(90+Angles1!W33),IF(AND($E33&lt;W$3,$F33&lt;W$4),(270-Angles1!W33),IF(AND($E33&gt;W$3,$F33&lt;W$4),(270+Angles1!W33),"-"))))</f>
        <v>277.49558294241433</v>
      </c>
      <c r="X33" s="9">
        <f>IF(AND($E33&gt;X$3,$F33&gt;X$4),(90-Angles1!X33),IF(AND($E33&lt;X$3,$F33&gt;X$4),(90+Angles1!X33),IF(AND($E33&lt;X$3,$F33&lt;X$4),(270-Angles1!X33),IF(AND($E33&gt;X$3,$F33&lt;X$4),(270+Angles1!X33),"-"))))</f>
        <v>281.0394963477558</v>
      </c>
      <c r="Y33" s="9">
        <f>IF(AND($E33&gt;Y$3,$F33&gt;Y$4),(90-Angles1!Y33),IF(AND($E33&lt;Y$3,$F33&gt;Y$4),(90+Angles1!Y33),IF(AND($E33&lt;Y$3,$F33&lt;Y$4),(270-Angles1!Y33),IF(AND($E33&gt;Y$3,$F33&lt;Y$4),(270+Angles1!Y33),"-"))))</f>
        <v>325.88075240775464</v>
      </c>
      <c r="Z33" s="9">
        <f>IF(AND($E33&gt;Z$3,$F33&gt;Z$4),(90-Angles1!Z33),IF(AND($E33&lt;Z$3,$F33&gt;Z$4),(90+Angles1!Z33),IF(AND($E33&lt;Z$3,$F33&lt;Z$4),(270-Angles1!Z33),IF(AND($E33&gt;Z$3,$F33&lt;Z$4),(270+Angles1!Z33),"-"))))</f>
        <v>329.99568192055523</v>
      </c>
      <c r="AA33" s="9">
        <f>IF(AND($E33&gt;AA$3,$F33&gt;AA$4),(90-Angles1!AA33),IF(AND($E33&lt;AA$3,$F33&gt;AA$4),(90+Angles1!AA33),IF(AND($E33&lt;AA$3,$F33&lt;AA$4),(270-Angles1!AA33),IF(AND($E33&gt;AA$3,$F33&lt;AA$4),(270+Angles1!AA33),"-"))))</f>
        <v>273.93360852567412</v>
      </c>
      <c r="AB33" s="9">
        <f>IF(AND($E33&gt;AB$3,$F33&gt;AB$4),(90-Angles1!AB33),IF(AND($E33&lt;AB$3,$F33&gt;AB$4),(90+Angles1!AB33),IF(AND($E33&lt;AB$3,$F33&lt;AB$4),(270-Angles1!AB33),IF(AND($E33&gt;AB$3,$F33&lt;AB$4),(270+Angles1!AB33),"-"))))</f>
        <v>259.76705590134696</v>
      </c>
      <c r="AC33" s="9">
        <f>IF(AND($E33&gt;AC$3,$F33&gt;AC$4),(90-Angles1!AC33),IF(AND($E33&lt;AC$3,$F33&gt;AC$4),(90+Angles1!AC33),IF(AND($E33&lt;AC$3,$F33&lt;AC$4),(270-Angles1!AC33),IF(AND($E33&gt;AC$3,$F33&lt;AC$4),(270+Angles1!AC33),"-"))))</f>
        <v>247.9177033402305</v>
      </c>
      <c r="AD33" s="9">
        <f>IF(AND($E33&gt;AD$3,$F33&gt;AD$4),(90-Angles1!AD33),IF(AND($E33&lt;AD$3,$F33&gt;AD$4),(90+Angles1!AD33),IF(AND($E33&lt;AD$3,$F33&lt;AD$4),(270-Angles1!AD33),IF(AND($E33&gt;AD$3,$F33&lt;AD$4),(270+Angles1!AD33),"-"))))</f>
        <v>246.57126111313377</v>
      </c>
      <c r="AE33" s="9">
        <f>IF(AND($E33&gt;AE$3,$F33&gt;AE$4),(90-Angles1!AE33),IF(AND($E33&lt;AE$3,$F33&gt;AE$4),(90+Angles1!AE33),IF(AND($E33&lt;AE$3,$F33&lt;AE$4),(270-Angles1!AE33),IF(AND($E33&gt;AE$3,$F33&lt;AE$4),(270+Angles1!AE33),"-"))))</f>
        <v>246.45465697546672</v>
      </c>
      <c r="AF33" s="9">
        <f>IF(AND($E33&gt;AF$3,$F33&gt;AF$4),(90-Angles1!AF33),IF(AND($E33&lt;AF$3,$F33&gt;AF$4),(90+Angles1!AF33),IF(AND($E33&lt;AF$3,$F33&lt;AF$4),(270-Angles1!AF33),IF(AND($E33&gt;AF$3,$F33&lt;AF$4),(270+Angles1!AF33),"-"))))</f>
        <v>245.53769301118788</v>
      </c>
      <c r="AG33" s="9">
        <f>IF(AND($E33&gt;AG$3,$F33&gt;AG$4),(90-Angles1!AG33),IF(AND($E33&lt;AG$3,$F33&gt;AG$4),(90+Angles1!AG33),IF(AND($E33&lt;AG$3,$F33&lt;AG$4),(270-Angles1!AG33),IF(AND($E33&gt;AG$3,$F33&lt;AG$4),(270+Angles1!AG33),"-"))))</f>
        <v>325.40231349127561</v>
      </c>
      <c r="AH33" s="9" t="str">
        <f>IF(AND($E33&gt;AH$3,$F33&gt;AH$4),(90-Angles1!AH33),IF(AND($E33&lt;AH$3,$F33&gt;AH$4),(90+Angles1!AH33),IF(AND($E33&lt;AH$3,$F33&lt;AH$4),(270-Angles1!AH33),IF(AND($E33&gt;AH$3,$F33&lt;AH$4),(270+Angles1!AH33),"-"))))</f>
        <v>-</v>
      </c>
      <c r="AI33" s="9">
        <f>IF(AND($E33&gt;AI$3,$F33&gt;AI$4),(90-Angles1!AI33),IF(AND($E33&lt;AI$3,$F33&gt;AI$4),(90+Angles1!AI33),IF(AND($E33&lt;AI$3,$F33&lt;AI$4),(270-Angles1!AI33),IF(AND($E33&gt;AI$3,$F33&lt;AI$4),(270+Angles1!AI33),"-"))))</f>
        <v>71.651706634675989</v>
      </c>
      <c r="AJ33" s="9">
        <f>IF(AND($E33&gt;AJ$3,$F33&gt;AJ$4),(90-Angles1!AJ33),IF(AND($E33&lt;AJ$3,$F33&gt;AJ$4),(90+Angles1!AJ33),IF(AND($E33&lt;AJ$3,$F33&lt;AJ$4),(270-Angles1!AJ33),IF(AND($E33&gt;AJ$3,$F33&lt;AJ$4),(270+Angles1!AJ33),"-"))))</f>
        <v>73.128766752491941</v>
      </c>
      <c r="AK33" s="9">
        <f>IF(AND($E33&gt;AK$3,$F33&gt;AK$4),(90-Angles1!AK33),IF(AND($E33&lt;AK$3,$F33&gt;AK$4),(90+Angles1!AK33),IF(AND($E33&lt;AK$3,$F33&lt;AK$4),(270-Angles1!AK33),IF(AND($E33&gt;AK$3,$F33&lt;AK$4),(270+Angles1!AK33),"-"))))</f>
        <v>77.794519640712579</v>
      </c>
      <c r="AL33" s="9">
        <f>IF(AND($E33&gt;AL$3,$F33&gt;AL$4),(90-Angles1!AL33),IF(AND($E33&lt;AL$3,$F33&gt;AL$4),(90+Angles1!AL33),IF(AND($E33&lt;AL$3,$F33&lt;AL$4),(270-Angles1!AL33),IF(AND($E33&gt;AL$3,$F33&lt;AL$4),(270+Angles1!AL33),"-"))))</f>
        <v>71.396909802051411</v>
      </c>
      <c r="AM33" s="9">
        <f>IF(AND($E33&gt;AM$3,$F33&gt;AM$4),(90-Angles1!AM33),IF(AND($E33&lt;AM$3,$F33&gt;AM$4),(90+Angles1!AM33),IF(AND($E33&lt;AM$3,$F33&lt;AM$4),(270-Angles1!AM33),IF(AND($E33&gt;AM$3,$F33&lt;AM$4),(270+Angles1!AM33),"-"))))</f>
        <v>67.457293480579295</v>
      </c>
      <c r="AN33" s="9">
        <f>IF(AND($E33&gt;AN$3,$F33&gt;AN$4),(90-Angles1!AN33),IF(AND($E33&lt;AN$3,$F33&gt;AN$4),(90+Angles1!AN33),IF(AND($E33&lt;AN$3,$F33&lt;AN$4),(270-Angles1!AN33),IF(AND($E33&gt;AN$3,$F33&lt;AN$4),(270+Angles1!AN33),"-"))))</f>
        <v>58.836599933972664</v>
      </c>
      <c r="AO33" s="9">
        <f>IF(AND($E33&gt;AO$3,$F33&gt;AO$4),(90-Angles1!AO33),IF(AND($E33&lt;AO$3,$F33&gt;AO$4),(90+Angles1!AO33),IF(AND($E33&lt;AO$3,$F33&lt;AO$4),(270-Angles1!AO33),IF(AND($E33&gt;AO$3,$F33&lt;AO$4),(270+Angles1!AO33),"-"))))</f>
        <v>54.067842924276484</v>
      </c>
      <c r="AP33" s="9">
        <f>IF(AND($E33&gt;AP$3,$F33&gt;AP$4),(90-Angles1!AP33),IF(AND($E33&lt;AP$3,$F33&gt;AP$4),(90+Angles1!AP33),IF(AND($E33&lt;AP$3,$F33&lt;AP$4),(270-Angles1!AP33),IF(AND($E33&gt;AP$3,$F33&lt;AP$4),(270+Angles1!AP33),"-"))))</f>
        <v>36.089326668628097</v>
      </c>
      <c r="AQ33" s="9">
        <f>IF(AND($E33&gt;AQ$3,$F33&gt;AQ$4),(90-Angles1!AQ33),IF(AND($E33&lt;AQ$3,$F33&gt;AQ$4),(90+Angles1!AQ33),IF(AND($E33&lt;AQ$3,$F33&lt;AQ$4),(270-Angles1!AQ33),IF(AND($E33&gt;AQ$3,$F33&lt;AQ$4),(270+Angles1!AQ33),"-"))))</f>
        <v>33.558442626770002</v>
      </c>
      <c r="AR33" s="9">
        <f>IF(AND($E33&gt;AR$3,$F33&gt;AR$4),(90-Angles1!AR33),IF(AND($E33&lt;AR$3,$F33&gt;AR$4),(90+Angles1!AR33),IF(AND($E33&lt;AR$3,$F33&lt;AR$4),(270-Angles1!AR33),IF(AND($E33&gt;AR$3,$F33&lt;AR$4),(270+Angles1!AR33),"-"))))</f>
        <v>35.654032837036425</v>
      </c>
      <c r="AS33" s="9">
        <f>IF(AND($E33&gt;AS$3,$F33&gt;AS$4),(90-Angles1!AS33),IF(AND($E33&lt;AS$3,$F33&gt;AS$4),(90+Angles1!AS33),IF(AND($E33&lt;AS$3,$F33&lt;AS$4),(270-Angles1!AS33),IF(AND($E33&gt;AS$3,$F33&lt;AS$4),(270+Angles1!AS33),"-"))))</f>
        <v>39.717369035045905</v>
      </c>
      <c r="AT33" s="9">
        <f>IF(AND($E33&gt;AT$3,$F33&gt;AT$4),(90-Angles1!AT33),IF(AND($E33&lt;AT$3,$F33&gt;AT$4),(90+Angles1!AT33),IF(AND($E33&lt;AT$3,$F33&lt;AT$4),(270-Angles1!AT33),IF(AND($E33&gt;AT$3,$F33&lt;AT$4),(270+Angles1!AT33),"-"))))</f>
        <v>24.26453587026468</v>
      </c>
      <c r="AU33" s="9">
        <f>IF(AND($E33&gt;AU$3,$F33&gt;AU$4),(90-Angles1!AU33),IF(AND($E33&lt;AU$3,$F33&gt;AU$4),(90+Angles1!AU33),IF(AND($E33&lt;AU$3,$F33&lt;AU$4),(270-Angles1!AU33),IF(AND($E33&gt;AU$3,$F33&lt;AU$4),(270+Angles1!AU33),"-"))))</f>
        <v>346.66159036269784</v>
      </c>
      <c r="AV33" s="9">
        <f>IF(AND($E33&gt;AV$3,$F33&gt;AV$4),(90-Angles1!AV33),IF(AND($E33&lt;AV$3,$F33&gt;AV$4),(90+Angles1!AV33),IF(AND($E33&lt;AV$3,$F33&lt;AV$4),(270-Angles1!AV33),IF(AND($E33&gt;AV$3,$F33&lt;AV$4),(270+Angles1!AV33),"-"))))</f>
        <v>346.49152859567772</v>
      </c>
      <c r="AW33" s="9">
        <f>IF(AND($E33&gt;AW$3,$F33&gt;AW$4),(90-Angles1!AW33),IF(AND($E33&lt;AW$3,$F33&gt;AW$4),(90+Angles1!AW33),IF(AND($E33&lt;AW$3,$F33&lt;AW$4),(270-Angles1!AW33),IF(AND($E33&gt;AW$3,$F33&lt;AW$4),(270+Angles1!AW33),"-"))))</f>
        <v>346.04102535615311</v>
      </c>
      <c r="AX33" s="9">
        <f>IF(AND($E33&gt;AX$3,$F33&gt;AX$4),(90-Angles1!AX33),IF(AND($E33&lt;AX$3,$F33&gt;AX$4),(90+Angles1!AX33),IF(AND($E33&lt;AX$3,$F33&lt;AX$4),(270-Angles1!AX33),IF(AND($E33&gt;AX$3,$F33&lt;AX$4),(270+Angles1!AX33),"-"))))</f>
        <v>1.9860880186597996</v>
      </c>
      <c r="AY33" s="9">
        <f>IF(AND($E33&gt;AY$3,$F33&gt;AY$4),(90-Angles1!AY33),IF(AND($E33&lt;AY$3,$F33&gt;AY$4),(90+Angles1!AY33),IF(AND($E33&lt;AY$3,$F33&lt;AY$4),(270-Angles1!AY33),IF(AND($E33&gt;AY$3,$F33&lt;AY$4),(270+Angles1!AY33),"-"))))</f>
        <v>0.22631214247724074</v>
      </c>
      <c r="AZ33" s="9">
        <f>IF(AND($E33&gt;AZ$3,$F33&gt;AZ$4),(90-Angles1!AZ33),IF(AND($E33&lt;AZ$3,$F33&gt;AZ$4),(90+Angles1!AZ33),IF(AND($E33&lt;AZ$3,$F33&lt;AZ$4),(270-Angles1!AZ33),IF(AND($E33&gt;AZ$3,$F33&lt;AZ$4),(270+Angles1!AZ33),"-"))))</f>
        <v>356.12342909853959</v>
      </c>
      <c r="BA33" s="9">
        <f>IF(AND($E33&gt;BA$3,$F33&gt;BA$4),(90-Angles1!BA33),IF(AND($E33&lt;BA$3,$F33&gt;BA$4),(90+Angles1!BA33),IF(AND($E33&lt;BA$3,$F33&lt;BA$4),(270-Angles1!BA33),IF(AND($E33&gt;BA$3,$F33&lt;BA$4),(270+Angles1!BA33),"-"))))</f>
        <v>356.10026211231116</v>
      </c>
      <c r="BB33" s="9">
        <f>IF(AND($E33&gt;BB$3,$F33&gt;BB$4),(90-Angles1!BB33),IF(AND($E33&lt;BB$3,$F33&gt;BB$4),(90+Angles1!BB33),IF(AND($E33&lt;BB$3,$F33&lt;BB$4),(270-Angles1!BB33),IF(AND($E33&gt;BB$3,$F33&lt;BB$4),(270+Angles1!BB33),"-"))))</f>
        <v>356.18863270035092</v>
      </c>
      <c r="BC33" s="9">
        <f>IF(AND($E33&gt;BC$3,$F33&gt;BC$4),(90-Angles1!BC33),IF(AND($E33&lt;BC$3,$F33&gt;BC$4),(90+Angles1!BC33),IF(AND($E33&lt;BC$3,$F33&lt;BC$4),(270-Angles1!BC33),IF(AND($E33&gt;BC$3,$F33&lt;BC$4),(270+Angles1!BC33),"-"))))</f>
        <v>347.06677463091125</v>
      </c>
      <c r="BD33" s="9">
        <f>IF(AND($E33&gt;BD$3,$F33&gt;BD$4),(90-Angles1!BD33),IF(AND($E33&lt;BD$3,$F33&gt;BD$4),(90+Angles1!BD33),IF(AND($E33&lt;BD$3,$F33&lt;BD$4),(270-Angles1!BD33),IF(AND($E33&gt;BD$3,$F33&lt;BD$4),(270+Angles1!BD33),"-"))))</f>
        <v>344.7347897003981</v>
      </c>
      <c r="BE33" s="9">
        <f>IF(AND($E33&gt;BE$3,$F33&gt;BE$4),(90-Angles1!BE33),IF(AND($E33&lt;BE$3,$F33&gt;BE$4),(90+Angles1!BE33),IF(AND($E33&lt;BE$3,$F33&lt;BE$4),(270-Angles1!BE33),IF(AND($E33&gt;BE$3,$F33&lt;BE$4),(270+Angles1!BE33),"-"))))</f>
        <v>348.63797004149637</v>
      </c>
    </row>
    <row r="34" spans="1:57" s="2" customFormat="1" ht="12" x14ac:dyDescent="0.25">
      <c r="A34" s="3">
        <f>Angles1!A34</f>
        <v>1856</v>
      </c>
      <c r="B34" s="3" t="str">
        <f>Angles1!B34</f>
        <v>Kremmyon, Krommyon, Crommyon</v>
      </c>
      <c r="C34" s="3" t="str">
        <f>Angles1!C34</f>
        <v>near Agio Theodori</v>
      </c>
      <c r="D34" s="3">
        <f>Angles1!D34</f>
        <v>-750</v>
      </c>
      <c r="E34" s="3">
        <f>Angles1!E34</f>
        <v>37.924999999999997</v>
      </c>
      <c r="F34" s="3">
        <f>Angles1!F34</f>
        <v>23.15</v>
      </c>
      <c r="G34" s="32">
        <f>Angles1!G34</f>
        <v>35</v>
      </c>
      <c r="H34" s="9">
        <f>IF(AND($E34&gt;H$3,$F34&gt;H$4),(90-Angles1!H34),IF(AND($E34&lt;H$3,$F34&gt;H$4),(90+Angles1!H34),IF(AND($E34&lt;H$3,$F34&lt;H$4),(270-Angles1!H34),IF(AND($E34&gt;H$3,$F34&lt;H$4),(270+Angles1!H34),"-"))))</f>
        <v>291.53092859297891</v>
      </c>
      <c r="I34" s="9">
        <f>IF(AND($E34&gt;I$3,$F34&gt;I$4),(90-Angles1!I34),IF(AND($E34&lt;I$3,$F34&gt;I$4),(90+Angles1!I34),IF(AND($E34&lt;I$3,$F34&lt;I$4),(270-Angles1!I34),IF(AND($E34&gt;I$3,$F34&lt;I$4),(270+Angles1!I34),"-"))))</f>
        <v>293.29889554063988</v>
      </c>
      <c r="J34" s="9">
        <f>IF(AND($E34&gt;J$3,$F34&gt;J$4),(90-Angles1!J34),IF(AND($E34&lt;J$3,$F34&gt;J$4),(90+Angles1!J34),IF(AND($E34&lt;J$3,$F34&lt;J$4),(270-Angles1!J34),IF(AND($E34&gt;J$3,$F34&lt;J$4),(270+Angles1!J34),"-"))))</f>
        <v>292.00455686457951</v>
      </c>
      <c r="K34" s="9">
        <f>IF(AND($E34&gt;K$3,$F34&gt;K$4),(90-Angles1!K34),IF(AND($E34&lt;K$3,$F34&gt;K$4),(90+Angles1!K34),IF(AND($E34&lt;K$3,$F34&lt;K$4),(270-Angles1!K34),IF(AND($E34&gt;K$3,$F34&lt;K$4),(270+Angles1!K34),"-"))))</f>
        <v>288.79211041347776</v>
      </c>
      <c r="L34" s="9">
        <f>IF(AND($E34&gt;L$3,$F34&gt;L$4),(90-Angles1!L34),IF(AND($E34&lt;L$3,$F34&gt;L$4),(90+Angles1!L34),IF(AND($E34&lt;L$3,$F34&lt;L$4),(270-Angles1!L34),IF(AND($E34&gt;L$3,$F34&lt;L$4),(270+Angles1!L34),"-"))))</f>
        <v>288.36172338113926</v>
      </c>
      <c r="M34" s="9">
        <f>IF(AND($E34&gt;M$3,$F34&gt;M$4),(90-Angles1!M34),IF(AND($E34&lt;M$3,$F34&gt;M$4),(90+Angles1!M34),IF(AND($E34&lt;M$3,$F34&lt;M$4),(270-Angles1!M34),IF(AND($E34&gt;M$3,$F34&lt;M$4),(270+Angles1!M34),"-"))))</f>
        <v>283.78017422403673</v>
      </c>
      <c r="N34" s="9">
        <f>IF(AND($E34&gt;N$3,$F34&gt;N$4),(90-Angles1!N34),IF(AND($E34&lt;N$3,$F34&gt;N$4),(90+Angles1!N34),IF(AND($E34&lt;N$3,$F34&lt;N$4),(270-Angles1!N34),IF(AND($E34&gt;N$3,$F34&lt;N$4),(270+Angles1!N34),"-"))))</f>
        <v>282.31934737242563</v>
      </c>
      <c r="O34" s="9">
        <f>IF(AND($E34&gt;O$3,$F34&gt;O$4),(90-Angles1!O34),IF(AND($E34&lt;O$3,$F34&gt;O$4),(90+Angles1!O34),IF(AND($E34&lt;O$3,$F34&lt;O$4),(270-Angles1!O34),IF(AND($E34&gt;O$3,$F34&lt;O$4),(270+Angles1!O34),"-"))))</f>
        <v>287.70553685011754</v>
      </c>
      <c r="P34" s="9">
        <f>IF(AND($E34&gt;P$3,$F34&gt;P$4),(90-Angles1!P34),IF(AND($E34&lt;P$3,$F34&gt;P$4),(90+Angles1!P34),IF(AND($E34&lt;P$3,$F34&lt;P$4),(270-Angles1!P34),IF(AND($E34&gt;P$3,$F34&lt;P$4),(270+Angles1!P34),"-"))))</f>
        <v>283.06092508613733</v>
      </c>
      <c r="Q34" s="9">
        <f>IF(AND($E34&gt;Q$3,$F34&gt;Q$4),(90-Angles1!Q34),IF(AND($E34&lt;Q$3,$F34&gt;Q$4),(90+Angles1!Q34),IF(AND($E34&lt;Q$3,$F34&lt;Q$4),(270-Angles1!Q34),IF(AND($E34&gt;Q$3,$F34&lt;Q$4),(270+Angles1!Q34),"-"))))</f>
        <v>278.18907603317541</v>
      </c>
      <c r="R34" s="9">
        <f>IF(AND($E34&gt;R$3,$F34&gt;R$4),(90-Angles1!R34),IF(AND($E34&lt;R$3,$F34&gt;R$4),(90+Angles1!R34),IF(AND($E34&lt;R$3,$F34&lt;R$4),(270-Angles1!R34),IF(AND($E34&gt;R$3,$F34&lt;R$4),(270+Angles1!R34),"-"))))</f>
        <v>273.94538713572462</v>
      </c>
      <c r="S34" s="9">
        <f>IF(AND($E34&gt;S$3,$F34&gt;S$4),(90-Angles1!S34),IF(AND($E34&lt;S$3,$F34&gt;S$4),(90+Angles1!S34),IF(AND($E34&lt;S$3,$F34&lt;S$4),(270-Angles1!S34),IF(AND($E34&gt;S$3,$F34&lt;S$4),(270+Angles1!S34),"-"))))</f>
        <v>268.73304572541809</v>
      </c>
      <c r="T34" s="9">
        <f>IF(AND($E34&gt;T$3,$F34&gt;T$4),(90-Angles1!T34),IF(AND($E34&lt;T$3,$F34&gt;T$4),(90+Angles1!T34),IF(AND($E34&lt;T$3,$F34&lt;T$4),(270-Angles1!T34),IF(AND($E34&gt;T$3,$F34&lt;T$4),(270+Angles1!T34),"-"))))</f>
        <v>268.26744198507072</v>
      </c>
      <c r="U34" s="9">
        <f>IF(AND($E34&gt;U$3,$F34&gt;U$4),(90-Angles1!U34),IF(AND($E34&lt;U$3,$F34&gt;U$4),(90+Angles1!U34),IF(AND($E34&lt;U$3,$F34&lt;U$4),(270-Angles1!U34),IF(AND($E34&gt;U$3,$F34&lt;U$4),(270+Angles1!U34),"-"))))</f>
        <v>268.28409493496736</v>
      </c>
      <c r="V34" s="9">
        <f>IF(AND($E34&gt;V$3,$F34&gt;V$4),(90-Angles1!V34),IF(AND($E34&lt;V$3,$F34&gt;V$4),(90+Angles1!V34),IF(AND($E34&lt;V$3,$F34&lt;V$4),(270-Angles1!V34),IF(AND($E34&gt;V$3,$F34&lt;V$4),(270+Angles1!V34),"-"))))</f>
        <v>267.46926336563524</v>
      </c>
      <c r="W34" s="9">
        <f>IF(AND($E34&gt;W$3,$F34&gt;W$4),(90-Angles1!W34),IF(AND($E34&lt;W$3,$F34&gt;W$4),(90+Angles1!W34),IF(AND($E34&lt;W$3,$F34&lt;W$4),(270-Angles1!W34),IF(AND($E34&gt;W$3,$F34&lt;W$4),(270+Angles1!W34),"-"))))</f>
        <v>265.47298720967007</v>
      </c>
      <c r="X34" s="9">
        <f>IF(AND($E34&gt;X$3,$F34&gt;X$4),(90-Angles1!X34),IF(AND($E34&lt;X$3,$F34&gt;X$4),(90+Angles1!X34),IF(AND($E34&lt;X$3,$F34&lt;X$4),(270-Angles1!X34),IF(AND($E34&gt;X$3,$F34&lt;X$4),(270+Angles1!X34),"-"))))</f>
        <v>265.3069891640223</v>
      </c>
      <c r="Y34" s="9">
        <f>IF(AND($E34&gt;Y$3,$F34&gt;Y$4),(90-Angles1!Y34),IF(AND($E34&lt;Y$3,$F34&gt;Y$4),(90+Angles1!Y34),IF(AND($E34&lt;Y$3,$F34&lt;Y$4),(270-Angles1!Y34),IF(AND($E34&gt;Y$3,$F34&lt;Y$4),(270+Angles1!Y34),"-"))))</f>
        <v>281.91888978269338</v>
      </c>
      <c r="Z34" s="9">
        <f>IF(AND($E34&gt;Z$3,$F34&gt;Z$4),(90-Angles1!Z34),IF(AND($E34&lt;Z$3,$F34&gt;Z$4),(90+Angles1!Z34),IF(AND($E34&lt;Z$3,$F34&lt;Z$4),(270-Angles1!Z34),IF(AND($E34&gt;Z$3,$F34&lt;Z$4),(270+Angles1!Z34),"-"))))</f>
        <v>276.84556492949304</v>
      </c>
      <c r="AA34" s="9">
        <f>IF(AND($E34&gt;AA$3,$F34&gt;AA$4),(90-Angles1!AA34),IF(AND($E34&lt;AA$3,$F34&gt;AA$4),(90+Angles1!AA34),IF(AND($E34&lt;AA$3,$F34&lt;AA$4),(270-Angles1!AA34),IF(AND($E34&gt;AA$3,$F34&lt;AA$4),(270+Angles1!AA34),"-"))))</f>
        <v>257.08334842944362</v>
      </c>
      <c r="AB34" s="9">
        <f>IF(AND($E34&gt;AB$3,$F34&gt;AB$4),(90-Angles1!AB34),IF(AND($E34&lt;AB$3,$F34&gt;AB$4),(90+Angles1!AB34),IF(AND($E34&lt;AB$3,$F34&lt;AB$4),(270-Angles1!AB34),IF(AND($E34&gt;AB$3,$F34&lt;AB$4),(270+Angles1!AB34),"-"))))</f>
        <v>255.85147252368429</v>
      </c>
      <c r="AC34" s="9">
        <f>IF(AND($E34&gt;AC$3,$F34&gt;AC$4),(90-Angles1!AC34),IF(AND($E34&lt;AC$3,$F34&gt;AC$4),(90+Angles1!AC34),IF(AND($E34&lt;AC$3,$F34&lt;AC$4),(270-Angles1!AC34),IF(AND($E34&gt;AC$3,$F34&lt;AC$4),(270+Angles1!AC34),"-"))))</f>
        <v>249.60813381106522</v>
      </c>
      <c r="AD34" s="9">
        <f>IF(AND($E34&gt;AD$3,$F34&gt;AD$4),(90-Angles1!AD34),IF(AND($E34&lt;AD$3,$F34&gt;AD$4),(90+Angles1!AD34),IF(AND($E34&lt;AD$3,$F34&lt;AD$4),(270-Angles1!AD34),IF(AND($E34&gt;AD$3,$F34&lt;AD$4),(270+Angles1!AD34),"-"))))</f>
        <v>249.06410844920299</v>
      </c>
      <c r="AE34" s="9">
        <f>IF(AND($E34&gt;AE$3,$F34&gt;AE$4),(90-Angles1!AE34),IF(AND($E34&lt;AE$3,$F34&gt;AE$4),(90+Angles1!AE34),IF(AND($E34&lt;AE$3,$F34&lt;AE$4),(270-Angles1!AE34),IF(AND($E34&gt;AE$3,$F34&lt;AE$4),(270+Angles1!AE34),"-"))))</f>
        <v>249.14060721831078</v>
      </c>
      <c r="AF34" s="9">
        <f>IF(AND($E34&gt;AF$3,$F34&gt;AF$4),(90-Angles1!AF34),IF(AND($E34&lt;AF$3,$F34&gt;AF$4),(90+Angles1!AF34),IF(AND($E34&lt;AF$3,$F34&lt;AF$4),(270-Angles1!AF34),IF(AND($E34&gt;AF$3,$F34&lt;AF$4),(270+Angles1!AF34),"-"))))</f>
        <v>249.22615831177697</v>
      </c>
      <c r="AG34" s="9">
        <f>IF(AND($E34&gt;AG$3,$F34&gt;AG$4),(90-Angles1!AG34),IF(AND($E34&lt;AG$3,$F34&gt;AG$4),(90+Angles1!AG34),IF(AND($E34&lt;AG$3,$F34&lt;AG$4),(270-Angles1!AG34),IF(AND($E34&gt;AG$3,$F34&lt;AG$4),(270+Angles1!AG34),"-"))))</f>
        <v>255.03958710359183</v>
      </c>
      <c r="AH34" s="9">
        <f>IF(AND($E34&gt;AH$3,$F34&gt;AH$4),(90-Angles1!AH34),IF(AND($E34&lt;AH$3,$F34&gt;AH$4),(90+Angles1!AH34),IF(AND($E34&lt;AH$3,$F34&lt;AH$4),(270-Angles1!AH34),IF(AND($E34&gt;AH$3,$F34&lt;AH$4),(270+Angles1!AH34),"-"))))</f>
        <v>251.6392356462577</v>
      </c>
      <c r="AI34" s="9" t="str">
        <f>IF(AND($E34&gt;AI$3,$F34&gt;AI$4),(90-Angles1!AI34),IF(AND($E34&lt;AI$3,$F34&gt;AI$4),(90+Angles1!AI34),IF(AND($E34&lt;AI$3,$F34&lt;AI$4),(270-Angles1!AI34),IF(AND($E34&gt;AI$3,$F34&lt;AI$4),(270+Angles1!AI34),"-"))))</f>
        <v>-</v>
      </c>
      <c r="AJ34" s="9">
        <f>IF(AND($E34&gt;AJ$3,$F34&gt;AJ$4),(90-Angles1!AJ34),IF(AND($E34&lt;AJ$3,$F34&gt;AJ$4),(90+Angles1!AJ34),IF(AND($E34&lt;AJ$3,$F34&lt;AJ$4),(270-Angles1!AJ34),IF(AND($E34&gt;AJ$3,$F34&lt;AJ$4),(270+Angles1!AJ34),"-"))))</f>
        <v>77.697104326170745</v>
      </c>
      <c r="AK34" s="9">
        <f>IF(AND($E34&gt;AK$3,$F34&gt;AK$4),(90-Angles1!AK34),IF(AND($E34&lt;AK$3,$F34&gt;AK$4),(90+Angles1!AK34),IF(AND($E34&lt;AK$3,$F34&lt;AK$4),(270-Angles1!AK34),IF(AND($E34&gt;AK$3,$F34&lt;AK$4),(270+Angles1!AK34),"-"))))</f>
        <v>87.018618942249077</v>
      </c>
      <c r="AL34" s="9">
        <f>IF(AND($E34&gt;AL$3,$F34&gt;AL$4),(90-Angles1!AL34),IF(AND($E34&lt;AL$3,$F34&gt;AL$4),(90+Angles1!AL34),IF(AND($E34&lt;AL$3,$F34&lt;AL$4),(270-Angles1!AL34),IF(AND($E34&gt;AL$3,$F34&lt;AL$4),(270+Angles1!AL34),"-"))))</f>
        <v>71.050206222939948</v>
      </c>
      <c r="AM34" s="9">
        <f>IF(AND($E34&gt;AM$3,$F34&gt;AM$4),(90-Angles1!AM34),IF(AND($E34&lt;AM$3,$F34&gt;AM$4),(90+Angles1!AM34),IF(AND($E34&lt;AM$3,$F34&lt;AM$4),(270-Angles1!AM34),IF(AND($E34&gt;AM$3,$F34&lt;AM$4),(270+Angles1!AM34),"-"))))</f>
        <v>62.145112508395854</v>
      </c>
      <c r="AN34" s="9">
        <f>IF(AND($E34&gt;AN$3,$F34&gt;AN$4),(90-Angles1!AN34),IF(AND($E34&lt;AN$3,$F34&gt;AN$4),(90+Angles1!AN34),IF(AND($E34&lt;AN$3,$F34&lt;AN$4),(270-Angles1!AN34),IF(AND($E34&gt;AN$3,$F34&lt;AN$4),(270+Angles1!AN34),"-"))))</f>
        <v>38.462657863981072</v>
      </c>
      <c r="AO34" s="9">
        <f>IF(AND($E34&gt;AO$3,$F34&gt;AO$4),(90-Angles1!AO34),IF(AND($E34&lt;AO$3,$F34&gt;AO$4),(90+Angles1!AO34),IF(AND($E34&lt;AO$3,$F34&lt;AO$4),(270-Angles1!AO34),IF(AND($E34&gt;AO$3,$F34&lt;AO$4),(270+Angles1!AO34),"-"))))</f>
        <v>17.926073915640075</v>
      </c>
      <c r="AP34" s="9">
        <f>IF(AND($E34&gt;AP$3,$F34&gt;AP$4),(90-Angles1!AP34),IF(AND($E34&lt;AP$3,$F34&gt;AP$4),(90+Angles1!AP34),IF(AND($E34&lt;AP$3,$F34&lt;AP$4),(270-Angles1!AP34),IF(AND($E34&gt;AP$3,$F34&lt;AP$4),(270+Angles1!AP34),"-"))))</f>
        <v>357.369536785278</v>
      </c>
      <c r="AQ34" s="9">
        <f>IF(AND($E34&gt;AQ$3,$F34&gt;AQ$4),(90-Angles1!AQ34),IF(AND($E34&lt;AQ$3,$F34&gt;AQ$4),(90+Angles1!AQ34),IF(AND($E34&lt;AQ$3,$F34&lt;AQ$4),(270-Angles1!AQ34),IF(AND($E34&gt;AQ$3,$F34&lt;AQ$4),(270+Angles1!AQ34),"-"))))</f>
        <v>353.94627620161754</v>
      </c>
      <c r="AR34" s="9">
        <f>IF(AND($E34&gt;AR$3,$F34&gt;AR$4),(90-Angles1!AR34),IF(AND($E34&lt;AR$3,$F34&gt;AR$4),(90+Angles1!AR34),IF(AND($E34&lt;AR$3,$F34&lt;AR$4),(270-Angles1!AR34),IF(AND($E34&gt;AR$3,$F34&lt;AR$4),(270+Angles1!AR34),"-"))))</f>
        <v>358.72306063240819</v>
      </c>
      <c r="AS34" s="9">
        <f>IF(AND($E34&gt;AS$3,$F34&gt;AS$4),(90-Angles1!AS34),IF(AND($E34&lt;AS$3,$F34&gt;AS$4),(90+Angles1!AS34),IF(AND($E34&lt;AS$3,$F34&lt;AS$4),(270-Angles1!AS34),IF(AND($E34&gt;AS$3,$F34&lt;AS$4),(270+Angles1!AS34),"-"))))</f>
        <v>6.3651208579051257</v>
      </c>
      <c r="AT34" s="9">
        <f>IF(AND($E34&gt;AT$3,$F34&gt;AT$4),(90-Angles1!AT34),IF(AND($E34&lt;AT$3,$F34&gt;AT$4),(90+Angles1!AT34),IF(AND($E34&lt;AT$3,$F34&lt;AT$4),(270-Angles1!AT34),IF(AND($E34&gt;AT$3,$F34&lt;AT$4),(270+Angles1!AT34),"-"))))</f>
        <v>358.37918430362015</v>
      </c>
      <c r="AU34" s="9">
        <f>IF(AND($E34&gt;AU$3,$F34&gt;AU$4),(90-Angles1!AU34),IF(AND($E34&lt;AU$3,$F34&gt;AU$4),(90+Angles1!AU34),IF(AND($E34&lt;AU$3,$F34&lt;AU$4),(270-Angles1!AU34),IF(AND($E34&gt;AU$3,$F34&lt;AU$4),(270+Angles1!AU34),"-"))))</f>
        <v>308.84890987324735</v>
      </c>
      <c r="AV34" s="9">
        <f>IF(AND($E34&gt;AV$3,$F34&gt;AV$4),(90-Angles1!AV34),IF(AND($E34&lt;AV$3,$F34&gt;AV$4),(90+Angles1!AV34),IF(AND($E34&lt;AV$3,$F34&lt;AV$4),(270-Angles1!AV34),IF(AND($E34&gt;AV$3,$F34&lt;AV$4),(270+Angles1!AV34),"-"))))</f>
        <v>309.23749130541688</v>
      </c>
      <c r="AW34" s="9">
        <f>IF(AND($E34&gt;AW$3,$F34&gt;AW$4),(90-Angles1!AW34),IF(AND($E34&lt;AW$3,$F34&gt;AW$4),(90+Angles1!AW34),IF(AND($E34&lt;AW$3,$F34&lt;AW$4),(270-Angles1!AW34),IF(AND($E34&gt;AW$3,$F34&lt;AW$4),(270+Angles1!AW34),"-"))))</f>
        <v>309.32167093377512</v>
      </c>
      <c r="AX34" s="9">
        <f>IF(AND($E34&gt;AX$3,$F34&gt;AX$4),(90-Angles1!AX34),IF(AND($E34&lt;AX$3,$F34&gt;AX$4),(90+Angles1!AX34),IF(AND($E34&lt;AX$3,$F34&lt;AX$4),(270-Angles1!AX34),IF(AND($E34&gt;AX$3,$F34&lt;AX$4),(270+Angles1!AX34),"-"))))</f>
        <v>335.8939827005637</v>
      </c>
      <c r="AY34" s="9">
        <f>IF(AND($E34&gt;AY$3,$F34&gt;AY$4),(90-Angles1!AY34),IF(AND($E34&lt;AY$3,$F34&gt;AY$4),(90+Angles1!AY34),IF(AND($E34&lt;AY$3,$F34&lt;AY$4),(270-Angles1!AY34),IF(AND($E34&gt;AY$3,$F34&lt;AY$4),(270+Angles1!AY34),"-"))))</f>
        <v>330.65954903411097</v>
      </c>
      <c r="AZ34" s="9">
        <f>IF(AND($E34&gt;AZ$3,$F34&gt;AZ$4),(90-Angles1!AZ34),IF(AND($E34&lt;AZ$3,$F34&gt;AZ$4),(90+Angles1!AZ34),IF(AND($E34&lt;AZ$3,$F34&lt;AZ$4),(270-Angles1!AZ34),IF(AND($E34&gt;AZ$3,$F34&lt;AZ$4),(270+Angles1!AZ34),"-"))))</f>
        <v>331.48436507260334</v>
      </c>
      <c r="BA34" s="9">
        <f>IF(AND($E34&gt;BA$3,$F34&gt;BA$4),(90-Angles1!BA34),IF(AND($E34&lt;BA$3,$F34&gt;BA$4),(90+Angles1!BA34),IF(AND($E34&lt;BA$3,$F34&lt;BA$4),(270-Angles1!BA34),IF(AND($E34&gt;BA$3,$F34&lt;BA$4),(270+Angles1!BA34),"-"))))</f>
        <v>334.64354228224641</v>
      </c>
      <c r="BB34" s="9">
        <f>IF(AND($E34&gt;BB$3,$F34&gt;BB$4),(90-Angles1!BB34),IF(AND($E34&lt;BB$3,$F34&gt;BB$4),(90+Angles1!BB34),IF(AND($E34&lt;BB$3,$F34&lt;BB$4),(270-Angles1!BB34),IF(AND($E34&gt;BB$3,$F34&lt;BB$4),(270+Angles1!BB34),"-"))))</f>
        <v>335.01155804303005</v>
      </c>
      <c r="BC34" s="9">
        <f>IF(AND($E34&gt;BC$3,$F34&gt;BC$4),(90-Angles1!BC34),IF(AND($E34&lt;BC$3,$F34&gt;BC$4),(90+Angles1!BC34),IF(AND($E34&lt;BC$3,$F34&lt;BC$4),(270-Angles1!BC34),IF(AND($E34&gt;BC$3,$F34&lt;BC$4),(270+Angles1!BC34),"-"))))</f>
        <v>326.05806134451223</v>
      </c>
      <c r="BD34" s="9">
        <f>IF(AND($E34&gt;BD$3,$F34&gt;BD$4),(90-Angles1!BD34),IF(AND($E34&lt;BD$3,$F34&gt;BD$4),(90+Angles1!BD34),IF(AND($E34&lt;BD$3,$F34&lt;BD$4),(270-Angles1!BD34),IF(AND($E34&gt;BD$3,$F34&lt;BD$4),(270+Angles1!BD34),"-"))))</f>
        <v>324.48120917293778</v>
      </c>
      <c r="BE34" s="9">
        <f>IF(AND($E34&gt;BE$3,$F34&gt;BE$4),(90-Angles1!BE34),IF(AND($E34&lt;BE$3,$F34&gt;BE$4),(90+Angles1!BE34),IF(AND($E34&lt;BE$3,$F34&lt;BE$4),(270-Angles1!BE34),IF(AND($E34&gt;BE$3,$F34&lt;BE$4),(270+Angles1!BE34),"-"))))</f>
        <v>329.54439725555602</v>
      </c>
    </row>
    <row r="35" spans="1:57" s="2" customFormat="1" ht="12" x14ac:dyDescent="0.25">
      <c r="A35" s="3">
        <f>Angles1!A35</f>
        <v>1857</v>
      </c>
      <c r="B35" s="3" t="str">
        <f>Angles1!B35</f>
        <v>Sidous, Sidus</v>
      </c>
      <c r="C35" s="3" t="str">
        <f>Angles1!C35</f>
        <v>Sousaki</v>
      </c>
      <c r="D35" s="3">
        <f>Angles1!D35</f>
        <v>-750</v>
      </c>
      <c r="E35" s="3">
        <f>Angles1!E35</f>
        <v>37.9133</v>
      </c>
      <c r="F35" s="3">
        <f>Angles1!F35</f>
        <v>23.082000000000001</v>
      </c>
      <c r="G35" s="32">
        <f>Angles1!G35</f>
        <v>32</v>
      </c>
      <c r="H35" s="9">
        <f>IF(AND($E35&gt;H$3,$F35&gt;H$4),(90-Angles1!H35),IF(AND($E35&lt;H$3,$F35&gt;H$4),(90+Angles1!H35),IF(AND($E35&lt;H$3,$F35&lt;H$4),(270-Angles1!H35),IF(AND($E35&gt;H$3,$F35&lt;H$4),(270+Angles1!H35),"-"))))</f>
        <v>289.30563769521814</v>
      </c>
      <c r="I35" s="9">
        <f>IF(AND($E35&gt;I$3,$F35&gt;I$4),(90-Angles1!I35),IF(AND($E35&lt;I$3,$F35&gt;I$4),(90+Angles1!I35),IF(AND($E35&lt;I$3,$F35&lt;I$4),(270-Angles1!I35),IF(AND($E35&gt;I$3,$F35&lt;I$4),(270+Angles1!I35),"-"))))</f>
        <v>290.80105198721134</v>
      </c>
      <c r="J35" s="9">
        <f>IF(AND($E35&gt;J$3,$F35&gt;J$4),(90-Angles1!J35),IF(AND($E35&lt;J$3,$F35&gt;J$4),(90+Angles1!J35),IF(AND($E35&lt;J$3,$F35&lt;J$4),(270-Angles1!J35),IF(AND($E35&gt;J$3,$F35&lt;J$4),(270+Angles1!J35),"-"))))</f>
        <v>289.61922170326892</v>
      </c>
      <c r="K35" s="9">
        <f>IF(AND($E35&gt;K$3,$F35&gt;K$4),(90-Angles1!K35),IF(AND($E35&lt;K$3,$F35&gt;K$4),(90+Angles1!K35),IF(AND($E35&lt;K$3,$F35&lt;K$4),(270-Angles1!K35),IF(AND($E35&gt;K$3,$F35&lt;K$4),(270+Angles1!K35),"-"))))</f>
        <v>286.47381502264136</v>
      </c>
      <c r="L35" s="9">
        <f>IF(AND($E35&gt;L$3,$F35&gt;L$4),(90-Angles1!L35),IF(AND($E35&lt;L$3,$F35&gt;L$4),(90+Angles1!L35),IF(AND($E35&lt;L$3,$F35&lt;L$4),(270-Angles1!L35),IF(AND($E35&gt;L$3,$F35&lt;L$4),(270+Angles1!L35),"-"))))</f>
        <v>286.07958460196096</v>
      </c>
      <c r="M35" s="9">
        <f>IF(AND($E35&gt;M$3,$F35&gt;M$4),(90-Angles1!M35),IF(AND($E35&lt;M$3,$F35&gt;M$4),(90+Angles1!M35),IF(AND($E35&lt;M$3,$F35&lt;M$4),(270-Angles1!M35),IF(AND($E35&gt;M$3,$F35&lt;M$4),(270+Angles1!M35),"-"))))</f>
        <v>281.64739733053636</v>
      </c>
      <c r="N35" s="9">
        <f>IF(AND($E35&gt;N$3,$F35&gt;N$4),(90-Angles1!N35),IF(AND($E35&lt;N$3,$F35&gt;N$4),(90+Angles1!N35),IF(AND($E35&lt;N$3,$F35&lt;N$4),(270-Angles1!N35),IF(AND($E35&gt;N$3,$F35&lt;N$4),(270+Angles1!N35),"-"))))</f>
        <v>280.0757322607372</v>
      </c>
      <c r="O35" s="9">
        <f>IF(AND($E35&gt;O$3,$F35&gt;O$4),(90-Angles1!O35),IF(AND($E35&lt;O$3,$F35&gt;O$4),(90+Angles1!O35),IF(AND($E35&lt;O$3,$F35&lt;O$4),(270-Angles1!O35),IF(AND($E35&gt;O$3,$F35&lt;O$4),(270+Angles1!O35),"-"))))</f>
        <v>284.87468789307923</v>
      </c>
      <c r="P35" s="9">
        <f>IF(AND($E35&gt;P$3,$F35&gt;P$4),(90-Angles1!P35),IF(AND($E35&lt;P$3,$F35&gt;P$4),(90+Angles1!P35),IF(AND($E35&lt;P$3,$F35&lt;P$4),(270-Angles1!P35),IF(AND($E35&gt;P$3,$F35&lt;P$4),(270+Angles1!P35),"-"))))</f>
        <v>280.65134229713664</v>
      </c>
      <c r="Q35" s="9">
        <f>IF(AND($E35&gt;Q$3,$F35&gt;Q$4),(90-Angles1!Q35),IF(AND($E35&lt;Q$3,$F35&gt;Q$4),(90+Angles1!Q35),IF(AND($E35&lt;Q$3,$F35&lt;Q$4),(270-Angles1!Q35),IF(AND($E35&gt;Q$3,$F35&lt;Q$4),(270+Angles1!Q35),"-"))))</f>
        <v>276.1041171393361</v>
      </c>
      <c r="R35" s="9">
        <f>IF(AND($E35&gt;R$3,$F35&gt;R$4),(90-Angles1!R35),IF(AND($E35&lt;R$3,$F35&gt;R$4),(90+Angles1!R35),IF(AND($E35&lt;R$3,$F35&lt;R$4),(270-Angles1!R35),IF(AND($E35&gt;R$3,$F35&lt;R$4),(270+Angles1!R35),"-"))))</f>
        <v>272.18659155440406</v>
      </c>
      <c r="S35" s="9">
        <f>IF(AND($E35&gt;S$3,$F35&gt;S$4),(90-Angles1!S35),IF(AND($E35&lt;S$3,$F35&gt;S$4),(90+Angles1!S35),IF(AND($E35&lt;S$3,$F35&lt;S$4),(270-Angles1!S35),IF(AND($E35&gt;S$3,$F35&lt;S$4),(270+Angles1!S35),"-"))))</f>
        <v>267.4685649575618</v>
      </c>
      <c r="T35" s="9">
        <f>IF(AND($E35&gt;T$3,$F35&gt;T$4),(90-Angles1!T35),IF(AND($E35&lt;T$3,$F35&gt;T$4),(90+Angles1!T35),IF(AND($E35&lt;T$3,$F35&lt;T$4),(270-Angles1!T35),IF(AND($E35&gt;T$3,$F35&lt;T$4),(270+Angles1!T35),"-"))))</f>
        <v>267.00385562089838</v>
      </c>
      <c r="U35" s="9">
        <f>IF(AND($E35&gt;U$3,$F35&gt;U$4),(90-Angles1!U35),IF(AND($E35&lt;U$3,$F35&gt;U$4),(90+Angles1!U35),IF(AND($E35&lt;U$3,$F35&lt;U$4),(270-Angles1!U35),IF(AND($E35&gt;U$3,$F35&lt;U$4),(270+Angles1!U35),"-"))))</f>
        <v>266.99218581435599</v>
      </c>
      <c r="V35" s="9">
        <f>IF(AND($E35&gt;V$3,$F35&gt;V$4),(90-Angles1!V35),IF(AND($E35&lt;V$3,$F35&gt;V$4),(90+Angles1!V35),IF(AND($E35&lt;V$3,$F35&lt;V$4),(270-Angles1!V35),IF(AND($E35&gt;V$3,$F35&lt;V$4),(270+Angles1!V35),"-"))))</f>
        <v>266.25329219121903</v>
      </c>
      <c r="W35" s="9">
        <f>IF(AND($E35&gt;W$3,$F35&gt;W$4),(90-Angles1!W35),IF(AND($E35&lt;W$3,$F35&gt;W$4),(90+Angles1!W35),IF(AND($E35&lt;W$3,$F35&lt;W$4),(270-Angles1!W35),IF(AND($E35&gt;W$3,$F35&lt;W$4),(270+Angles1!W35),"-"))))</f>
        <v>264.43461906020968</v>
      </c>
      <c r="X35" s="9">
        <f>IF(AND($E35&gt;X$3,$F35&gt;X$4),(90-Angles1!X35),IF(AND($E35&lt;X$3,$F35&gt;X$4),(90+Angles1!X35),IF(AND($E35&lt;X$3,$F35&lt;X$4),(270-Angles1!X35),IF(AND($E35&gt;X$3,$F35&lt;X$4),(270+Angles1!X35),"-"))))</f>
        <v>264.15570458137944</v>
      </c>
      <c r="Y35" s="9">
        <f>IF(AND($E35&gt;Y$3,$F35&gt;Y$4),(90-Angles1!Y35),IF(AND($E35&lt;Y$3,$F35&gt;Y$4),(90+Angles1!Y35),IF(AND($E35&lt;Y$3,$F35&lt;Y$4),(270-Angles1!Y35),IF(AND($E35&gt;Y$3,$F35&lt;Y$4),(270+Angles1!Y35),"-"))))</f>
        <v>277.41149946037399</v>
      </c>
      <c r="Z35" s="9">
        <f>IF(AND($E35&gt;Z$3,$F35&gt;Z$4),(90-Angles1!Z35),IF(AND($E35&lt;Z$3,$F35&gt;Z$4),(90+Angles1!Z35),IF(AND($E35&lt;Z$3,$F35&lt;Z$4),(270-Angles1!Z35),IF(AND($E35&gt;Z$3,$F35&lt;Z$4),(270+Angles1!Z35),"-"))))</f>
        <v>272.88174119291529</v>
      </c>
      <c r="AA35" s="9">
        <f>IF(AND($E35&gt;AA$3,$F35&gt;AA$4),(90-Angles1!AA35),IF(AND($E35&lt;AA$3,$F35&gt;AA$4),(90+Angles1!AA35),IF(AND($E35&lt;AA$3,$F35&lt;AA$4),(270-Angles1!AA35),IF(AND($E35&gt;AA$3,$F35&lt;AA$4),(270+Angles1!AA35),"-"))))</f>
        <v>257.2028732153467</v>
      </c>
      <c r="AB35" s="9">
        <f>IF(AND($E35&gt;AB$3,$F35&gt;AB$4),(90-Angles1!AB35),IF(AND($E35&lt;AB$3,$F35&gt;AB$4),(90+Angles1!AB35),IF(AND($E35&lt;AB$3,$F35&lt;AB$4),(270-Angles1!AB35),IF(AND($E35&gt;AB$3,$F35&lt;AB$4),(270+Angles1!AB35),"-"))))</f>
        <v>256.09818246431774</v>
      </c>
      <c r="AC35" s="9">
        <f>IF(AND($E35&gt;AC$3,$F35&gt;AC$4),(90-Angles1!AC35),IF(AND($E35&lt;AC$3,$F35&gt;AC$4),(90+Angles1!AC35),IF(AND($E35&lt;AC$3,$F35&lt;AC$4),(270-Angles1!AC35),IF(AND($E35&gt;AC$3,$F35&lt;AC$4),(270+Angles1!AC35),"-"))))</f>
        <v>250.64273871993407</v>
      </c>
      <c r="AD35" s="9">
        <f>IF(AND($E35&gt;AD$3,$F35&gt;AD$4),(90-Angles1!AD35),IF(AND($E35&lt;AD$3,$F35&gt;AD$4),(90+Angles1!AD35),IF(AND($E35&lt;AD$3,$F35&lt;AD$4),(270-Angles1!AD35),IF(AND($E35&gt;AD$3,$F35&lt;AD$4),(270+Angles1!AD35),"-"))))</f>
        <v>250.24615199227412</v>
      </c>
      <c r="AE35" s="9">
        <f>IF(AND($E35&gt;AE$3,$F35&gt;AE$4),(90-Angles1!AE35),IF(AND($E35&lt;AE$3,$F35&gt;AE$4),(90+Angles1!AE35),IF(AND($E35&lt;AE$3,$F35&lt;AE$4),(270-Angles1!AE35),IF(AND($E35&gt;AE$3,$F35&lt;AE$4),(270+Angles1!AE35),"-"))))</f>
        <v>250.36544110905015</v>
      </c>
      <c r="AF35" s="9">
        <f>IF(AND($E35&gt;AF$3,$F35&gt;AF$4),(90-Angles1!AF35),IF(AND($E35&lt;AF$3,$F35&gt;AF$4),(90+Angles1!AF35),IF(AND($E35&lt;AF$3,$F35&lt;AF$4),(270-Angles1!AF35),IF(AND($E35&gt;AF$3,$F35&lt;AF$4),(270+Angles1!AF35),"-"))))</f>
        <v>250.60764701452536</v>
      </c>
      <c r="AG35" s="9">
        <f>IF(AND($E35&gt;AG$3,$F35&gt;AG$4),(90-Angles1!AG35),IF(AND($E35&lt;AG$3,$F35&gt;AG$4),(90+Angles1!AG35),IF(AND($E35&lt;AG$3,$F35&lt;AG$4),(270-Angles1!AG35),IF(AND($E35&gt;AG$3,$F35&lt;AG$4),(270+Angles1!AG35),"-"))))</f>
        <v>255.67676569025579</v>
      </c>
      <c r="AH35" s="9">
        <f>IF(AND($E35&gt;AH$3,$F35&gt;AH$4),(90-Angles1!AH35),IF(AND($E35&lt;AH$3,$F35&gt;AH$4),(90+Angles1!AH35),IF(AND($E35&lt;AH$3,$F35&lt;AH$4),(270-Angles1!AH35),IF(AND($E35&gt;AH$3,$F35&lt;AH$4),(270+Angles1!AH35),"-"))))</f>
        <v>253.11464149803771</v>
      </c>
      <c r="AI35" s="9">
        <f>IF(AND($E35&gt;AI$3,$F35&gt;AI$4),(90-Angles1!AI35),IF(AND($E35&lt;AI$3,$F35&gt;AI$4),(90+Angles1!AI35),IF(AND($E35&lt;AI$3,$F35&lt;AI$4),(270-Angles1!AI35),IF(AND($E35&gt;AI$3,$F35&lt;AI$4),(270+Angles1!AI35),"-"))))</f>
        <v>257.69520667535426</v>
      </c>
      <c r="AJ35" s="9" t="str">
        <f>IF(AND($E35&gt;AJ$3,$F35&gt;AJ$4),(90-Angles1!AJ35),IF(AND($E35&lt;AJ$3,$F35&gt;AJ$4),(90+Angles1!AJ35),IF(AND($E35&lt;AJ$3,$F35&lt;AJ$4),(270-Angles1!AJ35),IF(AND($E35&gt;AJ$3,$F35&lt;AJ$4),(270+Angles1!AJ35),"-"))))</f>
        <v>-</v>
      </c>
      <c r="AK35" s="9">
        <f>IF(AND($E35&gt;AK$3,$F35&gt;AK$4),(90-Angles1!AK35),IF(AND($E35&lt;AK$3,$F35&gt;AK$4),(90+Angles1!AK35),IF(AND($E35&lt;AK$3,$F35&lt;AK$4),(270-Angles1!AK35),IF(AND($E35&gt;AK$3,$F35&lt;AK$4),(270+Angles1!AK35),"-"))))</f>
        <v>95.554624656462153</v>
      </c>
      <c r="AL35" s="9">
        <f>IF(AND($E35&gt;AL$3,$F35&gt;AL$4),(90-Angles1!AL35),IF(AND($E35&lt;AL$3,$F35&gt;AL$4),(90+Angles1!AL35),IF(AND($E35&lt;AL$3,$F35&lt;AL$4),(270-Angles1!AL35),IF(AND($E35&gt;AL$3,$F35&lt;AL$4),(270+Angles1!AL35),"-"))))</f>
        <v>66.214028099993371</v>
      </c>
      <c r="AM35" s="9">
        <f>IF(AND($E35&gt;AM$3,$F35&gt;AM$4),(90-Angles1!AM35),IF(AND($E35&lt;AM$3,$F35&gt;AM$4),(90+Angles1!AM35),IF(AND($E35&lt;AM$3,$F35&lt;AM$4),(270-Angles1!AM35),IF(AND($E35&gt;AM$3,$F35&lt;AM$4),(270+Angles1!AM35),"-"))))</f>
        <v>51.943528019927292</v>
      </c>
      <c r="AN35" s="9">
        <f>IF(AND($E35&gt;AN$3,$F35&gt;AN$4),(90-Angles1!AN35),IF(AND($E35&lt;AN$3,$F35&gt;AN$4),(90+Angles1!AN35),IF(AND($E35&lt;AN$3,$F35&lt;AN$4),(270-Angles1!AN35),IF(AND($E35&gt;AN$3,$F35&lt;AN$4),(270+Angles1!AN35),"-"))))</f>
        <v>10.677388896729013</v>
      </c>
      <c r="AO35" s="9">
        <f>IF(AND($E35&gt;AO$3,$F35&gt;AO$4),(90-Angles1!AO35),IF(AND($E35&lt;AO$3,$F35&gt;AO$4),(90+Angles1!AO35),IF(AND($E35&lt;AO$3,$F35&lt;AO$4),(270-Angles1!AO35),IF(AND($E35&gt;AO$3,$F35&lt;AO$4),(270+Angles1!AO35),"-"))))</f>
        <v>339.36474686945945</v>
      </c>
      <c r="AP35" s="9">
        <f>IF(AND($E35&gt;AP$3,$F35&gt;AP$4),(90-Angles1!AP35),IF(AND($E35&lt;AP$3,$F35&gt;AP$4),(90+Angles1!AP35),IF(AND($E35&lt;AP$3,$F35&lt;AP$4),(270-Angles1!AP35),IF(AND($E35&gt;AP$3,$F35&lt;AP$4),(270+Angles1!AP35),"-"))))</f>
        <v>337.39874593077855</v>
      </c>
      <c r="AQ35" s="9">
        <f>IF(AND($E35&gt;AQ$3,$F35&gt;AQ$4),(90-Angles1!AQ35),IF(AND($E35&lt;AQ$3,$F35&gt;AQ$4),(90+Angles1!AQ35),IF(AND($E35&lt;AQ$3,$F35&lt;AQ$4),(270-Angles1!AQ35),IF(AND($E35&gt;AQ$3,$F35&lt;AQ$4),(270+Angles1!AQ35),"-"))))</f>
        <v>334.95896995607154</v>
      </c>
      <c r="AR35" s="9">
        <f>IF(AND($E35&gt;AR$3,$F35&gt;AR$4),(90-Angles1!AR35),IF(AND($E35&lt;AR$3,$F35&gt;AR$4),(90+Angles1!AR35),IF(AND($E35&lt;AR$3,$F35&lt;AR$4),(270-Angles1!AR35),IF(AND($E35&gt;AR$3,$F35&lt;AR$4),(270+Angles1!AR35),"-"))))</f>
        <v>339.65434789649282</v>
      </c>
      <c r="AS35" s="9">
        <f>IF(AND($E35&gt;AS$3,$F35&gt;AS$4),(90-Angles1!AS35),IF(AND($E35&lt;AS$3,$F35&gt;AS$4),(90+Angles1!AS35),IF(AND($E35&lt;AS$3,$F35&lt;AS$4),(270-Angles1!AS35),IF(AND($E35&gt;AS$3,$F35&lt;AS$4),(270+Angles1!AS35),"-"))))</f>
        <v>346.76835782813538</v>
      </c>
      <c r="AT35" s="9">
        <f>IF(AND($E35&gt;AT$3,$F35&gt;AT$4),(90-Angles1!AT35),IF(AND($E35&lt;AT$3,$F35&gt;AT$4),(90+Angles1!AT35),IF(AND($E35&lt;AT$3,$F35&lt;AT$4),(270-Angles1!AT35),IF(AND($E35&gt;AT$3,$F35&lt;AT$4),(270+Angles1!AT35),"-"))))</f>
        <v>347.34126563142536</v>
      </c>
      <c r="AU35" s="9">
        <f>IF(AND($E35&gt;AU$3,$F35&gt;AU$4),(90-Angles1!AU35),IF(AND($E35&lt;AU$3,$F35&gt;AU$4),(90+Angles1!AU35),IF(AND($E35&lt;AU$3,$F35&lt;AU$4),(270-Angles1!AU35),IF(AND($E35&gt;AU$3,$F35&lt;AU$4),(270+Angles1!AU35),"-"))))</f>
        <v>301.01345047265738</v>
      </c>
      <c r="AV35" s="9">
        <f>IF(AND($E35&gt;AV$3,$F35&gt;AV$4),(90-Angles1!AV35),IF(AND($E35&lt;AV$3,$F35&gt;AV$4),(90+Angles1!AV35),IF(AND($E35&lt;AV$3,$F35&lt;AV$4),(270-Angles1!AV35),IF(AND($E35&gt;AV$3,$F35&lt;AV$4),(270+Angles1!AV35),"-"))))</f>
        <v>301.44194462028162</v>
      </c>
      <c r="AW35" s="9">
        <f>IF(AND($E35&gt;AW$3,$F35&gt;AW$4),(90-Angles1!AW35),IF(AND($E35&lt;AW$3,$F35&gt;AW$4),(90+Angles1!AW35),IF(AND($E35&lt;AW$3,$F35&lt;AW$4),(270-Angles1!AW35),IF(AND($E35&gt;AW$3,$F35&lt;AW$4),(270+Angles1!AW35),"-"))))</f>
        <v>301.604664703124</v>
      </c>
      <c r="AX35" s="9">
        <f>IF(AND($E35&gt;AX$3,$F35&gt;AX$4),(90-Angles1!AX35),IF(AND($E35&lt;AX$3,$F35&gt;AX$4),(90+Angles1!AX35),IF(AND($E35&lt;AX$3,$F35&lt;AX$4),(270-Angles1!AX35),IF(AND($E35&gt;AX$3,$F35&lt;AX$4),(270+Angles1!AX35),"-"))))</f>
        <v>327.71238749156385</v>
      </c>
      <c r="AY35" s="9">
        <f>IF(AND($E35&gt;AY$3,$F35&gt;AY$4),(90-Angles1!AY35),IF(AND($E35&lt;AY$3,$F35&gt;AY$4),(90+Angles1!AY35),IF(AND($E35&lt;AY$3,$F35&lt;AY$4),(270-Angles1!AY35),IF(AND($E35&gt;AY$3,$F35&lt;AY$4),(270+Angles1!AY35),"-"))))</f>
        <v>321.95255370863384</v>
      </c>
      <c r="AZ35" s="9">
        <f>IF(AND($E35&gt;AZ$3,$F35&gt;AZ$4),(90-Angles1!AZ35),IF(AND($E35&lt;AZ$3,$F35&gt;AZ$4),(90+Angles1!AZ35),IF(AND($E35&lt;AZ$3,$F35&lt;AZ$4),(270-Angles1!AZ35),IF(AND($E35&gt;AZ$3,$F35&lt;AZ$4),(270+Angles1!AZ35),"-"))))</f>
        <v>324.1621108733155</v>
      </c>
      <c r="BA35" s="9">
        <f>IF(AND($E35&gt;BA$3,$F35&gt;BA$4),(90-Angles1!BA35),IF(AND($E35&lt;BA$3,$F35&gt;BA$4),(90+Angles1!BA35),IF(AND($E35&lt;BA$3,$F35&lt;BA$4),(270-Angles1!BA35),IF(AND($E35&gt;BA$3,$F35&lt;BA$4),(270+Angles1!BA35),"-"))))</f>
        <v>328.04806495124507</v>
      </c>
      <c r="BB35" s="9">
        <f>IF(AND($E35&gt;BB$3,$F35&gt;BB$4),(90-Angles1!BB35),IF(AND($E35&lt;BB$3,$F35&gt;BB$4),(90+Angles1!BB35),IF(AND($E35&lt;BB$3,$F35&lt;BB$4),(270-Angles1!BB35),IF(AND($E35&gt;BB$3,$F35&lt;BB$4),(270+Angles1!BB35),"-"))))</f>
        <v>328.47845230081691</v>
      </c>
      <c r="BC35" s="9">
        <f>IF(AND($E35&gt;BC$3,$F35&gt;BC$4),(90-Angles1!BC35),IF(AND($E35&lt;BC$3,$F35&gt;BC$4),(90+Angles1!BC35),IF(AND($E35&lt;BC$3,$F35&lt;BC$4),(270-Angles1!BC35),IF(AND($E35&gt;BC$3,$F35&lt;BC$4),(270+Angles1!BC35),"-"))))</f>
        <v>320.1409548812818</v>
      </c>
      <c r="BD35" s="9">
        <f>IF(AND($E35&gt;BD$3,$F35&gt;BD$4),(90-Angles1!BD35),IF(AND($E35&lt;BD$3,$F35&gt;BD$4),(90+Angles1!BD35),IF(AND($E35&lt;BD$3,$F35&lt;BD$4),(270-Angles1!BD35),IF(AND($E35&gt;BD$3,$F35&lt;BD$4),(270+Angles1!BD35),"-"))))</f>
        <v>318.85393894993751</v>
      </c>
      <c r="BE35" s="9">
        <f>IF(AND($E35&gt;BE$3,$F35&gt;BE$4),(90-Angles1!BE35),IF(AND($E35&lt;BE$3,$F35&gt;BE$4),(90+Angles1!BE35),IF(AND($E35&lt;BE$3,$F35&lt;BE$4),(270-Angles1!BE35),IF(AND($E35&gt;BE$3,$F35&lt;BE$4),(270+Angles1!BE35),"-"))))</f>
        <v>323.95457410855266</v>
      </c>
    </row>
    <row r="36" spans="1:57" s="2" customFormat="1" ht="12" x14ac:dyDescent="0.25">
      <c r="A36" s="3">
        <f>Angles1!A36</f>
        <v>1858</v>
      </c>
      <c r="B36" s="3" t="str">
        <f>Angles1!B36</f>
        <v>Schoenitas, Schoenus, Schoinous, with Diolkos ship-transfer trackway</v>
      </c>
      <c r="C36" s="3" t="str">
        <f>Angles1!C36</f>
        <v>Schoenitas</v>
      </c>
      <c r="D36" s="3">
        <f>Angles1!D36</f>
        <v>-750</v>
      </c>
      <c r="E36" s="3">
        <f>Angles1!E36</f>
        <v>37.9191</v>
      </c>
      <c r="F36" s="3">
        <f>Angles1!F36</f>
        <v>23.006399999999999</v>
      </c>
      <c r="G36" s="32">
        <f>Angles1!G36</f>
        <v>25</v>
      </c>
      <c r="H36" s="9">
        <f>IF(AND($E36&gt;H$3,$F36&gt;H$4),(90-Angles1!H36),IF(AND($E36&lt;H$3,$F36&gt;H$4),(90+Angles1!H36),IF(AND($E36&lt;H$3,$F36&lt;H$4),(270-Angles1!H36),IF(AND($E36&gt;H$3,$F36&lt;H$4),(270+Angles1!H36),"-"))))</f>
        <v>288.33806826322569</v>
      </c>
      <c r="I36" s="9">
        <f>IF(AND($E36&gt;I$3,$F36&gt;I$4),(90-Angles1!I36),IF(AND($E36&lt;I$3,$F36&gt;I$4),(90+Angles1!I36),IF(AND($E36&lt;I$3,$F36&lt;I$4),(270-Angles1!I36),IF(AND($E36&gt;I$3,$F36&lt;I$4),(270+Angles1!I36),"-"))))</f>
        <v>289.65744886721831</v>
      </c>
      <c r="J36" s="9">
        <f>IF(AND($E36&gt;J$3,$F36&gt;J$4),(90-Angles1!J36),IF(AND($E36&lt;J$3,$F36&gt;J$4),(90+Angles1!J36),IF(AND($E36&lt;J$3,$F36&lt;J$4),(270-Angles1!J36),IF(AND($E36&gt;J$3,$F36&lt;J$4),(270+Angles1!J36),"-"))))</f>
        <v>288.57610585269595</v>
      </c>
      <c r="K36" s="9">
        <f>IF(AND($E36&gt;K$3,$F36&gt;K$4),(90-Angles1!K36),IF(AND($E36&lt;K$3,$F36&gt;K$4),(90+Angles1!K36),IF(AND($E36&lt;K$3,$F36&lt;K$4),(270-Angles1!K36),IF(AND($E36&gt;K$3,$F36&lt;K$4),(270+Angles1!K36),"-"))))</f>
        <v>285.61600225041121</v>
      </c>
      <c r="L36" s="9">
        <f>IF(AND($E36&gt;L$3,$F36&gt;L$4),(90-Angles1!L36),IF(AND($E36&lt;L$3,$F36&gt;L$4),(90+Angles1!L36),IF(AND($E36&lt;L$3,$F36&lt;L$4),(270-Angles1!L36),IF(AND($E36&gt;L$3,$F36&lt;L$4),(270+Angles1!L36),"-"))))</f>
        <v>285.25484902712316</v>
      </c>
      <c r="M36" s="9">
        <f>IF(AND($E36&gt;M$3,$F36&gt;M$4),(90-Angles1!M36),IF(AND($E36&lt;M$3,$F36&gt;M$4),(90+Angles1!M36),IF(AND($E36&lt;M$3,$F36&lt;M$4),(270-Angles1!M36),IF(AND($E36&gt;M$3,$F36&lt;M$4),(270+Angles1!M36),"-"))))</f>
        <v>281.13166365364731</v>
      </c>
      <c r="N36" s="9">
        <f>IF(AND($E36&gt;N$3,$F36&gt;N$4),(90-Angles1!N36),IF(AND($E36&lt;N$3,$F36&gt;N$4),(90+Angles1!N36),IF(AND($E36&lt;N$3,$F36&lt;N$4),(270-Angles1!N36),IF(AND($E36&gt;N$3,$F36&lt;N$4),(270+Angles1!N36),"-"))))</f>
        <v>279.6545417470511</v>
      </c>
      <c r="O36" s="9">
        <f>IF(AND($E36&gt;O$3,$F36&gt;O$4),(90-Angles1!O36),IF(AND($E36&lt;O$3,$F36&gt;O$4),(90+Angles1!O36),IF(AND($E36&lt;O$3,$F36&lt;O$4),(270-Angles1!O36),IF(AND($E36&gt;O$3,$F36&lt;O$4),(270+Angles1!O36),"-"))))</f>
        <v>283.96918525142644</v>
      </c>
      <c r="P36" s="9">
        <f>IF(AND($E36&gt;P$3,$F36&gt;P$4),(90-Angles1!P36),IF(AND($E36&lt;P$3,$F36&gt;P$4),(90+Angles1!P36),IF(AND($E36&lt;P$3,$F36&lt;P$4),(270-Angles1!P36),IF(AND($E36&gt;P$3,$F36&lt;P$4),(270+Angles1!P36),"-"))))</f>
        <v>280.15762686426308</v>
      </c>
      <c r="Q36" s="9">
        <f>IF(AND($E36&gt;Q$3,$F36&gt;Q$4),(90-Angles1!Q36),IF(AND($E36&lt;Q$3,$F36&gt;Q$4),(90+Angles1!Q36),IF(AND($E36&lt;Q$3,$F36&lt;Q$4),(270-Angles1!Q36),IF(AND($E36&gt;Q$3,$F36&lt;Q$4),(270+Angles1!Q36),"-"))))</f>
        <v>276.04765174236718</v>
      </c>
      <c r="R36" s="9">
        <f>IF(AND($E36&gt;R$3,$F36&gt;R$4),(90-Angles1!R36),IF(AND($E36&lt;R$3,$F36&gt;R$4),(90+Angles1!R36),IF(AND($E36&lt;R$3,$F36&lt;R$4),(270-Angles1!R36),IF(AND($E36&gt;R$3,$F36&lt;R$4),(270+Angles1!R36),"-"))))</f>
        <v>272.54640249761098</v>
      </c>
      <c r="S36" s="9">
        <f>IF(AND($E36&gt;S$3,$F36&gt;S$4),(90-Angles1!S36),IF(AND($E36&lt;S$3,$F36&gt;S$4),(90+Angles1!S36),IF(AND($E36&lt;S$3,$F36&lt;S$4),(270-Angles1!S36),IF(AND($E36&gt;S$3,$F36&lt;S$4),(270+Angles1!S36),"-"))))</f>
        <v>268.37000496756372</v>
      </c>
      <c r="T36" s="9">
        <f>IF(AND($E36&gt;T$3,$F36&gt;T$4),(90-Angles1!T36),IF(AND($E36&lt;T$3,$F36&gt;T$4),(90+Angles1!T36),IF(AND($E36&lt;T$3,$F36&lt;T$4),(270-Angles1!T36),IF(AND($E36&gt;T$3,$F36&lt;T$4),(270+Angles1!T36),"-"))))</f>
        <v>267.99288641648587</v>
      </c>
      <c r="U36" s="9">
        <f>IF(AND($E36&gt;U$3,$F36&gt;U$4),(90-Angles1!U36),IF(AND($E36&lt;U$3,$F36&gt;U$4),(90+Angles1!U36),IF(AND($E36&lt;U$3,$F36&lt;U$4),(270-Angles1!U36),IF(AND($E36&gt;U$3,$F36&lt;U$4),(270+Angles1!U36),"-"))))</f>
        <v>268.00076807220438</v>
      </c>
      <c r="V36" s="9">
        <f>IF(AND($E36&gt;V$3,$F36&gt;V$4),(90-Angles1!V36),IF(AND($E36&lt;V$3,$F36&gt;V$4),(90+Angles1!V36),IF(AND($E36&lt;V$3,$F36&lt;V$4),(270-Angles1!V36),IF(AND($E36&gt;V$3,$F36&lt;V$4),(270+Angles1!V36),"-"))))</f>
        <v>267.36652059235593</v>
      </c>
      <c r="W36" s="9">
        <f>IF(AND($E36&gt;W$3,$F36&gt;W$4),(90-Angles1!W36),IF(AND($E36&lt;W$3,$F36&gt;W$4),(90+Angles1!W36),IF(AND($E36&lt;W$3,$F36&lt;W$4),(270-Angles1!W36),IF(AND($E36&gt;W$3,$F36&lt;W$4),(270+Angles1!W36),"-"))))</f>
        <v>265.84628541360439</v>
      </c>
      <c r="X36" s="9">
        <f>IF(AND($E36&gt;X$3,$F36&gt;X$4),(90-Angles1!X36),IF(AND($E36&lt;X$3,$F36&gt;X$4),(90+Angles1!X36),IF(AND($E36&lt;X$3,$F36&lt;X$4),(270-Angles1!X36),IF(AND($E36&gt;X$3,$F36&lt;X$4),(270+Angles1!X36),"-"))))</f>
        <v>265.76769835872824</v>
      </c>
      <c r="Y36" s="9">
        <f>IF(AND($E36&gt;Y$3,$F36&gt;Y$4),(90-Angles1!Y36),IF(AND($E36&lt;Y$3,$F36&gt;Y$4),(90+Angles1!Y36),IF(AND($E36&lt;Y$3,$F36&lt;Y$4),(270-Angles1!Y36),IF(AND($E36&gt;Y$3,$F36&lt;Y$4),(270+Angles1!Y36),"-"))))</f>
        <v>277.08984869244586</v>
      </c>
      <c r="Z36" s="9">
        <f>IF(AND($E36&gt;Z$3,$F36&gt;Z$4),(90-Angles1!Z36),IF(AND($E36&lt;Z$3,$F36&gt;Z$4),(90+Angles1!Z36),IF(AND($E36&lt;Z$3,$F36&lt;Z$4),(270-Angles1!Z36),IF(AND($E36&gt;Z$3,$F36&lt;Z$4),(270+Angles1!Z36),"-"))))</f>
        <v>273.38122726777402</v>
      </c>
      <c r="AA36" s="9">
        <f>IF(AND($E36&gt;AA$3,$F36&gt;AA$4),(90-Angles1!AA36),IF(AND($E36&lt;AA$3,$F36&gt;AA$4),(90+Angles1!AA36),IF(AND($E36&lt;AA$3,$F36&lt;AA$4),(270-Angles1!AA36),IF(AND($E36&gt;AA$3,$F36&lt;AA$4),(270+Angles1!AA36),"-"))))</f>
        <v>260.43435207341503</v>
      </c>
      <c r="AB36" s="9">
        <f>IF(AND($E36&gt;AB$3,$F36&gt;AB$4),(90-Angles1!AB36),IF(AND($E36&lt;AB$3,$F36&gt;AB$4),(90+Angles1!AB36),IF(AND($E36&lt;AB$3,$F36&lt;AB$4),(270-Angles1!AB36),IF(AND($E36&gt;AB$3,$F36&lt;AB$4),(270+Angles1!AB36),"-"))))</f>
        <v>258.56395813145031</v>
      </c>
      <c r="AC36" s="9">
        <f>IF(AND($E36&gt;AC$3,$F36&gt;AC$4),(90-Angles1!AC36),IF(AND($E36&lt;AC$3,$F36&gt;AC$4),(90+Angles1!AC36),IF(AND($E36&lt;AC$3,$F36&lt;AC$4),(270-Angles1!AC36),IF(AND($E36&gt;AC$3,$F36&lt;AC$4),(270+Angles1!AC36),"-"))))</f>
        <v>253.64749618966437</v>
      </c>
      <c r="AD36" s="9">
        <f>IF(AND($E36&gt;AD$3,$F36&gt;AD$4),(90-Angles1!AD36),IF(AND($E36&lt;AD$3,$F36&gt;AD$4),(90+Angles1!AD36),IF(AND($E36&lt;AD$3,$F36&lt;AD$4),(270-Angles1!AD36),IF(AND($E36&gt;AD$3,$F36&lt;AD$4),(270+Angles1!AD36),"-"))))</f>
        <v>253.4859333278909</v>
      </c>
      <c r="AE36" s="9">
        <f>IF(AND($E36&gt;AE$3,$F36&gt;AE$4),(90-Angles1!AE36),IF(AND($E36&lt;AE$3,$F36&gt;AE$4),(90+Angles1!AE36),IF(AND($E36&lt;AE$3,$F36&lt;AE$4),(270-Angles1!AE36),IF(AND($E36&gt;AE$3,$F36&lt;AE$4),(270+Angles1!AE36),"-"))))</f>
        <v>253.71813034240131</v>
      </c>
      <c r="AF36" s="9">
        <f>IF(AND($E36&gt;AF$3,$F36&gt;AF$4),(90-Angles1!AF36),IF(AND($E36&lt;AF$3,$F36&gt;AF$4),(90+Angles1!AF36),IF(AND($E36&lt;AF$3,$F36&lt;AF$4),(270-Angles1!AF36),IF(AND($E36&gt;AF$3,$F36&lt;AF$4),(270+Angles1!AF36),"-"))))</f>
        <v>254.32503379448139</v>
      </c>
      <c r="AG36" s="9">
        <f>IF(AND($E36&gt;AG$3,$F36&gt;AG$4),(90-Angles1!AG36),IF(AND($E36&lt;AG$3,$F36&gt;AG$4),(90+Angles1!AG36),IF(AND($E36&lt;AG$3,$F36&lt;AG$4),(270-Angles1!AG36),IF(AND($E36&gt;AG$3,$F36&lt;AG$4),(270+Angles1!AG36),"-"))))</f>
        <v>259.77390206866193</v>
      </c>
      <c r="AH36" s="9">
        <f>IF(AND($E36&gt;AH$3,$F36&gt;AH$4),(90-Angles1!AH36),IF(AND($E36&lt;AH$3,$F36&gt;AH$4),(90+Angles1!AH36),IF(AND($E36&lt;AH$3,$F36&lt;AH$4),(270-Angles1!AH36),IF(AND($E36&gt;AH$3,$F36&lt;AH$4),(270+Angles1!AH36),"-"))))</f>
        <v>257.78494395513087</v>
      </c>
      <c r="AI36" s="9">
        <f>IF(AND($E36&gt;AI$3,$F36&gt;AI$4),(90-Angles1!AI36),IF(AND($E36&lt;AI$3,$F36&gt;AI$4),(90+Angles1!AI36),IF(AND($E36&lt;AI$3,$F36&lt;AI$4),(270-Angles1!AI36),IF(AND($E36&gt;AI$3,$F36&lt;AI$4),(270+Angles1!AI36),"-"))))</f>
        <v>267.01838017661049</v>
      </c>
      <c r="AJ36" s="9">
        <f>IF(AND($E36&gt;AJ$3,$F36&gt;AJ$4),(90-Angles1!AJ36),IF(AND($E36&lt;AJ$3,$F36&gt;AJ$4),(90+Angles1!AJ36),IF(AND($E36&lt;AJ$3,$F36&lt;AJ$4),(270-Angles1!AJ36),IF(AND($E36&gt;AJ$3,$F36&lt;AJ$4),(270+Angles1!AJ36),"-"))))</f>
        <v>275.55418942602904</v>
      </c>
      <c r="AK36" s="9" t="str">
        <f>IF(AND($E36&gt;AK$3,$F36&gt;AK$4),(90-Angles1!AK36),IF(AND($E36&lt;AK$3,$F36&gt;AK$4),(90+Angles1!AK36),IF(AND($E36&lt;AK$3,$F36&lt;AK$4),(270-Angles1!AK36),IF(AND($E36&gt;AK$3,$F36&lt;AK$4),(270+Angles1!AK36),"-"))))</f>
        <v>-</v>
      </c>
      <c r="AL36" s="9">
        <f>IF(AND($E36&gt;AL$3,$F36&gt;AL$4),(90-Angles1!AL36),IF(AND($E36&lt;AL$3,$F36&gt;AL$4),(90+Angles1!AL36),IF(AND($E36&lt;AL$3,$F36&lt;AL$4),(270-Angles1!AL36),IF(AND($E36&gt;AL$3,$F36&lt;AL$4),(270+Angles1!AL36),"-"))))</f>
        <v>14.531951407349112</v>
      </c>
      <c r="AM36" s="9">
        <f>IF(AND($E36&gt;AM$3,$F36&gt;AM$4),(90-Angles1!AM36),IF(AND($E36&lt;AM$3,$F36&gt;AM$4),(90+Angles1!AM36),IF(AND($E36&lt;AM$3,$F36&lt;AM$4),(270-Angles1!AM36),IF(AND($E36&gt;AM$3,$F36&lt;AM$4),(270+Angles1!AM36),"-"))))</f>
        <v>5.8419381923770004</v>
      </c>
      <c r="AN36" s="9">
        <f>IF(AND($E36&gt;AN$3,$F36&gt;AN$4),(90-Angles1!AN36),IF(AND($E36&lt;AN$3,$F36&gt;AN$4),(90+Angles1!AN36),IF(AND($E36&lt;AN$3,$F36&lt;AN$4),(270-Angles1!AN36),IF(AND($E36&gt;AN$3,$F36&lt;AN$4),(270+Angles1!AN36),"-"))))</f>
        <v>329.88348429343722</v>
      </c>
      <c r="AO36" s="9">
        <f>IF(AND($E36&gt;AO$3,$F36&gt;AO$4),(90-Angles1!AO36),IF(AND($E36&lt;AO$3,$F36&gt;AO$4),(90+Angles1!AO36),IF(AND($E36&lt;AO$3,$F36&lt;AO$4),(270-Angles1!AO36),IF(AND($E36&gt;AO$3,$F36&lt;AO$4),(270+Angles1!AO36),"-"))))</f>
        <v>311.69454919144397</v>
      </c>
      <c r="AP36" s="9">
        <f>IF(AND($E36&gt;AP$3,$F36&gt;AP$4),(90-Angles1!AP36),IF(AND($E36&lt;AP$3,$F36&gt;AP$4),(90+Angles1!AP36),IF(AND($E36&lt;AP$3,$F36&lt;AP$4),(270-Angles1!AP36),IF(AND($E36&gt;AP$3,$F36&lt;AP$4),(270+Angles1!AP36),"-"))))</f>
        <v>321.60015455608658</v>
      </c>
      <c r="AQ36" s="9">
        <f>IF(AND($E36&gt;AQ$3,$F36&gt;AQ$4),(90-Angles1!AQ36),IF(AND($E36&lt;AQ$3,$F36&gt;AQ$4),(90+Angles1!AQ36),IF(AND($E36&lt;AQ$3,$F36&lt;AQ$4),(270-Angles1!AQ36),IF(AND($E36&gt;AQ$3,$F36&lt;AQ$4),(270+Angles1!AQ36),"-"))))</f>
        <v>320.37268288053406</v>
      </c>
      <c r="AR36" s="9">
        <f>IF(AND($E36&gt;AR$3,$F36&gt;AR$4),(90-Angles1!AR36),IF(AND($E36&lt;AR$3,$F36&gt;AR$4),(90+Angles1!AR36),IF(AND($E36&lt;AR$3,$F36&lt;AR$4),(270-Angles1!AR36),IF(AND($E36&gt;AR$3,$F36&lt;AR$4),(270+Angles1!AR36),"-"))))</f>
        <v>323.90262377538437</v>
      </c>
      <c r="AS36" s="9">
        <f>IF(AND($E36&gt;AS$3,$F36&gt;AS$4),(90-Angles1!AS36),IF(AND($E36&lt;AS$3,$F36&gt;AS$4),(90+Angles1!AS36),IF(AND($E36&lt;AS$3,$F36&lt;AS$4),(270-Angles1!AS36),IF(AND($E36&gt;AS$3,$F36&lt;AS$4),(270+Angles1!AS36),"-"))))</f>
        <v>328.74704929708162</v>
      </c>
      <c r="AT36" s="9">
        <f>IF(AND($E36&gt;AT$3,$F36&gt;AT$4),(90-Angles1!AT36),IF(AND($E36&lt;AT$3,$F36&gt;AT$4),(90+Angles1!AT36),IF(AND($E36&lt;AT$3,$F36&lt;AT$4),(270-Angles1!AT36),IF(AND($E36&gt;AT$3,$F36&lt;AT$4),(270+Angles1!AT36),"-"))))</f>
        <v>336.61493948353711</v>
      </c>
      <c r="AU36" s="9">
        <f>IF(AND($E36&gt;AU$3,$F36&gt;AU$4),(90-Angles1!AU36),IF(AND($E36&lt;AU$3,$F36&gt;AU$4),(90+Angles1!AU36),IF(AND($E36&lt;AU$3,$F36&lt;AU$4),(270-Angles1!AU36),IF(AND($E36&gt;AU$3,$F36&lt;AU$4),(270+Angles1!AU36),"-"))))</f>
        <v>297.00361137381958</v>
      </c>
      <c r="AV36" s="9">
        <f>IF(AND($E36&gt;AV$3,$F36&gt;AV$4),(90-Angles1!AV36),IF(AND($E36&lt;AV$3,$F36&gt;AV$4),(90+Angles1!AV36),IF(AND($E36&lt;AV$3,$F36&lt;AV$4),(270-Angles1!AV36),IF(AND($E36&gt;AV$3,$F36&lt;AV$4),(270+Angles1!AV36),"-"))))</f>
        <v>297.40352044384787</v>
      </c>
      <c r="AW36" s="9">
        <f>IF(AND($E36&gt;AW$3,$F36&gt;AW$4),(90-Angles1!AW36),IF(AND($E36&lt;AW$3,$F36&gt;AW$4),(90+Angles1!AW36),IF(AND($E36&lt;AW$3,$F36&lt;AW$4),(270-Angles1!AW36),IF(AND($E36&gt;AW$3,$F36&lt;AW$4),(270+Angles1!AW36),"-"))))</f>
        <v>297.58056538608537</v>
      </c>
      <c r="AX36" s="9">
        <f>IF(AND($E36&gt;AX$3,$F36&gt;AX$4),(90-Angles1!AX36),IF(AND($E36&lt;AX$3,$F36&gt;AX$4),(90+Angles1!AX36),IF(AND($E36&lt;AX$3,$F36&lt;AX$4),(270-Angles1!AX36),IF(AND($E36&gt;AX$3,$F36&lt;AX$4),(270+Angles1!AX36),"-"))))</f>
        <v>321.19382740321811</v>
      </c>
      <c r="AY36" s="9">
        <f>IF(AND($E36&gt;AY$3,$F36&gt;AY$4),(90-Angles1!AY36),IF(AND($E36&lt;AY$3,$F36&gt;AY$4),(90+Angles1!AY36),IF(AND($E36&lt;AY$3,$F36&lt;AY$4),(270-Angles1!AY36),IF(AND($E36&gt;AY$3,$F36&lt;AY$4),(270+Angles1!AY36),"-"))))</f>
        <v>315.56854439333279</v>
      </c>
      <c r="AZ36" s="9">
        <f>IF(AND($E36&gt;AZ$3,$F36&gt;AZ$4),(90-Angles1!AZ36),IF(AND($E36&lt;AZ$3,$F36&gt;AZ$4),(90+Angles1!AZ36),IF(AND($E36&lt;AZ$3,$F36&lt;AZ$4),(270-Angles1!AZ36),IF(AND($E36&gt;AZ$3,$F36&lt;AZ$4),(270+Angles1!AZ36),"-"))))</f>
        <v>318.4938744246889</v>
      </c>
      <c r="BA36" s="9">
        <f>IF(AND($E36&gt;BA$3,$F36&gt;BA$4),(90-Angles1!BA36),IF(AND($E36&lt;BA$3,$F36&gt;BA$4),(90+Angles1!BA36),IF(AND($E36&lt;BA$3,$F36&lt;BA$4),(270-Angles1!BA36),IF(AND($E36&gt;BA$3,$F36&lt;BA$4),(270+Angles1!BA36),"-"))))</f>
        <v>322.63583319339637</v>
      </c>
      <c r="BB36" s="9">
        <f>IF(AND($E36&gt;BB$3,$F36&gt;BB$4),(90-Angles1!BB36),IF(AND($E36&lt;BB$3,$F36&gt;BB$4),(90+Angles1!BB36),IF(AND($E36&lt;BB$3,$F36&lt;BB$4),(270-Angles1!BB36),IF(AND($E36&gt;BB$3,$F36&lt;BB$4),(270+Angles1!BB36),"-"))))</f>
        <v>323.08614641983274</v>
      </c>
      <c r="BC36" s="9">
        <f>IF(AND($E36&gt;BC$3,$F36&gt;BC$4),(90-Angles1!BC36),IF(AND($E36&lt;BC$3,$F36&gt;BC$4),(90+Angles1!BC36),IF(AND($E36&lt;BC$3,$F36&lt;BC$4),(270-Angles1!BC36),IF(AND($E36&gt;BC$3,$F36&lt;BC$4),(270+Angles1!BC36),"-"))))</f>
        <v>315.66325350608321</v>
      </c>
      <c r="BD36" s="9">
        <f>IF(AND($E36&gt;BD$3,$F36&gt;BD$4),(90-Angles1!BD36),IF(AND($E36&lt;BD$3,$F36&gt;BD$4),(90+Angles1!BD36),IF(AND($E36&lt;BD$3,$F36&lt;BD$4),(270-Angles1!BD36),IF(AND($E36&gt;BD$3,$F36&lt;BD$4),(270+Angles1!BD36),"-"))))</f>
        <v>314.63848454702327</v>
      </c>
      <c r="BE36" s="9">
        <f>IF(AND($E36&gt;BE$3,$F36&gt;BE$4),(90-Angles1!BE36),IF(AND($E36&lt;BE$3,$F36&gt;BE$4),(90+Angles1!BE36),IF(AND($E36&lt;BE$3,$F36&lt;BE$4),(270-Angles1!BE36),IF(AND($E36&gt;BE$3,$F36&lt;BE$4),(270+Angles1!BE36),"-"))))</f>
        <v>319.49673875326516</v>
      </c>
    </row>
    <row r="37" spans="1:57" s="2" customFormat="1" ht="12" x14ac:dyDescent="0.25">
      <c r="A37" s="3">
        <f>Angles1!A37</f>
        <v>1859</v>
      </c>
      <c r="B37" s="3" t="str">
        <f>Angles1!B37</f>
        <v xml:space="preserve">Kenchreai, Cenchrees </v>
      </c>
      <c r="C37" s="3" t="str">
        <f>Angles1!C37</f>
        <v>Kechries</v>
      </c>
      <c r="D37" s="3">
        <f>Angles1!D37</f>
        <v>-750</v>
      </c>
      <c r="E37" s="3">
        <f>Angles1!E37</f>
        <v>37.882860000000001</v>
      </c>
      <c r="F37" s="3">
        <f>Angles1!F37</f>
        <v>22.994498</v>
      </c>
      <c r="G37" s="32">
        <f>Angles1!G37</f>
        <v>25</v>
      </c>
      <c r="H37" s="9">
        <f>IF(AND($E37&gt;H$3,$F37&gt;H$4),(90-Angles1!H37),IF(AND($E37&lt;H$3,$F37&gt;H$4),(90+Angles1!H37),IF(AND($E37&lt;H$3,$F37&lt;H$4),(270-Angles1!H37),IF(AND($E37&gt;H$3,$F37&lt;H$4),(270+Angles1!H37),"-"))))</f>
        <v>285.80687307594832</v>
      </c>
      <c r="I37" s="9">
        <f>IF(AND($E37&gt;I$3,$F37&gt;I$4),(90-Angles1!I37),IF(AND($E37&lt;I$3,$F37&gt;I$4),(90+Angles1!I37),IF(AND($E37&lt;I$3,$F37&lt;I$4),(270-Angles1!I37),IF(AND($E37&gt;I$3,$F37&lt;I$4),(270+Angles1!I37),"-"))))</f>
        <v>286.95446588271801</v>
      </c>
      <c r="J37" s="9">
        <f>IF(AND($E37&gt;J$3,$F37&gt;J$4),(90-Angles1!J37),IF(AND($E37&lt;J$3,$F37&gt;J$4),(90+Angles1!J37),IF(AND($E37&lt;J$3,$F37&lt;J$4),(270-Angles1!J37),IF(AND($E37&gt;J$3,$F37&lt;J$4),(270+Angles1!J37),"-"))))</f>
        <v>285.90637778836617</v>
      </c>
      <c r="K37" s="9">
        <f>IF(AND($E37&gt;K$3,$F37&gt;K$4),(90-Angles1!K37),IF(AND($E37&lt;K$3,$F37&gt;K$4),(90+Angles1!K37),IF(AND($E37&lt;K$3,$F37&lt;K$4),(270-Angles1!K37),IF(AND($E37&gt;K$3,$F37&lt;K$4),(270+Angles1!K37),"-"))))</f>
        <v>282.79816016167962</v>
      </c>
      <c r="L37" s="9">
        <f>IF(AND($E37&gt;L$3,$F37&gt;L$4),(90-Angles1!L37),IF(AND($E37&lt;L$3,$F37&gt;L$4),(90+Angles1!L37),IF(AND($E37&lt;L$3,$F37&lt;L$4),(270-Angles1!L37),IF(AND($E37&gt;L$3,$F37&lt;L$4),(270+Angles1!L37),"-"))))</f>
        <v>282.44590479773387</v>
      </c>
      <c r="M37" s="9">
        <f>IF(AND($E37&gt;M$3,$F37&gt;M$4),(90-Angles1!M37),IF(AND($E37&lt;M$3,$F37&gt;M$4),(90+Angles1!M37),IF(AND($E37&lt;M$3,$F37&lt;M$4),(270-Angles1!M37),IF(AND($E37&gt;M$3,$F37&lt;M$4),(270+Angles1!M37),"-"))))</f>
        <v>278.12378338825334</v>
      </c>
      <c r="N37" s="9">
        <f>IF(AND($E37&gt;N$3,$F37&gt;N$4),(90-Angles1!N37),IF(AND($E37&lt;N$3,$F37&gt;N$4),(90+Angles1!N37),IF(AND($E37&lt;N$3,$F37&lt;N$4),(270-Angles1!N37),IF(AND($E37&gt;N$3,$F37&lt;N$4),(270+Angles1!N37),"-"))))</f>
        <v>276.3587813806476</v>
      </c>
      <c r="O37" s="9">
        <f>IF(AND($E37&gt;O$3,$F37&gt;O$4),(90-Angles1!O37),IF(AND($E37&lt;O$3,$F37&gt;O$4),(90+Angles1!O37),IF(AND($E37&lt;O$3,$F37&lt;O$4),(270-Angles1!O37),IF(AND($E37&gt;O$3,$F37&lt;O$4),(270+Angles1!O37),"-"))))</f>
        <v>280.49329300437137</v>
      </c>
      <c r="P37" s="9">
        <f>IF(AND($E37&gt;P$3,$F37&gt;P$4),(90-Angles1!P37),IF(AND($E37&lt;P$3,$F37&gt;P$4),(90+Angles1!P37),IF(AND($E37&lt;P$3,$F37&lt;P$4),(270-Angles1!P37),IF(AND($E37&gt;P$3,$F37&lt;P$4),(270+Angles1!P37),"-"))))</f>
        <v>276.72589987303047</v>
      </c>
      <c r="Q37" s="9">
        <f>IF(AND($E37&gt;Q$3,$F37&gt;Q$4),(90-Angles1!Q37),IF(AND($E37&lt;Q$3,$F37&gt;Q$4),(90+Angles1!Q37),IF(AND($E37&lt;Q$3,$F37&lt;Q$4),(270-Angles1!Q37),IF(AND($E37&gt;Q$3,$F37&lt;Q$4),(270+Angles1!Q37),"-"))))</f>
        <v>272.48066518791484</v>
      </c>
      <c r="R37" s="9">
        <f>IF(AND($E37&gt;R$3,$F37&gt;R$4),(90-Angles1!R37),IF(AND($E37&lt;R$3,$F37&gt;R$4),(90+Angles1!R37),IF(AND($E37&lt;R$3,$F37&lt;R$4),(270-Angles1!R37),IF(AND($E37&gt;R$3,$F37&lt;R$4),(270+Angles1!R37),"-"))))</f>
        <v>268.85884538165061</v>
      </c>
      <c r="S37" s="9">
        <f>IF(AND($E37&gt;S$3,$F37&gt;S$4),(90-Angles1!S37),IF(AND($E37&lt;S$3,$F37&gt;S$4),(90+Angles1!S37),IF(AND($E37&lt;S$3,$F37&lt;S$4),(270-Angles1!S37),IF(AND($E37&gt;S$3,$F37&lt;S$4),(270+Angles1!S37),"-"))))</f>
        <v>264.60287345983988</v>
      </c>
      <c r="T37" s="9">
        <f>IF(AND($E37&gt;T$3,$F37&gt;T$4),(90-Angles1!T37),IF(AND($E37&lt;T$3,$F37&gt;T$4),(90+Angles1!T37),IF(AND($E37&lt;T$3,$F37&lt;T$4),(270-Angles1!T37),IF(AND($E37&gt;T$3,$F37&lt;T$4),(270+Angles1!T37),"-"))))</f>
        <v>264.09525530377044</v>
      </c>
      <c r="U37" s="9">
        <f>IF(AND($E37&gt;U$3,$F37&gt;U$4),(90-Angles1!U37),IF(AND($E37&lt;U$3,$F37&gt;U$4),(90+Angles1!U37),IF(AND($E37&lt;U$3,$F37&lt;U$4),(270-Angles1!U37),IF(AND($E37&gt;U$3,$F37&lt;U$4),(270+Angles1!U37),"-"))))</f>
        <v>264.03297753588799</v>
      </c>
      <c r="V37" s="9">
        <f>IF(AND($E37&gt;V$3,$F37&gt;V$4),(90-Angles1!V37),IF(AND($E37&lt;V$3,$F37&gt;V$4),(90+Angles1!V37),IF(AND($E37&lt;V$3,$F37&lt;V$4),(270-Angles1!V37),IF(AND($E37&gt;V$3,$F37&lt;V$4),(270+Angles1!V37),"-"))))</f>
        <v>263.3502850837466</v>
      </c>
      <c r="W37" s="9">
        <f>IF(AND($E37&gt;W$3,$F37&gt;W$4),(90-Angles1!W37),IF(AND($E37&lt;W$3,$F37&gt;W$4),(90+Angles1!W37),IF(AND($E37&lt;W$3,$F37&lt;W$4),(270-Angles1!W37),IF(AND($E37&gt;W$3,$F37&lt;W$4),(270+Angles1!W37),"-"))))</f>
        <v>261.62915782787894</v>
      </c>
      <c r="X37" s="9">
        <f>IF(AND($E37&gt;X$3,$F37&gt;X$4),(90-Angles1!X37),IF(AND($E37&lt;X$3,$F37&gt;X$4),(90+Angles1!X37),IF(AND($E37&lt;X$3,$F37&lt;X$4),(270-Angles1!X37),IF(AND($E37&gt;X$3,$F37&lt;X$4),(270+Angles1!X37),"-"))))</f>
        <v>261.08668821477153</v>
      </c>
      <c r="Y37" s="9">
        <f>IF(AND($E37&gt;Y$3,$F37&gt;Y$4),(90-Angles1!Y37),IF(AND($E37&lt;Y$3,$F37&gt;Y$4),(90+Angles1!Y37),IF(AND($E37&lt;Y$3,$F37&lt;Y$4),(270-Angles1!Y37),IF(AND($E37&gt;Y$3,$F37&lt;Y$4),(270+Angles1!Y37),"-"))))</f>
        <v>271.06116949917526</v>
      </c>
      <c r="Z37" s="9">
        <f>IF(AND($E37&gt;Z$3,$F37&gt;Z$4),(90-Angles1!Z37),IF(AND($E37&lt;Z$3,$F37&gt;Z$4),(90+Angles1!Z37),IF(AND($E37&lt;Z$3,$F37&lt;Z$4),(270-Angles1!Z37),IF(AND($E37&gt;Z$3,$F37&lt;Z$4),(270+Angles1!Z37),"-"))))</f>
        <v>266.98561608789373</v>
      </c>
      <c r="AA37" s="9">
        <f>IF(AND($E37&gt;AA$3,$F37&gt;AA$4),(90-Angles1!AA37),IF(AND($E37&lt;AA$3,$F37&gt;AA$4),(90+Angles1!AA37),IF(AND($E37&lt;AA$3,$F37&lt;AA$4),(270-Angles1!AA37),IF(AND($E37&gt;AA$3,$F37&lt;AA$4),(270+Angles1!AA37),"-"))))</f>
        <v>254.85365626597726</v>
      </c>
      <c r="AB37" s="9">
        <f>IF(AND($E37&gt;AB$3,$F37&gt;AB$4),(90-Angles1!AB37),IF(AND($E37&lt;AB$3,$F37&gt;AB$4),(90+Angles1!AB37),IF(AND($E37&lt;AB$3,$F37&lt;AB$4),(270-Angles1!AB37),IF(AND($E37&gt;AB$3,$F37&lt;AB$4),(270+Angles1!AB37),"-"))))</f>
        <v>254.55148852721234</v>
      </c>
      <c r="AC37" s="9">
        <f>IF(AND($E37&gt;AC$3,$F37&gt;AC$4),(90-Angles1!AC37),IF(AND($E37&lt;AC$3,$F37&gt;AC$4),(90+Angles1!AC37),IF(AND($E37&lt;AC$3,$F37&lt;AC$4),(270-Angles1!AC37),IF(AND($E37&gt;AC$3,$F37&lt;AC$4),(270+Angles1!AC37),"-"))))</f>
        <v>249.9701486329746</v>
      </c>
      <c r="AD37" s="9">
        <f>IF(AND($E37&gt;AD$3,$F37&gt;AD$4),(90-Angles1!AD37),IF(AND($E37&lt;AD$3,$F37&gt;AD$4),(90+Angles1!AD37),IF(AND($E37&lt;AD$3,$F37&lt;AD$4),(270-Angles1!AD37),IF(AND($E37&gt;AD$3,$F37&lt;AD$4),(270+Angles1!AD37),"-"))))</f>
        <v>249.59694434369982</v>
      </c>
      <c r="AE37" s="9">
        <f>IF(AND($E37&gt;AE$3,$F37&gt;AE$4),(90-Angles1!AE37),IF(AND($E37&lt;AE$3,$F37&gt;AE$4),(90+Angles1!AE37),IF(AND($E37&lt;AE$3,$F37&lt;AE$4),(270-Angles1!AE37),IF(AND($E37&gt;AE$3,$F37&lt;AE$4),(270+Angles1!AE37),"-"))))</f>
        <v>249.67232427036254</v>
      </c>
      <c r="AF37" s="9">
        <f>IF(AND($E37&gt;AF$3,$F37&gt;AF$4),(90-Angles1!AF37),IF(AND($E37&lt;AF$3,$F37&gt;AF$4),(90+Angles1!AF37),IF(AND($E37&lt;AF$3,$F37&lt;AF$4),(270-Angles1!AF37),IF(AND($E37&gt;AF$3,$F37&lt;AF$4),(270+Angles1!AF37),"-"))))</f>
        <v>249.79240045227004</v>
      </c>
      <c r="AG37" s="9">
        <f>IF(AND($E37&gt;AG$3,$F37&gt;AG$4),(90-Angles1!AG37),IF(AND($E37&lt;AG$3,$F37&gt;AG$4),(90+Angles1!AG37),IF(AND($E37&lt;AG$3,$F37&lt;AG$4),(270-Angles1!AG37),IF(AND($E37&gt;AG$3,$F37&lt;AG$4),(270+Angles1!AG37),"-"))))</f>
        <v>253.32284269457926</v>
      </c>
      <c r="AH37" s="9">
        <f>IF(AND($E37&gt;AH$3,$F37&gt;AH$4),(90-Angles1!AH37),IF(AND($E37&lt;AH$3,$F37&gt;AH$4),(90+Angles1!AH37),IF(AND($E37&lt;AH$3,$F37&lt;AH$4),(270-Angles1!AH37),IF(AND($E37&gt;AH$3,$F37&lt;AH$4),(270+Angles1!AH37),"-"))))</f>
        <v>251.37436267194121</v>
      </c>
      <c r="AI37" s="9">
        <f>IF(AND($E37&gt;AI$3,$F37&gt;AI$4),(90-Angles1!AI37),IF(AND($E37&lt;AI$3,$F37&gt;AI$4),(90+Angles1!AI37),IF(AND($E37&lt;AI$3,$F37&lt;AI$4),(270-Angles1!AI37),IF(AND($E37&gt;AI$3,$F37&lt;AI$4),(270+Angles1!AI37),"-"))))</f>
        <v>251.04012676546859</v>
      </c>
      <c r="AJ37" s="9">
        <f>IF(AND($E37&gt;AJ$3,$F37&gt;AJ$4),(90-Angles1!AJ37),IF(AND($E37&lt;AJ$3,$F37&gt;AJ$4),(90+Angles1!AJ37),IF(AND($E37&lt;AJ$3,$F37&lt;AJ$4),(270-Angles1!AJ37),IF(AND($E37&gt;AJ$3,$F37&lt;AJ$4),(270+Angles1!AJ37),"-"))))</f>
        <v>246.20528184592624</v>
      </c>
      <c r="AK37" s="9">
        <f>IF(AND($E37&gt;AK$3,$F37&gt;AK$4),(90-Angles1!AK37),IF(AND($E37&lt;AK$3,$F37&gt;AK$4),(90+Angles1!AK37),IF(AND($E37&lt;AK$3,$F37&lt;AK$4),(270-Angles1!AK37),IF(AND($E37&gt;AK$3,$F37&lt;AK$4),(270+Angles1!AK37),"-"))))</f>
        <v>194.52510005809739</v>
      </c>
      <c r="AL37" s="9" t="str">
        <f>IF(AND($E37&gt;AL$3,$F37&gt;AL$4),(90-Angles1!AL37),IF(AND($E37&lt;AL$3,$F37&gt;AL$4),(90+Angles1!AL37),IF(AND($E37&lt;AL$3,$F37&lt;AL$4),(270-Angles1!AL37),IF(AND($E37&gt;AL$3,$F37&lt;AL$4),(270+Angles1!AL37),"-"))))</f>
        <v>-</v>
      </c>
      <c r="AM37" s="9">
        <f>IF(AND($E37&gt;AM$3,$F37&gt;AM$4),(90-Angles1!AM37),IF(AND($E37&lt;AM$3,$F37&gt;AM$4),(90+Angles1!AM37),IF(AND($E37&lt;AM$3,$F37&lt;AM$4),(270-Angles1!AM37),IF(AND($E37&gt;AM$3,$F37&lt;AM$4),(270+Angles1!AM37),"-"))))</f>
        <v>350.33035971446907</v>
      </c>
      <c r="AN37" s="9">
        <f>IF(AND($E37&gt;AN$3,$F37&gt;AN$4),(90-Angles1!AN37),IF(AND($E37&lt;AN$3,$F37&gt;AN$4),(90+Angles1!AN37),IF(AND($E37&lt;AN$3,$F37&lt;AN$4),(270-Angles1!AN37),IF(AND($E37&gt;AN$3,$F37&lt;AN$4),(270+Angles1!AN37),"-"))))</f>
        <v>307.78610188168108</v>
      </c>
      <c r="AO37" s="9">
        <f>IF(AND($E37&gt;AO$3,$F37&gt;AO$4),(90-Angles1!AO37),IF(AND($E37&lt;AO$3,$F37&gt;AO$4),(90+Angles1!AO37),IF(AND($E37&lt;AO$3,$F37&lt;AO$4),(270-Angles1!AO37),IF(AND($E37&gt;AO$3,$F37&lt;AO$4),(270+Angles1!AO37),"-"))))</f>
        <v>293.06640382927054</v>
      </c>
      <c r="AP37" s="9">
        <f>IF(AND($E37&gt;AP$3,$F37&gt;AP$4),(90-Angles1!AP37),IF(AND($E37&lt;AP$3,$F37&gt;AP$4),(90+Angles1!AP37),IF(AND($E37&lt;AP$3,$F37&lt;AP$4),(270-Angles1!AP37),IF(AND($E37&gt;AP$3,$F37&lt;AP$4),(270+Angles1!AP37),"-"))))</f>
        <v>311.73852981689782</v>
      </c>
      <c r="AQ37" s="9">
        <f>IF(AND($E37&gt;AQ$3,$F37&gt;AQ$4),(90-Angles1!AQ37),IF(AND($E37&lt;AQ$3,$F37&gt;AQ$4),(90+Angles1!AQ37),IF(AND($E37&lt;AQ$3,$F37&lt;AQ$4),(270-Angles1!AQ37),IF(AND($E37&gt;AQ$3,$F37&lt;AQ$4),(270+Angles1!AQ37),"-"))))</f>
        <v>310.97083528140269</v>
      </c>
      <c r="AR37" s="9">
        <f>IF(AND($E37&gt;AR$3,$F37&gt;AR$4),(90-Angles1!AR37),IF(AND($E37&lt;AR$3,$F37&gt;AR$4),(90+Angles1!AR37),IF(AND($E37&lt;AR$3,$F37&lt;AR$4),(270-Angles1!AR37),IF(AND($E37&gt;AR$3,$F37&lt;AR$4),(270+Angles1!AR37),"-"))))</f>
        <v>314.52200773128749</v>
      </c>
      <c r="AS37" s="9">
        <f>IF(AND($E37&gt;AS$3,$F37&gt;AS$4),(90-Angles1!AS37),IF(AND($E37&lt;AS$3,$F37&gt;AS$4),(90+Angles1!AS37),IF(AND($E37&lt;AS$3,$F37&lt;AS$4),(270-Angles1!AS37),IF(AND($E37&gt;AS$3,$F37&lt;AS$4),(270+Angles1!AS37),"-"))))</f>
        <v>319.08409649007876</v>
      </c>
      <c r="AT37" s="9">
        <f>IF(AND($E37&gt;AT$3,$F37&gt;AT$4),(90-Angles1!AT37),IF(AND($E37&lt;AT$3,$F37&gt;AT$4),(90+Angles1!AT37),IF(AND($E37&lt;AT$3,$F37&lt;AT$4),(270-Angles1!AT37),IF(AND($E37&gt;AT$3,$F37&lt;AT$4),(270+Angles1!AT37),"-"))))</f>
        <v>331.86963279830519</v>
      </c>
      <c r="AU37" s="9">
        <f>IF(AND($E37&gt;AU$3,$F37&gt;AU$4),(90-Angles1!AU37),IF(AND($E37&lt;AU$3,$F37&gt;AU$4),(90+Angles1!AU37),IF(AND($E37&lt;AU$3,$F37&lt;AU$4),(270-Angles1!AU37),IF(AND($E37&gt;AU$3,$F37&lt;AU$4),(270+Angles1!AU37),"-"))))</f>
        <v>291.22482241375536</v>
      </c>
      <c r="AV37" s="9">
        <f>IF(AND($E37&gt;AV$3,$F37&gt;AV$4),(90-Angles1!AV37),IF(AND($E37&lt;AV$3,$F37&gt;AV$4),(90+Angles1!AV37),IF(AND($E37&lt;AV$3,$F37&lt;AV$4),(270-Angles1!AV37),IF(AND($E37&gt;AV$3,$F37&lt;AV$4),(270+Angles1!AV37),"-"))))</f>
        <v>291.67939814350274</v>
      </c>
      <c r="AW37" s="9">
        <f>IF(AND($E37&gt;AW$3,$F37&gt;AW$4),(90-Angles1!AW37),IF(AND($E37&lt;AW$3,$F37&gt;AW$4),(90+Angles1!AW37),IF(AND($E37&lt;AW$3,$F37&lt;AW$4),(270-Angles1!AW37),IF(AND($E37&gt;AW$3,$F37&lt;AW$4),(270+Angles1!AW37),"-"))))</f>
        <v>291.91320380594095</v>
      </c>
      <c r="AX37" s="9">
        <f>IF(AND($E37&gt;AX$3,$F37&gt;AX$4),(90-Angles1!AX37),IF(AND($E37&lt;AX$3,$F37&gt;AX$4),(90+Angles1!AX37),IF(AND($E37&lt;AX$3,$F37&lt;AX$4),(270-Angles1!AX37),IF(AND($E37&gt;AX$3,$F37&lt;AX$4),(270+Angles1!AX37),"-"))))</f>
        <v>316.85777609452964</v>
      </c>
      <c r="AY37" s="9">
        <f>IF(AND($E37&gt;AY$3,$F37&gt;AY$4),(90-Angles1!AY37),IF(AND($E37&lt;AY$3,$F37&gt;AY$4),(90+Angles1!AY37),IF(AND($E37&lt;AY$3,$F37&lt;AY$4),(270-Angles1!AY37),IF(AND($E37&gt;AY$3,$F37&lt;AY$4),(270+Angles1!AY37),"-"))))</f>
        <v>310.64404175531695</v>
      </c>
      <c r="AZ37" s="9">
        <f>IF(AND($E37&gt;AZ$3,$F37&gt;AZ$4),(90-Angles1!AZ37),IF(AND($E37&lt;AZ$3,$F37&gt;AZ$4),(90+Angles1!AZ37),IF(AND($E37&lt;AZ$3,$F37&lt;AZ$4),(270-Angles1!AZ37),IF(AND($E37&gt;AZ$3,$F37&lt;AZ$4),(270+Angles1!AZ37),"-"))))</f>
        <v>314.42119693826095</v>
      </c>
      <c r="BA37" s="9">
        <f>IF(AND($E37&gt;BA$3,$F37&gt;BA$4),(90-Angles1!BA37),IF(AND($E37&lt;BA$3,$F37&gt;BA$4),(90+Angles1!BA37),IF(AND($E37&lt;BA$3,$F37&lt;BA$4),(270-Angles1!BA37),IF(AND($E37&gt;BA$3,$F37&lt;BA$4),(270+Angles1!BA37),"-"))))</f>
        <v>319.14700759168625</v>
      </c>
      <c r="BB37" s="9">
        <f>IF(AND($E37&gt;BB$3,$F37&gt;BB$4),(90-Angles1!BB37),IF(AND($E37&lt;BB$3,$F37&gt;BB$4),(90+Angles1!BB37),IF(AND($E37&lt;BB$3,$F37&lt;BB$4),(270-Angles1!BB37),IF(AND($E37&gt;BB$3,$F37&lt;BB$4),(270+Angles1!BB37),"-"))))</f>
        <v>319.65131576579017</v>
      </c>
      <c r="BC37" s="9">
        <f>IF(AND($E37&gt;BC$3,$F37&gt;BC$4),(90-Angles1!BC37),IF(AND($E37&lt;BC$3,$F37&gt;BC$4),(90+Angles1!BC37),IF(AND($E37&lt;BC$3,$F37&lt;BC$4),(270-Angles1!BC37),IF(AND($E37&gt;BC$3,$F37&lt;BC$4),(270+Angles1!BC37),"-"))))</f>
        <v>312.15030144473872</v>
      </c>
      <c r="BD37" s="9">
        <f>IF(AND($E37&gt;BD$3,$F37&gt;BD$4),(90-Angles1!BD37),IF(AND($E37&lt;BD$3,$F37&gt;BD$4),(90+Angles1!BD37),IF(AND($E37&lt;BD$3,$F37&lt;BD$4),(270-Angles1!BD37),IF(AND($E37&gt;BD$3,$F37&lt;BD$4),(270+Angles1!BD37),"-"))))</f>
        <v>311.22532868673363</v>
      </c>
      <c r="BE37" s="9">
        <f>IF(AND($E37&gt;BE$3,$F37&gt;BE$4),(90-Angles1!BE37),IF(AND($E37&lt;BE$3,$F37&gt;BE$4),(90+Angles1!BE37),IF(AND($E37&lt;BE$3,$F37&lt;BE$4),(270-Angles1!BE37),IF(AND($E37&gt;BE$3,$F37&lt;BE$4),(270+Angles1!BE37),"-"))))</f>
        <v>316.3500038972993</v>
      </c>
    </row>
    <row r="38" spans="1:57" s="2" customFormat="1" ht="12" x14ac:dyDescent="0.25">
      <c r="A38" s="3">
        <f>Angles1!A38</f>
        <v>1859.1</v>
      </c>
      <c r="B38" s="3" t="str">
        <f>Angles1!B38</f>
        <v>Landing beach between Chersonese and Rheitus, Reitou, Rhitum, in 425 BC</v>
      </c>
      <c r="C38" s="3" t="str">
        <f>Angles1!C38</f>
        <v>Beach south of Loutra Oreas Elenis</v>
      </c>
      <c r="D38" s="3">
        <f>Angles1!D38</f>
        <v>0</v>
      </c>
      <c r="E38" s="3">
        <f>Angles1!E38</f>
        <v>37.862000000000002</v>
      </c>
      <c r="F38" s="3">
        <f>Angles1!F38</f>
        <v>22.998999999999999</v>
      </c>
      <c r="G38" s="32">
        <f>Angles1!G38</f>
        <v>25</v>
      </c>
      <c r="H38" s="9">
        <f>IF(AND($E38&gt;H$3,$F38&gt;H$4),(90-Angles1!H38),IF(AND($E38&lt;H$3,$F38&gt;H$4),(90+Angles1!H38),IF(AND($E38&lt;H$3,$F38&lt;H$4),(270-Angles1!H38),IF(AND($E38&gt;H$3,$F38&lt;H$4),(270+Angles1!H38),"-"))))</f>
        <v>284.49951595988716</v>
      </c>
      <c r="I38" s="9">
        <f>IF(AND($E38&gt;I$3,$F38&gt;I$4),(90-Angles1!I38),IF(AND($E38&lt;I$3,$F38&gt;I$4),(90+Angles1!I38),IF(AND($E38&lt;I$3,$F38&lt;I$4),(270-Angles1!I38),IF(AND($E38&gt;I$3,$F38&lt;I$4),(270+Angles1!I38),"-"))))</f>
        <v>285.56790167423407</v>
      </c>
      <c r="J38" s="9">
        <f>IF(AND($E38&gt;J$3,$F38&gt;J$4),(90-Angles1!J38),IF(AND($E38&lt;J$3,$F38&gt;J$4),(90+Angles1!J38),IF(AND($E38&lt;J$3,$F38&lt;J$4),(270-Angles1!J38),IF(AND($E38&gt;J$3,$F38&lt;J$4),(270+Angles1!J38),"-"))))</f>
        <v>284.52739378287311</v>
      </c>
      <c r="K38" s="9">
        <f>IF(AND($E38&gt;K$3,$F38&gt;K$4),(90-Angles1!K38),IF(AND($E38&lt;K$3,$F38&gt;K$4),(90+Angles1!K38),IF(AND($E38&lt;K$3,$F38&lt;K$4),(270-Angles1!K38),IF(AND($E38&gt;K$3,$F38&lt;K$4),(270+Angles1!K38),"-"))))</f>
        <v>281.31155133265247</v>
      </c>
      <c r="L38" s="9">
        <f>IF(AND($E38&gt;L$3,$F38&gt;L$4),(90-Angles1!L38),IF(AND($E38&lt;L$3,$F38&gt;L$4),(90+Angles1!L38),IF(AND($E38&lt;L$3,$F38&lt;L$4),(270-Angles1!L38),IF(AND($E38&gt;L$3,$F38&lt;L$4),(270+Angles1!L38),"-"))))</f>
        <v>280.96066515214443</v>
      </c>
      <c r="M38" s="9">
        <f>IF(AND($E38&gt;M$3,$F38&gt;M$4),(90-Angles1!M38),IF(AND($E38&lt;M$3,$F38&gt;M$4),(90+Angles1!M38),IF(AND($E38&lt;M$3,$F38&lt;M$4),(270-Angles1!M38),IF(AND($E38&gt;M$3,$F38&lt;M$4),(270+Angles1!M38),"-"))))</f>
        <v>276.4886136704917</v>
      </c>
      <c r="N38" s="9">
        <f>IF(AND($E38&gt;N$3,$F38&gt;N$4),(90-Angles1!N38),IF(AND($E38&lt;N$3,$F38&gt;N$4),(90+Angles1!N38),IF(AND($E38&lt;N$3,$F38&lt;N$4),(270-Angles1!N38),IF(AND($E38&gt;N$3,$F38&lt;N$4),(270+Angles1!N38),"-"))))</f>
        <v>274.54722199159357</v>
      </c>
      <c r="O38" s="9">
        <f>IF(AND($E38&gt;O$3,$F38&gt;O$4),(90-Angles1!O38),IF(AND($E38&lt;O$3,$F38&gt;O$4),(90+Angles1!O38),IF(AND($E38&lt;O$3,$F38&lt;O$4),(270-Angles1!O38),IF(AND($E38&gt;O$3,$F38&lt;O$4),(270+Angles1!O38),"-"))))</f>
        <v>278.62894395958796</v>
      </c>
      <c r="P38" s="9">
        <f>IF(AND($E38&gt;P$3,$F38&gt;P$4),(90-Angles1!P38),IF(AND($E38&lt;P$3,$F38&gt;P$4),(90+Angles1!P38),IF(AND($E38&lt;P$3,$F38&lt;P$4),(270-Angles1!P38),IF(AND($E38&gt;P$3,$F38&lt;P$4),(270+Angles1!P38),"-"))))</f>
        <v>274.843508318999</v>
      </c>
      <c r="Q38" s="9">
        <f>IF(AND($E38&gt;Q$3,$F38&gt;Q$4),(90-Angles1!Q38),IF(AND($E38&lt;Q$3,$F38&gt;Q$4),(90+Angles1!Q38),IF(AND($E38&lt;Q$3,$F38&lt;Q$4),(270-Angles1!Q38),IF(AND($E38&gt;Q$3,$F38&lt;Q$4),(270+Angles1!Q38),"-"))))</f>
        <v>270.47498934797011</v>
      </c>
      <c r="R38" s="9">
        <f>IF(AND($E38&gt;R$3,$F38&gt;R$4),(90-Angles1!R38),IF(AND($E38&lt;R$3,$F38&gt;R$4),(90+Angles1!R38),IF(AND($E38&lt;R$3,$F38&lt;R$4),(270-Angles1!R38),IF(AND($E38&gt;R$3,$F38&lt;R$4),(270+Angles1!R38),"-"))))</f>
        <v>266.74241936348227</v>
      </c>
      <c r="S38" s="9">
        <f>IF(AND($E38&gt;S$3,$F38&gt;S$4),(90-Angles1!S38),IF(AND($E38&lt;S$3,$F38&gt;S$4),(90+Angles1!S38),IF(AND($E38&lt;S$3,$F38&lt;S$4),(270-Angles1!S38),IF(AND($E38&gt;S$3,$F38&lt;S$4),(270+Angles1!S38),"-"))))</f>
        <v>262.38852725894611</v>
      </c>
      <c r="T38" s="9">
        <f>IF(AND($E38&gt;T$3,$F38&gt;T$4),(90-Angles1!T38),IF(AND($E38&lt;T$3,$F38&gt;T$4),(90+Angles1!T38),IF(AND($E38&lt;T$3,$F38&lt;T$4),(270-Angles1!T38),IF(AND($E38&gt;T$3,$F38&lt;T$4),(270+Angles1!T38),"-"))))</f>
        <v>261.79912829137288</v>
      </c>
      <c r="U38" s="9">
        <f>IF(AND($E38&gt;U$3,$F38&gt;U$4),(90-Angles1!U38),IF(AND($E38&lt;U$3,$F38&gt;U$4),(90+Angles1!U38),IF(AND($E38&lt;U$3,$F38&lt;U$4),(270-Angles1!U38),IF(AND($E38&gt;U$3,$F38&lt;U$4),(270+Angles1!U38),"-"))))</f>
        <v>261.69555297475188</v>
      </c>
      <c r="V38" s="9">
        <f>IF(AND($E38&gt;V$3,$F38&gt;V$4),(90-Angles1!V38),IF(AND($E38&lt;V$3,$F38&gt;V$4),(90+Angles1!V38),IF(AND($E38&lt;V$3,$F38&lt;V$4),(270-Angles1!V38),IF(AND($E38&gt;V$3,$F38&lt;V$4),(270+Angles1!V38),"-"))))</f>
        <v>260.97589568975206</v>
      </c>
      <c r="W38" s="9">
        <f>IF(AND($E38&gt;W$3,$F38&gt;W$4),(90-Angles1!W38),IF(AND($E38&lt;W$3,$F38&gt;W$4),(90+Angles1!W38),IF(AND($E38&lt;W$3,$F38&lt;W$4),(270-Angles1!W38),IF(AND($E38&gt;W$3,$F38&lt;W$4),(270+Angles1!W38),"-"))))</f>
        <v>259.11508768210132</v>
      </c>
      <c r="X38" s="9">
        <f>IF(AND($E38&gt;X$3,$F38&gt;X$4),(90-Angles1!X38),IF(AND($E38&lt;X$3,$F38&gt;X$4),(90+Angles1!X38),IF(AND($E38&lt;X$3,$F38&lt;X$4),(270-Angles1!X38),IF(AND($E38&gt;X$3,$F38&lt;X$4),(270+Angles1!X38),"-"))))</f>
        <v>258.29628542108975</v>
      </c>
      <c r="Y38" s="9">
        <f>IF(AND($E38&gt;Y$3,$F38&gt;Y$4),(90-Angles1!Y38),IF(AND($E38&lt;Y$3,$F38&gt;Y$4),(90+Angles1!Y38),IF(AND($E38&lt;Y$3,$F38&lt;Y$4),(270-Angles1!Y38),IF(AND($E38&gt;Y$3,$F38&lt;Y$4),(270+Angles1!Y38),"-"))))</f>
        <v>267.6570317516622</v>
      </c>
      <c r="Z38" s="9">
        <f>IF(AND($E38&gt;Z$3,$F38&gt;Z$4),(90-Angles1!Z38),IF(AND($E38&lt;Z$3,$F38&gt;Z$4),(90+Angles1!Z38),IF(AND($E38&lt;Z$3,$F38&lt;Z$4),(270-Angles1!Z38),IF(AND($E38&gt;Z$3,$F38&lt;Z$4),(270+Angles1!Z38),"-"))))</f>
        <v>263.31124414963</v>
      </c>
      <c r="AA38" s="9">
        <f>IF(AND($E38&gt;AA$3,$F38&gt;AA$4),(90-Angles1!AA38),IF(AND($E38&lt;AA$3,$F38&gt;AA$4),(90+Angles1!AA38),IF(AND($E38&lt;AA$3,$F38&lt;AA$4),(270-Angles1!AA38),IF(AND($E38&gt;AA$3,$F38&lt;AA$4),(270+Angles1!AA38),"-"))))</f>
        <v>251.44352297473893</v>
      </c>
      <c r="AB38" s="9">
        <f>IF(AND($E38&gt;AB$3,$F38&gt;AB$4),(90-Angles1!AB38),IF(AND($E38&lt;AB$3,$F38&gt;AB$4),(90+Angles1!AB38),IF(AND($E38&lt;AB$3,$F38&lt;AB$4),(270-Angles1!AB38),IF(AND($E38&gt;AB$3,$F38&lt;AB$4),(270+Angles1!AB38),"-"))))</f>
        <v>252.05687519059296</v>
      </c>
      <c r="AC38" s="9">
        <f>IF(AND($E38&gt;AC$3,$F38&gt;AC$4),(90-Angles1!AC38),IF(AND($E38&lt;AC$3,$F38&gt;AC$4),(90+Angles1!AC38),IF(AND($E38&lt;AC$3,$F38&lt;AC$4),(270-Angles1!AC38),IF(AND($E38&gt;AC$3,$F38&lt;AC$4),(270+Angles1!AC38),"-"))))</f>
        <v>247.60947062177229</v>
      </c>
      <c r="AD38" s="9">
        <f>IF(AND($E38&gt;AD$3,$F38&gt;AD$4),(90-Angles1!AD38),IF(AND($E38&lt;AD$3,$F38&gt;AD$4),(90+Angles1!AD38),IF(AND($E38&lt;AD$3,$F38&lt;AD$4),(270-Angles1!AD38),IF(AND($E38&gt;AD$3,$F38&lt;AD$4),(270+Angles1!AD38),"-"))))</f>
        <v>247.10138056803214</v>
      </c>
      <c r="AE38" s="9">
        <f>IF(AND($E38&gt;AE$3,$F38&gt;AE$4),(90-Angles1!AE38),IF(AND($E38&lt;AE$3,$F38&gt;AE$4),(90+Angles1!AE38),IF(AND($E38&lt;AE$3,$F38&lt;AE$4),(270-Angles1!AE38),IF(AND($E38&gt;AE$3,$F38&lt;AE$4),(270+Angles1!AE38),"-"))))</f>
        <v>247.08268519952668</v>
      </c>
      <c r="AF38" s="9">
        <f>IF(AND($E38&gt;AF$3,$F38&gt;AF$4),(90-Angles1!AF38),IF(AND($E38&lt;AF$3,$F38&gt;AF$4),(90+Angles1!AF38),IF(AND($E38&lt;AF$3,$F38&lt;AF$4),(270-Angles1!AF38),IF(AND($E38&gt;AF$3,$F38&lt;AF$4),(270+Angles1!AF38),"-"))))</f>
        <v>246.9115101054436</v>
      </c>
      <c r="AG38" s="9">
        <f>IF(AND($E38&gt;AG$3,$F38&gt;AG$4),(90-Angles1!AG38),IF(AND($E38&lt;AG$3,$F38&gt;AG$4),(90+Angles1!AG38),IF(AND($E38&lt;AG$3,$F38&lt;AG$4),(270-Angles1!AG38),IF(AND($E38&gt;AG$3,$F38&lt;AG$4),(270+Angles1!AG38),"-"))))</f>
        <v>249.38631477540463</v>
      </c>
      <c r="AH38" s="9">
        <f>IF(AND($E38&gt;AH$3,$F38&gt;AH$4),(90-Angles1!AH38),IF(AND($E38&lt;AH$3,$F38&gt;AH$4),(90+Angles1!AH38),IF(AND($E38&lt;AH$3,$F38&lt;AH$4),(270-Angles1!AH38),IF(AND($E38&gt;AH$3,$F38&lt;AH$4),(270+Angles1!AH38),"-"))))</f>
        <v>247.42513950434767</v>
      </c>
      <c r="AI38" s="9">
        <f>IF(AND($E38&gt;AI$3,$F38&gt;AI$4),(90-Angles1!AI38),IF(AND($E38&lt;AI$3,$F38&gt;AI$4),(90+Angles1!AI38),IF(AND($E38&lt;AI$3,$F38&lt;AI$4),(270-Angles1!AI38),IF(AND($E38&gt;AI$3,$F38&lt;AI$4),(270+Angles1!AI38),"-"))))</f>
        <v>242.12485235013034</v>
      </c>
      <c r="AJ38" s="9">
        <f>IF(AND($E38&gt;AJ$3,$F38&gt;AJ$4),(90-Angles1!AJ38),IF(AND($E38&lt;AJ$3,$F38&gt;AJ$4),(90+Angles1!AJ38),IF(AND($E38&lt;AJ$3,$F38&lt;AJ$4),(270-Angles1!AJ38),IF(AND($E38&gt;AJ$3,$F38&lt;AJ$4),(270+Angles1!AJ38),"-"))))</f>
        <v>231.92415068250943</v>
      </c>
      <c r="AK38" s="9">
        <f>IF(AND($E38&gt;AK$3,$F38&gt;AK$4),(90-Angles1!AK38),IF(AND($E38&lt;AK$3,$F38&gt;AK$4),(90+Angles1!AK38),IF(AND($E38&lt;AK$3,$F38&lt;AK$4),(270-Angles1!AK38),IF(AND($E38&gt;AK$3,$F38&lt;AK$4),(270+Angles1!AK38),"-"))))</f>
        <v>185.8374404655803</v>
      </c>
      <c r="AL38" s="9">
        <f>IF(AND($E38&gt;AL$3,$F38&gt;AL$4),(90-Angles1!AL38),IF(AND($E38&lt;AL$3,$F38&gt;AL$4),(90+Angles1!AL38),IF(AND($E38&lt;AL$3,$F38&lt;AL$4),(270-Angles1!AL38),IF(AND($E38&gt;AL$3,$F38&lt;AL$4),(270+Angles1!AL38),"-"))))</f>
        <v>170.3330454318608</v>
      </c>
      <c r="AM38" s="9" t="str">
        <f>IF(AND($E38&gt;AM$3,$F38&gt;AM$4),(90-Angles1!AM38),IF(AND($E38&lt;AM$3,$F38&gt;AM$4),(90+Angles1!AM38),IF(AND($E38&lt;AM$3,$F38&lt;AM$4),(270-Angles1!AM38),IF(AND($E38&gt;AM$3,$F38&lt;AM$4),(270+Angles1!AM38),"-"))))</f>
        <v>-</v>
      </c>
      <c r="AN38" s="9">
        <f>IF(AND($E38&gt;AN$3,$F38&gt;AN$4),(90-Angles1!AN38),IF(AND($E38&lt;AN$3,$F38&gt;AN$4),(90+Angles1!AN38),IF(AND($E38&lt;AN$3,$F38&lt;AN$4),(270-Angles1!AN38),IF(AND($E38&gt;AN$3,$F38&lt;AN$4),(270+Angles1!AN38),"-"))))</f>
        <v>293.04047989979171</v>
      </c>
      <c r="AO38" s="9">
        <f>IF(AND($E38&gt;AO$3,$F38&gt;AO$4),(90-Angles1!AO38),IF(AND($E38&lt;AO$3,$F38&gt;AO$4),(90+Angles1!AO38),IF(AND($E38&lt;AO$3,$F38&lt;AO$4),(270-Angles1!AO38),IF(AND($E38&gt;AO$3,$F38&lt;AO$4),(270+Angles1!AO38),"-"))))</f>
        <v>282.21384848419831</v>
      </c>
      <c r="AP38" s="9">
        <f>IF(AND($E38&gt;AP$3,$F38&gt;AP$4),(90-Angles1!AP38),IF(AND($E38&lt;AP$3,$F38&gt;AP$4),(90+Angles1!AP38),IF(AND($E38&lt;AP$3,$F38&lt;AP$4),(270-Angles1!AP38),IF(AND($E38&gt;AP$3,$F38&lt;AP$4),(270+Angles1!AP38),"-"))))</f>
        <v>306.96247298654657</v>
      </c>
      <c r="AQ38" s="9">
        <f>IF(AND($E38&gt;AQ$3,$F38&gt;AQ$4),(90-Angles1!AQ38),IF(AND($E38&lt;AQ$3,$F38&gt;AQ$4),(90+Angles1!AQ38),IF(AND($E38&lt;AQ$3,$F38&lt;AQ$4),(270-Angles1!AQ38),IF(AND($E38&gt;AQ$3,$F38&lt;AQ$4),(270+Angles1!AQ38),"-"))))</f>
        <v>306.44482072029444</v>
      </c>
      <c r="AR38" s="9">
        <f>IF(AND($E38&gt;AR$3,$F38&gt;AR$4),(90-Angles1!AR38),IF(AND($E38&lt;AR$3,$F38&gt;AR$4),(90+Angles1!AR38),IF(AND($E38&lt;AR$3,$F38&lt;AR$4),(270-Angles1!AR38),IF(AND($E38&gt;AR$3,$F38&lt;AR$4),(270+Angles1!AR38),"-"))))</f>
        <v>310.11173201884088</v>
      </c>
      <c r="AS38" s="9">
        <f>IF(AND($E38&gt;AS$3,$F38&gt;AS$4),(90-Angles1!AS38),IF(AND($E38&lt;AS$3,$F38&gt;AS$4),(90+Angles1!AS38),IF(AND($E38&lt;AS$3,$F38&lt;AS$4),(270-Angles1!AS38),IF(AND($E38&gt;AS$3,$F38&lt;AS$4),(270+Angles1!AS38),"-"))))</f>
        <v>314.6605887906706</v>
      </c>
      <c r="AT38" s="9">
        <f>IF(AND($E38&gt;AT$3,$F38&gt;AT$4),(90-Angles1!AT38),IF(AND($E38&lt;AT$3,$F38&gt;AT$4),(90+Angles1!AT38),IF(AND($E38&lt;AT$3,$F38&lt;AT$4),(270-Angles1!AT38),IF(AND($E38&gt;AT$3,$F38&lt;AT$4),(270+Angles1!AT38),"-"))))</f>
        <v>330.38615353330283</v>
      </c>
      <c r="AU38" s="9">
        <f>IF(AND($E38&gt;AU$3,$F38&gt;AU$4),(90-Angles1!AU38),IF(AND($E38&lt;AU$3,$F38&gt;AU$4),(90+Angles1!AU38),IF(AND($E38&lt;AU$3,$F38&lt;AU$4),(270-Angles1!AU38),IF(AND($E38&gt;AU$3,$F38&lt;AU$4),(270+Angles1!AU38),"-"))))</f>
        <v>288.27419266224547</v>
      </c>
      <c r="AV38" s="9">
        <f>IF(AND($E38&gt;AV$3,$F38&gt;AV$4),(90-Angles1!AV38),IF(AND($E38&lt;AV$3,$F38&gt;AV$4),(90+Angles1!AV38),IF(AND($E38&lt;AV$3,$F38&lt;AV$4),(270-Angles1!AV38),IF(AND($E38&gt;AV$3,$F38&lt;AV$4),(270+Angles1!AV38),"-"))))</f>
        <v>288.7654957451719</v>
      </c>
      <c r="AW38" s="9">
        <f>IF(AND($E38&gt;AW$3,$F38&gt;AW$4),(90-Angles1!AW38),IF(AND($E38&lt;AW$3,$F38&gt;AW$4),(90+Angles1!AW38),IF(AND($E38&lt;AW$3,$F38&lt;AW$4),(270-Angles1!AW38),IF(AND($E38&gt;AW$3,$F38&lt;AW$4),(270+Angles1!AW38),"-"))))</f>
        <v>289.03344787327211</v>
      </c>
      <c r="AX38" s="9">
        <f>IF(AND($E38&gt;AX$3,$F38&gt;AX$4),(90-Angles1!AX38),IF(AND($E38&lt;AX$3,$F38&gt;AX$4),(90+Angles1!AX38),IF(AND($E38&lt;AX$3,$F38&lt;AX$4),(270-Angles1!AX38),IF(AND($E38&gt;AX$3,$F38&lt;AX$4),(270+Angles1!AX38),"-"))))</f>
        <v>315.09970979739336</v>
      </c>
      <c r="AY38" s="9">
        <f>IF(AND($E38&gt;AY$3,$F38&gt;AY$4),(90-Angles1!AY38),IF(AND($E38&lt;AY$3,$F38&gt;AY$4),(90+Angles1!AY38),IF(AND($E38&lt;AY$3,$F38&lt;AY$4),(270-Angles1!AY38),IF(AND($E38&gt;AY$3,$F38&lt;AY$4),(270+Angles1!AY38),"-"))))</f>
        <v>308.4814080976177</v>
      </c>
      <c r="AZ38" s="9">
        <f>IF(AND($E38&gt;AZ$3,$F38&gt;AZ$4),(90-Angles1!AZ38),IF(AND($E38&lt;AZ$3,$F38&gt;AZ$4),(90+Angles1!AZ38),IF(AND($E38&lt;AZ$3,$F38&lt;AZ$4),(270-Angles1!AZ38),IF(AND($E38&gt;AZ$3,$F38&lt;AZ$4),(270+Angles1!AZ38),"-"))))</f>
        <v>312.73182187486987</v>
      </c>
      <c r="BA38" s="9">
        <f>IF(AND($E38&gt;BA$3,$F38&gt;BA$4),(90-Angles1!BA38),IF(AND($E38&lt;BA$3,$F38&gt;BA$4),(90+Angles1!BA38),IF(AND($E38&lt;BA$3,$F38&lt;BA$4),(270-Angles1!BA38),IF(AND($E38&gt;BA$3,$F38&lt;BA$4),(270+Angles1!BA38),"-"))))</f>
        <v>317.80338673036414</v>
      </c>
      <c r="BB38" s="9">
        <f>IF(AND($E38&gt;BB$3,$F38&gt;BB$4),(90-Angles1!BB38),IF(AND($E38&lt;BB$3,$F38&gt;BB$4),(90+Angles1!BB38),IF(AND($E38&lt;BB$3,$F38&lt;BB$4),(270-Angles1!BB38),IF(AND($E38&gt;BB$3,$F38&lt;BB$4),(270+Angles1!BB38),"-"))))</f>
        <v>318.33993714692929</v>
      </c>
      <c r="BC38" s="9">
        <f>IF(AND($E38&gt;BC$3,$F38&gt;BC$4),(90-Angles1!BC38),IF(AND($E38&lt;BC$3,$F38&gt;BC$4),(90+Angles1!BC38),IF(AND($E38&lt;BC$3,$F38&lt;BC$4),(270-Angles1!BC38),IF(AND($E38&gt;BC$3,$F38&lt;BC$4),(270+Angles1!BC38),"-"))))</f>
        <v>310.67327699605272</v>
      </c>
      <c r="BD38" s="9">
        <f>IF(AND($E38&gt;BD$3,$F38&gt;BD$4),(90-Angles1!BD38),IF(AND($E38&lt;BD$3,$F38&gt;BD$4),(90+Angles1!BD38),IF(AND($E38&lt;BD$3,$F38&lt;BD$4),(270-Angles1!BD38),IF(AND($E38&gt;BD$3,$F38&lt;BD$4),(270+Angles1!BD38),"-"))))</f>
        <v>309.77873451073128</v>
      </c>
      <c r="BE38" s="9">
        <f>IF(AND($E38&gt;BE$3,$F38&gt;BE$4),(90-Angles1!BE38),IF(AND($E38&lt;BE$3,$F38&gt;BE$4),(90+Angles1!BE38),IF(AND($E38&lt;BE$3,$F38&lt;BE$4),(270-Angles1!BE38),IF(AND($E38&gt;BE$3,$F38&lt;BE$4),(270+Angles1!BE38),"-"))))</f>
        <v>315.10151418830065</v>
      </c>
    </row>
    <row r="39" spans="1:57" s="2" customFormat="1" ht="12" x14ac:dyDescent="0.25">
      <c r="A39" s="3">
        <f>Angles1!A39</f>
        <v>1859.2</v>
      </c>
      <c r="B39" s="3">
        <f>Angles1!B39</f>
        <v>0</v>
      </c>
      <c r="C39" s="3" t="str">
        <f>Angles1!C39</f>
        <v>Lychnari bay, near Kato Vayia fort</v>
      </c>
      <c r="D39" s="3">
        <f>Angles1!D39</f>
        <v>-2500</v>
      </c>
      <c r="E39" s="3">
        <f>Angles1!E39</f>
        <v>37.840000000000003</v>
      </c>
      <c r="F39" s="3">
        <f>Angles1!F39</f>
        <v>23.064499999999999</v>
      </c>
      <c r="G39" s="32">
        <f>Angles1!G39</f>
        <v>31</v>
      </c>
      <c r="H39" s="9">
        <f>IF(AND($E39&gt;H$3,$F39&gt;H$4),(90-Angles1!H39),IF(AND($E39&lt;H$3,$F39&gt;H$4),(90+Angles1!H39),IF(AND($E39&lt;H$3,$F39&lt;H$4),(270-Angles1!H39),IF(AND($E39&gt;H$3,$F39&lt;H$4),(270+Angles1!H39),"-"))))</f>
        <v>283.88983384728192</v>
      </c>
      <c r="I39" s="9">
        <f>IF(AND($E39&gt;I$3,$F39&gt;I$4),(90-Angles1!I39),IF(AND($E39&lt;I$3,$F39&gt;I$4),(90+Angles1!I39),IF(AND($E39&lt;I$3,$F39&lt;I$4),(270-Angles1!I39),IF(AND($E39&gt;I$3,$F39&lt;I$4),(270+Angles1!I39),"-"))))</f>
        <v>284.99358634682829</v>
      </c>
      <c r="J39" s="9">
        <f>IF(AND($E39&gt;J$3,$F39&gt;J$4),(90-Angles1!J39),IF(AND($E39&lt;J$3,$F39&gt;J$4),(90+Angles1!J39),IF(AND($E39&lt;J$3,$F39&lt;J$4),(270-Angles1!J39),IF(AND($E39&gt;J$3,$F39&lt;J$4),(270+Angles1!J39),"-"))))</f>
        <v>283.88319012587607</v>
      </c>
      <c r="K39" s="9">
        <f>IF(AND($E39&gt;K$3,$F39&gt;K$4),(90-Angles1!K39),IF(AND($E39&lt;K$3,$F39&gt;K$4),(90+Angles1!K39),IF(AND($E39&lt;K$3,$F39&lt;K$4),(270-Angles1!K39),IF(AND($E39&gt;K$3,$F39&lt;K$4),(270+Angles1!K39),"-"))))</f>
        <v>280.37581741529914</v>
      </c>
      <c r="L39" s="9">
        <f>IF(AND($E39&gt;L$3,$F39&gt;L$4),(90-Angles1!L39),IF(AND($E39&lt;L$3,$F39&gt;L$4),(90+Angles1!L39),IF(AND($E39&lt;L$3,$F39&lt;L$4),(270-Angles1!L39),IF(AND($E39&gt;L$3,$F39&lt;L$4),(270+Angles1!L39),"-"))))</f>
        <v>280.00089904088145</v>
      </c>
      <c r="M39" s="9">
        <f>IF(AND($E39&gt;M$3,$F39&gt;M$4),(90-Angles1!M39),IF(AND($E39&lt;M$3,$F39&gt;M$4),(90+Angles1!M39),IF(AND($E39&lt;M$3,$F39&lt;M$4),(270-Angles1!M39),IF(AND($E39&gt;M$3,$F39&lt;M$4),(270+Angles1!M39),"-"))))</f>
        <v>275.08238579326411</v>
      </c>
      <c r="N39" s="9">
        <f>IF(AND($E39&gt;N$3,$F39&gt;N$4),(90-Angles1!N39),IF(AND($E39&lt;N$3,$F39&gt;N$4),(90+Angles1!N39),IF(AND($E39&lt;N$3,$F39&lt;N$4),(270-Angles1!N39),IF(AND($E39&gt;N$3,$F39&lt;N$4),(270+Angles1!N39),"-"))))</f>
        <v>272.81647899723629</v>
      </c>
      <c r="O39" s="9">
        <f>IF(AND($E39&gt;O$3,$F39&gt;O$4),(90-Angles1!O39),IF(AND($E39&lt;O$3,$F39&gt;O$4),(90+Angles1!O39),IF(AND($E39&lt;O$3,$F39&lt;O$4),(270-Angles1!O39),IF(AND($E39&gt;O$3,$F39&lt;O$4),(270+Angles1!O39),"-"))))</f>
        <v>277.18845736600105</v>
      </c>
      <c r="P39" s="9">
        <f>IF(AND($E39&gt;P$3,$F39&gt;P$4),(90-Angles1!P39),IF(AND($E39&lt;P$3,$F39&gt;P$4),(90+Angles1!P39),IF(AND($E39&lt;P$3,$F39&lt;P$4),(270-Angles1!P39),IF(AND($E39&gt;P$3,$F39&lt;P$4),(270+Angles1!P39),"-"))))</f>
        <v>273.06280108712735</v>
      </c>
      <c r="Q39" s="9">
        <f>IF(AND($E39&gt;Q$3,$F39&gt;Q$4),(90-Angles1!Q39),IF(AND($E39&lt;Q$3,$F39&gt;Q$4),(90+Angles1!Q39),IF(AND($E39&lt;Q$3,$F39&lt;Q$4),(270-Angles1!Q39),IF(AND($E39&gt;Q$3,$F39&lt;Q$4),(270+Angles1!Q39),"-"))))</f>
        <v>268.18400882599883</v>
      </c>
      <c r="R39" s="9">
        <f>IF(AND($E39&gt;R$3,$F39&gt;R$4),(90-Angles1!R39),IF(AND($E39&lt;R$3,$F39&gt;R$4),(90+Angles1!R39),IF(AND($E39&lt;R$3,$F39&lt;R$4),(270-Angles1!R39),IF(AND($E39&gt;R$3,$F39&lt;R$4),(270+Angles1!R39),"-"))))</f>
        <v>263.98111724183025</v>
      </c>
      <c r="S39" s="9">
        <f>IF(AND($E39&gt;S$3,$F39&gt;S$4),(90-Angles1!S39),IF(AND($E39&lt;S$3,$F39&gt;S$4),(90+Angles1!S39),IF(AND($E39&lt;S$3,$F39&lt;S$4),(270-Angles1!S39),IF(AND($E39&gt;S$3,$F39&lt;S$4),(270+Angles1!S39),"-"))))</f>
        <v>259.09501129431669</v>
      </c>
      <c r="T39" s="9">
        <f>IF(AND($E39&gt;T$3,$F39&gt;T$4),(90-Angles1!T39),IF(AND($E39&lt;T$3,$F39&gt;T$4),(90+Angles1!T39),IF(AND($E39&lt;T$3,$F39&lt;T$4),(270-Angles1!T39),IF(AND($E39&gt;T$3,$F39&lt;T$4),(270+Angles1!T39),"-"))))</f>
        <v>258.31756055506156</v>
      </c>
      <c r="U39" s="9">
        <f>IF(AND($E39&gt;U$3,$F39&gt;U$4),(90-Angles1!U39),IF(AND($E39&lt;U$3,$F39&gt;U$4),(90+Angles1!U39),IF(AND($E39&lt;U$3,$F39&lt;U$4),(270-Angles1!U39),IF(AND($E39&gt;U$3,$F39&lt;U$4),(270+Angles1!U39),"-"))))</f>
        <v>258.13531442484185</v>
      </c>
      <c r="V39" s="9">
        <f>IF(AND($E39&gt;V$3,$F39&gt;V$4),(90-Angles1!V39),IF(AND($E39&lt;V$3,$F39&gt;V$4),(90+Angles1!V39),IF(AND($E39&lt;V$3,$F39&lt;V$4),(270-Angles1!V39),IF(AND($E39&gt;V$3,$F39&lt;V$4),(270+Angles1!V39),"-"))))</f>
        <v>257.28546985216076</v>
      </c>
      <c r="W39" s="9">
        <f>IF(AND($E39&gt;W$3,$F39&gt;W$4),(90-Angles1!W39),IF(AND($E39&lt;W$3,$F39&gt;W$4),(90+Angles1!W39),IF(AND($E39&lt;W$3,$F39&lt;W$4),(270-Angles1!W39),IF(AND($E39&gt;W$3,$F39&lt;W$4),(270+Angles1!W39),"-"))))</f>
        <v>254.99867394000094</v>
      </c>
      <c r="X39" s="9">
        <f>IF(AND($E39&gt;X$3,$F39&gt;X$4),(90-Angles1!X39),IF(AND($E39&lt;X$3,$F39&gt;X$4),(90+Angles1!X39),IF(AND($E39&lt;X$3,$F39&lt;X$4),(270-Angles1!X39),IF(AND($E39&gt;X$3,$F39&lt;X$4),(270+Angles1!X39),"-"))))</f>
        <v>253.58469990861983</v>
      </c>
      <c r="Y39" s="9">
        <f>IF(AND($E39&gt;Y$3,$F39&gt;Y$4),(90-Angles1!Y39),IF(AND($E39&lt;Y$3,$F39&gt;Y$4),(90+Angles1!Y39),IF(AND($E39&lt;Y$3,$F39&lt;Y$4),(270-Angles1!Y39),IF(AND($E39&gt;Y$3,$F39&lt;Y$4),(270+Angles1!Y39),"-"))))</f>
        <v>263.05554552298162</v>
      </c>
      <c r="Z39" s="9">
        <f>IF(AND($E39&gt;Z$3,$F39&gt;Z$4),(90-Angles1!Z39),IF(AND($E39&lt;Z$3,$F39&gt;Z$4),(90+Angles1!Z39),IF(AND($E39&lt;Z$3,$F39&lt;Z$4),(270-Angles1!Z39),IF(AND($E39&gt;Z$3,$F39&lt;Z$4),(270+Angles1!Z39),"-"))))</f>
        <v>257.61064219394558</v>
      </c>
      <c r="AA39" s="9">
        <f>IF(AND($E39&gt;AA$3,$F39&gt;AA$4),(90-Angles1!AA39),IF(AND($E39&lt;AA$3,$F39&gt;AA$4),(90+Angles1!AA39),IF(AND($E39&lt;AA$3,$F39&lt;AA$4),(270-Angles1!AA39),IF(AND($E39&gt;AA$3,$F39&lt;AA$4),(270+Angles1!AA39),"-"))))</f>
        <v>244.63153480335961</v>
      </c>
      <c r="AB39" s="9">
        <f>IF(AND($E39&gt;AB$3,$F39&gt;AB$4),(90-Angles1!AB39),IF(AND($E39&lt;AB$3,$F39&gt;AB$4),(90+Angles1!AB39),IF(AND($E39&lt;AB$3,$F39&lt;AB$4),(270-Angles1!AB39),IF(AND($E39&gt;AB$3,$F39&lt;AB$4),(270+Angles1!AB39),"-"))))</f>
        <v>247.28667438306738</v>
      </c>
      <c r="AC39" s="9">
        <f>IF(AND($E39&gt;AC$3,$F39&gt;AC$4),(90-Angles1!AC39),IF(AND($E39&lt;AC$3,$F39&gt;AC$4),(90+Angles1!AC39),IF(AND($E39&lt;AC$3,$F39&lt;AC$4),(270-Angles1!AC39),IF(AND($E39&gt;AC$3,$F39&lt;AC$4),(270+Angles1!AC39),"-"))))</f>
        <v>242.70462271272251</v>
      </c>
      <c r="AD39" s="9">
        <f>IF(AND($E39&gt;AD$3,$F39&gt;AD$4),(90-Angles1!AD39),IF(AND($E39&lt;AD$3,$F39&gt;AD$4),(90+Angles1!AD39),IF(AND($E39&lt;AD$3,$F39&lt;AD$4),(270-Angles1!AD39),IF(AND($E39&gt;AD$3,$F39&lt;AD$4),(270+Angles1!AD39),"-"))))</f>
        <v>241.84510099929463</v>
      </c>
      <c r="AE39" s="9">
        <f>IF(AND($E39&gt;AE$3,$F39&gt;AE$4),(90-Angles1!AE39),IF(AND($E39&lt;AE$3,$F39&gt;AE$4),(90+Angles1!AE39),IF(AND($E39&lt;AE$3,$F39&lt;AE$4),(270-Angles1!AE39),IF(AND($E39&gt;AE$3,$F39&lt;AE$4),(270+Angles1!AE39),"-"))))</f>
        <v>241.61103143809481</v>
      </c>
      <c r="AF39" s="9">
        <f>IF(AND($E39&gt;AF$3,$F39&gt;AF$4),(90-Angles1!AF39),IF(AND($E39&lt;AF$3,$F39&gt;AF$4),(90+Angles1!AF39),IF(AND($E39&lt;AF$3,$F39&lt;AF$4),(270-Angles1!AF39),IF(AND($E39&gt;AF$3,$F39&lt;AF$4),(270+Angles1!AF39),"-"))))</f>
        <v>240.7522387636665</v>
      </c>
      <c r="AG39" s="9">
        <f>IF(AND($E39&gt;AG$3,$F39&gt;AG$4),(90-Angles1!AG39),IF(AND($E39&lt;AG$3,$F39&gt;AG$4),(90+Angles1!AG39),IF(AND($E39&lt;AG$3,$F39&lt;AG$4),(270-Angles1!AG39),IF(AND($E39&gt;AG$3,$F39&lt;AG$4),(270+Angles1!AG39),"-"))))</f>
        <v>241.07278420408653</v>
      </c>
      <c r="AH39" s="9">
        <f>IF(AND($E39&gt;AH$3,$F39&gt;AH$4),(90-Angles1!AH39),IF(AND($E39&lt;AH$3,$F39&gt;AH$4),(90+Angles1!AH39),IF(AND($E39&lt;AH$3,$F39&lt;AH$4),(270-Angles1!AH39),IF(AND($E39&gt;AH$3,$F39&lt;AH$4),(270+Angles1!AH39),"-"))))</f>
        <v>238.78882008849183</v>
      </c>
      <c r="AI39" s="9">
        <f>IF(AND($E39&gt;AI$3,$F39&gt;AI$4),(90-Angles1!AI39),IF(AND($E39&lt;AI$3,$F39&gt;AI$4),(90+Angles1!AI39),IF(AND($E39&lt;AI$3,$F39&lt;AI$4),(270-Angles1!AI39),IF(AND($E39&gt;AI$3,$F39&lt;AI$4),(270+Angles1!AI39),"-"))))</f>
        <v>218.43045471925223</v>
      </c>
      <c r="AJ39" s="9">
        <f>IF(AND($E39&gt;AJ$3,$F39&gt;AJ$4),(90-Angles1!AJ39),IF(AND($E39&lt;AJ$3,$F39&gt;AJ$4),(90+Angles1!AJ39),IF(AND($E39&lt;AJ$3,$F39&lt;AJ$4),(270-Angles1!AJ39),IF(AND($E39&gt;AJ$3,$F39&lt;AJ$4),(270+Angles1!AJ39),"-"))))</f>
        <v>190.66701300125683</v>
      </c>
      <c r="AK39" s="9">
        <f>IF(AND($E39&gt;AK$3,$F39&gt;AK$4),(90-Angles1!AK39),IF(AND($E39&lt;AK$3,$F39&gt;AK$4),(90+Angles1!AK39),IF(AND($E39&lt;AK$3,$F39&lt;AK$4),(270-Angles1!AK39),IF(AND($E39&gt;AK$3,$F39&lt;AK$4),(270+Angles1!AK39),"-"))))</f>
        <v>149.91018381048781</v>
      </c>
      <c r="AL39" s="9">
        <f>IF(AND($E39&gt;AL$3,$F39&gt;AL$4),(90-Angles1!AL39),IF(AND($E39&lt;AL$3,$F39&gt;AL$4),(90+Angles1!AL39),IF(AND($E39&lt;AL$3,$F39&lt;AL$4),(270-Angles1!AL39),IF(AND($E39&gt;AL$3,$F39&lt;AL$4),(270+Angles1!AL39),"-"))))</f>
        <v>127.80223728722247</v>
      </c>
      <c r="AM39" s="9">
        <f>IF(AND($E39&gt;AM$3,$F39&gt;AM$4),(90-Angles1!AM39),IF(AND($E39&lt;AM$3,$F39&gt;AM$4),(90+Angles1!AM39),IF(AND($E39&lt;AM$3,$F39&lt;AM$4),(270-Angles1!AM39),IF(AND($E39&gt;AM$3,$F39&lt;AM$4),(270+Angles1!AM39),"-"))))</f>
        <v>113.04663795698406</v>
      </c>
      <c r="AN39" s="9" t="str">
        <f>IF(AND($E39&gt;AN$3,$F39&gt;AN$4),(90-Angles1!AN39),IF(AND($E39&lt;AN$3,$F39&gt;AN$4),(90+Angles1!AN39),IF(AND($E39&lt;AN$3,$F39&lt;AN$4),(270-Angles1!AN39),IF(AND($E39&gt;AN$3,$F39&lt;AN$4),(270+Angles1!AN39),"-"))))</f>
        <v>-</v>
      </c>
      <c r="AO39" s="9">
        <f>IF(AND($E39&gt;AO$3,$F39&gt;AO$4),(90-Angles1!AO39),IF(AND($E39&lt;AO$3,$F39&gt;AO$4),(90+Angles1!AO39),IF(AND($E39&lt;AO$3,$F39&lt;AO$4),(270-Angles1!AO39),IF(AND($E39&gt;AO$3,$F39&lt;AO$4),(270+Angles1!AO39),"-"))))</f>
        <v>267.18466210060376</v>
      </c>
      <c r="AP39" s="9">
        <f>IF(AND($E39&gt;AP$3,$F39&gt;AP$4),(90-Angles1!AP39),IF(AND($E39&lt;AP$3,$F39&gt;AP$4),(90+Angles1!AP39),IF(AND($E39&lt;AP$3,$F39&lt;AP$4),(270-Angles1!AP39),IF(AND($E39&gt;AP$3,$F39&lt;AP$4),(270+Angles1!AP39),"-"))))</f>
        <v>314.39621123779494</v>
      </c>
      <c r="AQ39" s="9">
        <f>IF(AND($E39&gt;AQ$3,$F39&gt;AQ$4),(90-Angles1!AQ39),IF(AND($E39&lt;AQ$3,$F39&gt;AQ$4),(90+Angles1!AQ39),IF(AND($E39&lt;AQ$3,$F39&lt;AQ$4),(270-Angles1!AQ39),IF(AND($E39&gt;AQ$3,$F39&lt;AQ$4),(270+Angles1!AQ39),"-"))))</f>
        <v>312.90928975904262</v>
      </c>
      <c r="AR39" s="9">
        <f>IF(AND($E39&gt;AR$3,$F39&gt;AR$4),(90-Angles1!AR39),IF(AND($E39&lt;AR$3,$F39&gt;AR$4),(90+Angles1!AR39),IF(AND($E39&lt;AR$3,$F39&lt;AR$4),(270-Angles1!AR39),IF(AND($E39&gt;AR$3,$F39&lt;AR$4),(270+Angles1!AR39),"-"))))</f>
        <v>318.88377834109605</v>
      </c>
      <c r="AS39" s="9">
        <f>IF(AND($E39&gt;AS$3,$F39&gt;AS$4),(90-Angles1!AS39),IF(AND($E39&lt;AS$3,$F39&gt;AS$4),(90+Angles1!AS39),IF(AND($E39&lt;AS$3,$F39&lt;AS$4),(270-Angles1!AS39),IF(AND($E39&gt;AS$3,$F39&lt;AS$4),(270+Angles1!AS39),"-"))))</f>
        <v>327.64727087173605</v>
      </c>
      <c r="AT39" s="9">
        <f>IF(AND($E39&gt;AT$3,$F39&gt;AT$4),(90-Angles1!AT39),IF(AND($E39&lt;AT$3,$F39&gt;AT$4),(90+Angles1!AT39),IF(AND($E39&lt;AT$3,$F39&lt;AT$4),(270-Angles1!AT39),IF(AND($E39&gt;AT$3,$F39&lt;AT$4),(270+Angles1!AT39),"-"))))</f>
        <v>339.48440779087662</v>
      </c>
      <c r="AU39" s="9">
        <f>IF(AND($E39&gt;AU$3,$F39&gt;AU$4),(90-Angles1!AU39),IF(AND($E39&lt;AU$3,$F39&gt;AU$4),(90+Angles1!AU39),IF(AND($E39&lt;AU$3,$F39&lt;AU$4),(270-Angles1!AU39),IF(AND($E39&gt;AU$3,$F39&lt;AU$4),(270+Angles1!AU39),"-"))))</f>
        <v>287.37589073381719</v>
      </c>
      <c r="AV39" s="9">
        <f>IF(AND($E39&gt;AV$3,$F39&gt;AV$4),(90-Angles1!AV39),IF(AND($E39&lt;AV$3,$F39&gt;AV$4),(90+Angles1!AV39),IF(AND($E39&lt;AV$3,$F39&lt;AV$4),(270-Angles1!AV39),IF(AND($E39&gt;AV$3,$F39&lt;AV$4),(270+Angles1!AV39),"-"))))</f>
        <v>287.96748336686892</v>
      </c>
      <c r="AW39" s="9">
        <f>IF(AND($E39&gt;AW$3,$F39&gt;AW$4),(90-Angles1!AW39),IF(AND($E39&lt;AW$3,$F39&gt;AW$4),(90+Angles1!AW39),IF(AND($E39&lt;AW$3,$F39&lt;AW$4),(270-Angles1!AW39),IF(AND($E39&gt;AW$3,$F39&lt;AW$4),(270+Angles1!AW39),"-"))))</f>
        <v>288.29391536968365</v>
      </c>
      <c r="AX39" s="9">
        <f>IF(AND($E39&gt;AX$3,$F39&gt;AX$4),(90-Angles1!AX39),IF(AND($E39&lt;AX$3,$F39&gt;AX$4),(90+Angles1!AX39),IF(AND($E39&lt;AX$3,$F39&lt;AX$4),(270-Angles1!AX39),IF(AND($E39&gt;AX$3,$F39&lt;AX$4),(270+Angles1!AX39),"-"))))</f>
        <v>318.8048648626085</v>
      </c>
      <c r="AY39" s="9">
        <f>IF(AND($E39&gt;AY$3,$F39&gt;AY$4),(90-Angles1!AY39),IF(AND($E39&lt;AY$3,$F39&gt;AY$4),(90+Angles1!AY39),IF(AND($E39&lt;AY$3,$F39&lt;AY$4),(270-Angles1!AY39),IF(AND($E39&gt;AY$3,$F39&lt;AY$4),(270+Angles1!AY39),"-"))))</f>
        <v>311.31985320361741</v>
      </c>
      <c r="AZ39" s="9">
        <f>IF(AND($E39&gt;AZ$3,$F39&gt;AZ$4),(90-Angles1!AZ39),IF(AND($E39&lt;AZ$3,$F39&gt;AZ$4),(90+Angles1!AZ39),IF(AND($E39&lt;AZ$3,$F39&lt;AZ$4),(270-Angles1!AZ39),IF(AND($E39&gt;AZ$3,$F39&lt;AZ$4),(270+Angles1!AZ39),"-"))))</f>
        <v>315.70085654709038</v>
      </c>
      <c r="BA39" s="9">
        <f>IF(AND($E39&gt;BA$3,$F39&gt;BA$4),(90-Angles1!BA39),IF(AND($E39&lt;BA$3,$F39&gt;BA$4),(90+Angles1!BA39),IF(AND($E39&lt;BA$3,$F39&lt;BA$4),(270-Angles1!BA39),IF(AND($E39&gt;BA$3,$F39&lt;BA$4),(270+Angles1!BA39),"-"))))</f>
        <v>321.06945120395949</v>
      </c>
      <c r="BB39" s="9">
        <f>IF(AND($E39&gt;BB$3,$F39&gt;BB$4),(90-Angles1!BB39),IF(AND($E39&lt;BB$3,$F39&gt;BB$4),(90+Angles1!BB39),IF(AND($E39&lt;BB$3,$F39&lt;BB$4),(270-Angles1!BB39),IF(AND($E39&gt;BB$3,$F39&lt;BB$4),(270+Angles1!BB39),"-"))))</f>
        <v>321.6350092756548</v>
      </c>
      <c r="BC39" s="9">
        <f>IF(AND($E39&gt;BC$3,$F39&gt;BC$4),(90-Angles1!BC39),IF(AND($E39&lt;BC$3,$F39&gt;BC$4),(90+Angles1!BC39),IF(AND($E39&lt;BC$3,$F39&lt;BC$4),(270-Angles1!BC39),IF(AND($E39&gt;BC$3,$F39&lt;BC$4),(270+Angles1!BC39),"-"))))</f>
        <v>312.84215220941491</v>
      </c>
      <c r="BD39" s="9">
        <f>IF(AND($E39&gt;BD$3,$F39&gt;BD$4),(90-Angles1!BD39),IF(AND($E39&lt;BD$3,$F39&gt;BD$4),(90+Angles1!BD39),IF(AND($E39&lt;BD$3,$F39&lt;BD$4),(270-Angles1!BD39),IF(AND($E39&gt;BD$3,$F39&lt;BD$4),(270+Angles1!BD39),"-"))))</f>
        <v>311.7507517664892</v>
      </c>
      <c r="BE39" s="9">
        <f>IF(AND($E39&gt;BE$3,$F39&gt;BE$4),(90-Angles1!BE39),IF(AND($E39&lt;BE$3,$F39&gt;BE$4),(90+Angles1!BE39),IF(AND($E39&lt;BE$3,$F39&lt;BE$4),(270-Angles1!BE39),IF(AND($E39&gt;BE$3,$F39&lt;BE$4),(270+Angles1!BE39),"-"))))</f>
        <v>317.59000506147947</v>
      </c>
    </row>
    <row r="40" spans="1:57" s="2" customFormat="1" ht="12" x14ac:dyDescent="0.25">
      <c r="A40" s="3">
        <f>Angles1!A40</f>
        <v>1860</v>
      </c>
      <c r="B40" s="3" t="str">
        <f>Angles1!B40</f>
        <v xml:space="preserve">Bucephalum, Bucephalas portus, Boukephalos </v>
      </c>
      <c r="C40" s="3" t="str">
        <f>Angles1!C40</f>
        <v>near the border between Corinth and Argolid, Fragolimano</v>
      </c>
      <c r="D40" s="3">
        <f>Angles1!D40</f>
        <v>-750</v>
      </c>
      <c r="E40" s="3">
        <f>Angles1!E40</f>
        <v>37.841999999999999</v>
      </c>
      <c r="F40" s="3">
        <f>Angles1!F40</f>
        <v>23.116</v>
      </c>
      <c r="G40" s="32">
        <f>Angles1!G40</f>
        <v>37</v>
      </c>
      <c r="H40" s="9">
        <f>IF(AND($E40&gt;H$3,$F40&gt;H$4),(90-Angles1!H40),IF(AND($E40&lt;H$3,$F40&gt;H$4),(90+Angles1!H40),IF(AND($E40&lt;H$3,$F40&lt;H$4),(270-Angles1!H40),IF(AND($E40&gt;H$3,$F40&lt;H$4),(270+Angles1!H40),"-"))))</f>
        <v>284.79501712792194</v>
      </c>
      <c r="I40" s="9">
        <f>IF(AND($E40&gt;I$3,$F40&gt;I$4),(90-Angles1!I40),IF(AND($E40&lt;I$3,$F40&gt;I$4),(90+Angles1!I40),IF(AND($E40&lt;I$3,$F40&lt;I$4),(270-Angles1!I40),IF(AND($E40&gt;I$3,$F40&lt;I$4),(270+Angles1!I40),"-"))))</f>
        <v>286.03442529191176</v>
      </c>
      <c r="J40" s="9">
        <f>IF(AND($E40&gt;J$3,$F40&gt;J$4),(90-Angles1!J40),IF(AND($E40&lt;J$3,$F40&gt;J$4),(90+Angles1!J40),IF(AND($E40&lt;J$3,$F40&lt;J$4),(270-Angles1!J40),IF(AND($E40&gt;J$3,$F40&lt;J$4),(270+Angles1!J40),"-"))))</f>
        <v>284.84506937337909</v>
      </c>
      <c r="K40" s="9">
        <f>IF(AND($E40&gt;K$3,$F40&gt;K$4),(90-Angles1!K40),IF(AND($E40&lt;K$3,$F40&gt;K$4),(90+Angles1!K40),IF(AND($E40&lt;K$3,$F40&lt;K$4),(270-Angles1!K40),IF(AND($E40&gt;K$3,$F40&lt;K$4),(270+Angles1!K40),"-"))))</f>
        <v>281.18482913011655</v>
      </c>
      <c r="L40" s="9">
        <f>IF(AND($E40&gt;L$3,$F40&gt;L$4),(90-Angles1!L40),IF(AND($E40&lt;L$3,$F40&gt;L$4),(90+Angles1!L40),IF(AND($E40&lt;L$3,$F40&lt;L$4),(270-Angles1!L40),IF(AND($E40&gt;L$3,$F40&lt;L$4),(270+Angles1!L40),"-"))))</f>
        <v>280.78415106737208</v>
      </c>
      <c r="M40" s="9">
        <f>IF(AND($E40&gt;M$3,$F40&gt;M$4),(90-Angles1!M40),IF(AND($E40&lt;M$3,$F40&gt;M$4),(90+Angles1!M40),IF(AND($E40&lt;M$3,$F40&lt;M$4),(270-Angles1!M40),IF(AND($E40&gt;M$3,$F40&lt;M$4),(270+Angles1!M40),"-"))))</f>
        <v>275.6064655618207</v>
      </c>
      <c r="N40" s="9">
        <f>IF(AND($E40&gt;N$3,$F40&gt;N$4),(90-Angles1!N40),IF(AND($E40&lt;N$3,$F40&gt;N$4),(90+Angles1!N40),IF(AND($E40&lt;N$3,$F40&lt;N$4),(270-Angles1!N40),IF(AND($E40&gt;N$3,$F40&lt;N$4),(270+Angles1!N40),"-"))))</f>
        <v>273.23302562055653</v>
      </c>
      <c r="O40" s="9">
        <f>IF(AND($E40&gt;O$3,$F40&gt;O$4),(90-Angles1!O40),IF(AND($E40&lt;O$3,$F40&gt;O$4),(90+Angles1!O40),IF(AND($E40&lt;O$3,$F40&lt;O$4),(270-Angles1!O40),IF(AND($E40&gt;O$3,$F40&lt;O$4),(270+Angles1!O40),"-"))))</f>
        <v>277.97423504603279</v>
      </c>
      <c r="P40" s="9">
        <f>IF(AND($E40&gt;P$3,$F40&gt;P$4),(90-Angles1!P40),IF(AND($E40&lt;P$3,$F40&gt;P$4),(90+Angles1!P40),IF(AND($E40&lt;P$3,$F40&lt;P$4),(270-Angles1!P40),IF(AND($E40&gt;P$3,$F40&lt;P$4),(270+Angles1!P40),"-"))))</f>
        <v>273.51858950623011</v>
      </c>
      <c r="Q40" s="9">
        <f>IF(AND($E40&gt;Q$3,$F40&gt;Q$4),(90-Angles1!Q40),IF(AND($E40&lt;Q$3,$F40&gt;Q$4),(90+Angles1!Q40),IF(AND($E40&lt;Q$3,$F40&lt;Q$4),(270-Angles1!Q40),IF(AND($E40&gt;Q$3,$F40&lt;Q$4),(270+Angles1!Q40),"-"))))</f>
        <v>268.26559956436142</v>
      </c>
      <c r="R40" s="9">
        <f>IF(AND($E40&gt;R$3,$F40&gt;R$4),(90-Angles1!R40),IF(AND($E40&lt;R$3,$F40&gt;R$4),(90+Angles1!R40),IF(AND($E40&lt;R$3,$F40&lt;R$4),(270-Angles1!R40),IF(AND($E40&gt;R$3,$F40&lt;R$4),(270+Angles1!R40),"-"))))</f>
        <v>263.70774028834012</v>
      </c>
      <c r="S40" s="9">
        <f>IF(AND($E40&gt;S$3,$F40&gt;S$4),(90-Angles1!S40),IF(AND($E40&lt;S$3,$F40&gt;S$4),(90+Angles1!S40),IF(AND($E40&lt;S$3,$F40&lt;S$4),(270-Angles1!S40),IF(AND($E40&gt;S$3,$F40&lt;S$4),(270+Angles1!S40),"-"))))</f>
        <v>258.38005517471498</v>
      </c>
      <c r="T40" s="9">
        <f>IF(AND($E40&gt;T$3,$F40&gt;T$4),(90-Angles1!T40),IF(AND($E40&lt;T$3,$F40&gt;T$4),(90+Angles1!T40),IF(AND($E40&lt;T$3,$F40&lt;T$4),(270-Angles1!T40),IF(AND($E40&gt;T$3,$F40&lt;T$4),(270+Angles1!T40),"-"))))</f>
        <v>257.50118966270037</v>
      </c>
      <c r="U40" s="9">
        <f>IF(AND($E40&gt;U$3,$F40&gt;U$4),(90-Angles1!U40),IF(AND($E40&lt;U$3,$F40&gt;U$4),(90+Angles1!U40),IF(AND($E40&lt;U$3,$F40&lt;U$4),(270-Angles1!U40),IF(AND($E40&gt;U$3,$F40&lt;U$4),(270+Angles1!U40),"-"))))</f>
        <v>257.284544338226</v>
      </c>
      <c r="V40" s="9">
        <f>IF(AND($E40&gt;V$3,$F40&gt;V$4),(90-Angles1!V40),IF(AND($E40&lt;V$3,$F40&gt;V$4),(90+Angles1!V40),IF(AND($E40&lt;V$3,$F40&lt;V$4),(270-Angles1!V40),IF(AND($E40&gt;V$3,$F40&lt;V$4),(270+Angles1!V40),"-"))))</f>
        <v>256.33988163047138</v>
      </c>
      <c r="W40" s="9">
        <f>IF(AND($E40&gt;W$3,$F40&gt;W$4),(90-Angles1!W40),IF(AND($E40&lt;W$3,$F40&gt;W$4),(90+Angles1!W40),IF(AND($E40&lt;W$3,$F40&lt;W$4),(270-Angles1!W40),IF(AND($E40&gt;W$3,$F40&lt;W$4),(270+Angles1!W40),"-"))))</f>
        <v>253.7609659704969</v>
      </c>
      <c r="X40" s="9">
        <f>IF(AND($E40&gt;X$3,$F40&gt;X$4),(90-Angles1!X40),IF(AND($E40&lt;X$3,$F40&gt;X$4),(90+Angles1!X40),IF(AND($E40&lt;X$3,$F40&lt;X$4),(270-Angles1!X40),IF(AND($E40&gt;X$3,$F40&lt;X$4),(270+Angles1!X40),"-"))))</f>
        <v>252.02178982588714</v>
      </c>
      <c r="Y40" s="9">
        <f>IF(AND($E40&gt;Y$3,$F40&gt;Y$4),(90-Angles1!Y40),IF(AND($E40&lt;Y$3,$F40&gt;Y$4),(90+Angles1!Y40),IF(AND($E40&lt;Y$3,$F40&lt;Y$4),(270-Angles1!Y40),IF(AND($E40&gt;Y$3,$F40&lt;Y$4),(270+Angles1!Y40),"-"))))</f>
        <v>262.40935533130164</v>
      </c>
      <c r="Z40" s="9">
        <f>IF(AND($E40&gt;Z$3,$F40&gt;Z$4),(90-Angles1!Z40),IF(AND($E40&lt;Z$3,$F40&gt;Z$4),(90+Angles1!Z40),IF(AND($E40&lt;Z$3,$F40&lt;Z$4),(270-Angles1!Z40),IF(AND($E40&gt;Z$3,$F40&lt;Z$4),(270+Angles1!Z40),"-"))))</f>
        <v>255.99901409754744</v>
      </c>
      <c r="AA40" s="9">
        <f>IF(AND($E40&gt;AA$3,$F40&gt;AA$4),(90-Angles1!AA40),IF(AND($E40&lt;AA$3,$F40&gt;AA$4),(90+Angles1!AA40),IF(AND($E40&lt;AA$3,$F40&lt;AA$4),(270-Angles1!AA40),IF(AND($E40&gt;AA$3,$F40&lt;AA$4),(270+Angles1!AA40),"-"))))</f>
        <v>241.40908839000292</v>
      </c>
      <c r="AB40" s="9">
        <f>IF(AND($E40&gt;AB$3,$F40&gt;AB$4),(90-Angles1!AB40),IF(AND($E40&lt;AB$3,$F40&gt;AB$4),(90+Angles1!AB40),IF(AND($E40&lt;AB$3,$F40&lt;AB$4),(270-Angles1!AB40),IF(AND($E40&gt;AB$3,$F40&lt;AB$4),(270+Angles1!AB40),"-"))))</f>
        <v>245.33033856101827</v>
      </c>
      <c r="AC40" s="9">
        <f>IF(AND($E40&gt;AC$3,$F40&gt;AC$4),(90-Angles1!AC40),IF(AND($E40&lt;AC$3,$F40&gt;AC$4),(90+Angles1!AC40),IF(AND($E40&lt;AC$3,$F40&lt;AC$4),(270-Angles1!AC40),IF(AND($E40&gt;AC$3,$F40&lt;AC$4),(270+Angles1!AC40),"-"))))</f>
        <v>240.46849033289706</v>
      </c>
      <c r="AD40" s="9">
        <f>IF(AND($E40&gt;AD$3,$F40&gt;AD$4),(90-Angles1!AD40),IF(AND($E40&lt;AD$3,$F40&gt;AD$4),(90+Angles1!AD40),IF(AND($E40&lt;AD$3,$F40&lt;AD$4),(270-Angles1!AD40),IF(AND($E40&gt;AD$3,$F40&lt;AD$4),(270+Angles1!AD40),"-"))))</f>
        <v>239.38029484411899</v>
      </c>
      <c r="AE40" s="9">
        <f>IF(AND($E40&gt;AE$3,$F40&gt;AE$4),(90-Angles1!AE40),IF(AND($E40&lt;AE$3,$F40&gt;AE$4),(90+Angles1!AE40),IF(AND($E40&lt;AE$3,$F40&lt;AE$4),(270-Angles1!AE40),IF(AND($E40&gt;AE$3,$F40&lt;AE$4),(270+Angles1!AE40),"-"))))</f>
        <v>239.01516275609953</v>
      </c>
      <c r="AF40" s="9">
        <f>IF(AND($E40&gt;AF$3,$F40&gt;AF$4),(90-Angles1!AF40),IF(AND($E40&lt;AF$3,$F40&gt;AF$4),(90+Angles1!AF40),IF(AND($E40&lt;AF$3,$F40&lt;AF$4),(270-Angles1!AF40),IF(AND($E40&gt;AF$3,$F40&lt;AF$4),(270+Angles1!AF40),"-"))))</f>
        <v>237.71636111149846</v>
      </c>
      <c r="AG40" s="9">
        <f>IF(AND($E40&gt;AG$3,$F40&gt;AG$4),(90-Angles1!AG40),IF(AND($E40&lt;AG$3,$F40&gt;AG$4),(90+Angles1!AG40),IF(AND($E40&lt;AG$3,$F40&lt;AG$4),(270-Angles1!AG40),IF(AND($E40&gt;AG$3,$F40&lt;AG$4),(270+Angles1!AG40),"-"))))</f>
        <v>236.65716768013559</v>
      </c>
      <c r="AH40" s="9">
        <f>IF(AND($E40&gt;AH$3,$F40&gt;AH$4),(90-Angles1!AH40),IF(AND($E40&lt;AH$3,$F40&gt;AH$4),(90+Angles1!AH40),IF(AND($E40&lt;AH$3,$F40&lt;AH$4),(270-Angles1!AH40),IF(AND($E40&gt;AH$3,$F40&lt;AH$4),(270+Angles1!AH40),"-"))))</f>
        <v>234.01731791429185</v>
      </c>
      <c r="AI40" s="9">
        <f>IF(AND($E40&gt;AI$3,$F40&gt;AI$4),(90-Angles1!AI40),IF(AND($E40&lt;AI$3,$F40&gt;AI$4),(90+Angles1!AI40),IF(AND($E40&lt;AI$3,$F40&lt;AI$4),(270-Angles1!AI40),IF(AND($E40&gt;AI$3,$F40&lt;AI$4),(270+Angles1!AI40),"-"))))</f>
        <v>197.90717178345159</v>
      </c>
      <c r="AJ40" s="9">
        <f>IF(AND($E40&gt;AJ$3,$F40&gt;AJ$4),(90-Angles1!AJ40),IF(AND($E40&lt;AJ$3,$F40&gt;AJ$4),(90+Angles1!AJ40),IF(AND($E40&lt;AJ$3,$F40&lt;AJ$4),(270-Angles1!AJ40),IF(AND($E40&gt;AJ$3,$F40&lt;AJ$4),(270+Angles1!AJ40),"-"))))</f>
        <v>159.38303164149292</v>
      </c>
      <c r="AK40" s="9">
        <f>IF(AND($E40&gt;AK$3,$F40&gt;AK$4),(90-Angles1!AK40),IF(AND($E40&lt;AK$3,$F40&gt;AK$4),(90+Angles1!AK40),IF(AND($E40&lt;AK$3,$F40&lt;AK$4),(270-Angles1!AK40),IF(AND($E40&gt;AK$3,$F40&lt;AK$4),(270+Angles1!AK40),"-"))))</f>
        <v>131.72434093546096</v>
      </c>
      <c r="AL40" s="9">
        <f>IF(AND($E40&gt;AL$3,$F40&gt;AL$4),(90-Angles1!AL40),IF(AND($E40&lt;AL$3,$F40&gt;AL$4),(90+Angles1!AL40),IF(AND($E40&lt;AL$3,$F40&lt;AL$4),(270-Angles1!AL40),IF(AND($E40&gt;AL$3,$F40&lt;AL$4),(270+Angles1!AL40),"-"))))</f>
        <v>113.07785671732829</v>
      </c>
      <c r="AM40" s="9">
        <f>IF(AND($E40&gt;AM$3,$F40&gt;AM$4),(90-Angles1!AM40),IF(AND($E40&lt;AM$3,$F40&gt;AM$4),(90+Angles1!AM40),IF(AND($E40&lt;AM$3,$F40&lt;AM$4),(270-Angles1!AM40),IF(AND($E40&gt;AM$3,$F40&lt;AM$4),(270+Angles1!AM40),"-"))))</f>
        <v>102.21706267808113</v>
      </c>
      <c r="AN40" s="9">
        <f>IF(AND($E40&gt;AN$3,$F40&gt;AN$4),(90-Angles1!AN40),IF(AND($E40&lt;AN$3,$F40&gt;AN$4),(90+Angles1!AN40),IF(AND($E40&lt;AN$3,$F40&lt;AN$4),(270-Angles1!AN40),IF(AND($E40&gt;AN$3,$F40&lt;AN$4),(270+Angles1!AN40),"-"))))</f>
        <v>87.184738318224433</v>
      </c>
      <c r="AO40" s="9" t="str">
        <f>IF(AND($E40&gt;AO$3,$F40&gt;AO$4),(90-Angles1!AO40),IF(AND($E40&lt;AO$3,$F40&gt;AO$4),(90+Angles1!AO40),IF(AND($E40&lt;AO$3,$F40&lt;AO$4),(270-Angles1!AO40),IF(AND($E40&gt;AO$3,$F40&lt;AO$4),(270+Angles1!AO40),"-"))))</f>
        <v>-</v>
      </c>
      <c r="AP40" s="9">
        <f>IF(AND($E40&gt;AP$3,$F40&gt;AP$4),(90-Angles1!AP40),IF(AND($E40&lt;AP$3,$F40&gt;AP$4),(90+Angles1!AP40),IF(AND($E40&lt;AP$3,$F40&lt;AP$4),(270-Angles1!AP40),IF(AND($E40&gt;AP$3,$F40&lt;AP$4),(270+Angles1!AP40),"-"))))</f>
        <v>335.60474302263702</v>
      </c>
      <c r="AQ40" s="9">
        <f>IF(AND($E40&gt;AQ$3,$F40&gt;AQ$4),(90-Angles1!AQ40),IF(AND($E40&lt;AQ$3,$F40&gt;AQ$4),(90+Angles1!AQ40),IF(AND($E40&lt;AQ$3,$F40&lt;AQ$4),(270-Angles1!AQ40),IF(AND($E40&gt;AQ$3,$F40&lt;AQ$4),(270+Angles1!AQ40),"-"))))</f>
        <v>331.34038216054506</v>
      </c>
      <c r="AR40" s="9">
        <f>IF(AND($E40&gt;AR$3,$F40&gt;AR$4),(90-Angles1!AR40),IF(AND($E40&lt;AR$3,$F40&gt;AR$4),(90+Angles1!AR40),IF(AND($E40&lt;AR$3,$F40&lt;AR$4),(270-Angles1!AR40),IF(AND($E40&gt;AR$3,$F40&lt;AR$4),(270+Angles1!AR40),"-"))))</f>
        <v>339.92028463670044</v>
      </c>
      <c r="AS40" s="9">
        <f>IF(AND($E40&gt;AS$3,$F40&gt;AS$4),(90-Angles1!AS40),IF(AND($E40&lt;AS$3,$F40&gt;AS$4),(90+Angles1!AS40),IF(AND($E40&lt;AS$3,$F40&lt;AS$4),(270-Angles1!AS40),IF(AND($E40&gt;AS$3,$F40&lt;AS$4),(270+Angles1!AS40),"-"))))</f>
        <v>353.79618225517288</v>
      </c>
      <c r="AT40" s="9">
        <f>IF(AND($E40&gt;AT$3,$F40&gt;AT$4),(90-Angles1!AT40),IF(AND($E40&lt;AT$3,$F40&gt;AT$4),(90+Angles1!AT40),IF(AND($E40&lt;AT$3,$F40&lt;AT$4),(270-Angles1!AT40),IF(AND($E40&gt;AT$3,$F40&lt;AT$4),(270+Angles1!AT40),"-"))))</f>
        <v>350.27937847449778</v>
      </c>
      <c r="AU40" s="9">
        <f>IF(AND($E40&gt;AU$3,$F40&gt;AU$4),(90-Angles1!AU40),IF(AND($E40&lt;AU$3,$F40&gt;AU$4),(90+Angles1!AU40),IF(AND($E40&lt;AU$3,$F40&lt;AU$4),(270-Angles1!AU40),IF(AND($E40&gt;AU$3,$F40&lt;AU$4),(270+Angles1!AU40),"-"))))</f>
        <v>290.49224505479003</v>
      </c>
      <c r="AV40" s="9">
        <f>IF(AND($E40&gt;AV$3,$F40&gt;AV$4),(90-Angles1!AV40),IF(AND($E40&lt;AV$3,$F40&gt;AV$4),(90+Angles1!AV40),IF(AND($E40&lt;AV$3,$F40&lt;AV$4),(270-Angles1!AV40),IF(AND($E40&gt;AV$3,$F40&lt;AV$4),(270+Angles1!AV40),"-"))))</f>
        <v>291.13650513593848</v>
      </c>
      <c r="AW40" s="9">
        <f>IF(AND($E40&gt;AW$3,$F40&gt;AW$4),(90-Angles1!AW40),IF(AND($E40&lt;AW$3,$F40&gt;AW$4),(90+Angles1!AW40),IF(AND($E40&lt;AW$3,$F40&lt;AW$4),(270-Angles1!AW40),IF(AND($E40&gt;AW$3,$F40&lt;AW$4),(270+Angles1!AW40),"-"))))</f>
        <v>291.46959119815847</v>
      </c>
      <c r="AX40" s="9">
        <f>IF(AND($E40&gt;AX$3,$F40&gt;AX$4),(90-Angles1!AX40),IF(AND($E40&lt;AX$3,$F40&gt;AX$4),(90+Angles1!AX40),IF(AND($E40&lt;AX$3,$F40&lt;AX$4),(270-Angles1!AX40),IF(AND($E40&gt;AX$3,$F40&lt;AX$4),(270+Angles1!AX40),"-"))))</f>
        <v>324.83382964495974</v>
      </c>
      <c r="AY40" s="9">
        <f>IF(AND($E40&gt;AY$3,$F40&gt;AY$4),(90-Angles1!AY40),IF(AND($E40&lt;AY$3,$F40&gt;AY$4),(90+Angles1!AY40),IF(AND($E40&lt;AY$3,$F40&lt;AY$4),(270-Angles1!AY40),IF(AND($E40&gt;AY$3,$F40&lt;AY$4),(270+Angles1!AY40),"-"))))</f>
        <v>317.22881010195619</v>
      </c>
      <c r="AZ40" s="9">
        <f>IF(AND($E40&gt;AZ$3,$F40&gt;AZ$4),(90-Angles1!AZ40),IF(AND($E40&lt;AZ$3,$F40&gt;AZ$4),(90+Angles1!AZ40),IF(AND($E40&lt;AZ$3,$F40&lt;AZ$4),(270-Angles1!AZ40),IF(AND($E40&gt;AZ$3,$F40&lt;AZ$4),(270+Angles1!AZ40),"-"))))</f>
        <v>320.82991245310171</v>
      </c>
      <c r="BA40" s="9">
        <f>IF(AND($E40&gt;BA$3,$F40&gt;BA$4),(90-Angles1!BA40),IF(AND($E40&lt;BA$3,$F40&gt;BA$4),(90+Angles1!BA40),IF(AND($E40&lt;BA$3,$F40&lt;BA$4),(270-Angles1!BA40),IF(AND($E40&gt;BA$3,$F40&lt;BA$4),(270+Angles1!BA40),"-"))))</f>
        <v>325.88517314630599</v>
      </c>
      <c r="BB40" s="9">
        <f>IF(AND($E40&gt;BB$3,$F40&gt;BB$4),(90-Angles1!BB40),IF(AND($E40&lt;BB$3,$F40&gt;BB$4),(90+Angles1!BB40),IF(AND($E40&lt;BB$3,$F40&lt;BB$4),(270-Angles1!BB40),IF(AND($E40&gt;BB$3,$F40&lt;BB$4),(270+Angles1!BB40),"-"))))</f>
        <v>326.42410003412334</v>
      </c>
      <c r="BC40" s="9">
        <f>IF(AND($E40&gt;BC$3,$F40&gt;BC$4),(90-Angles1!BC40),IF(AND($E40&lt;BC$3,$F40&gt;BC$4),(90+Angles1!BC40),IF(AND($E40&lt;BC$3,$F40&lt;BC$4),(270-Angles1!BC40),IF(AND($E40&gt;BC$3,$F40&lt;BC$4),(270+Angles1!BC40),"-"))))</f>
        <v>316.77709737367536</v>
      </c>
      <c r="BD40" s="9">
        <f>IF(AND($E40&gt;BD$3,$F40&gt;BD$4),(90-Angles1!BD40),IF(AND($E40&lt;BD$3,$F40&gt;BD$4),(90+Angles1!BD40),IF(AND($E40&lt;BD$3,$F40&lt;BD$4),(270-Angles1!BD40),IF(AND($E40&gt;BD$3,$F40&lt;BD$4),(270+Angles1!BD40),"-"))))</f>
        <v>315.43622426418176</v>
      </c>
      <c r="BE40" s="9">
        <f>IF(AND($E40&gt;BE$3,$F40&gt;BE$4),(90-Angles1!BE40),IF(AND($E40&lt;BE$3,$F40&gt;BE$4),(90+Angles1!BE40),IF(AND($E40&lt;BE$3,$F40&lt;BE$4),(270-Angles1!BE40),IF(AND($E40&gt;BE$3,$F40&lt;BE$4),(270+Angles1!BE40),"-"))))</f>
        <v>321.47431519417148</v>
      </c>
    </row>
    <row r="41" spans="1:57" s="2" customFormat="1" ht="12" x14ac:dyDescent="0.25">
      <c r="A41" s="3">
        <f>Angles1!A41</f>
        <v>1861</v>
      </c>
      <c r="B41" s="3" t="str">
        <f>Angles1!B41</f>
        <v>Anthedon</v>
      </c>
      <c r="C41" s="3" t="str">
        <f>Angles1!C41</f>
        <v>Agios Petros</v>
      </c>
      <c r="D41" s="3" t="str">
        <f>Angles1!D41</f>
        <v xml:space="preserve"> </v>
      </c>
      <c r="E41" s="3">
        <f>Angles1!E41</f>
        <v>37.7667</v>
      </c>
      <c r="F41" s="3">
        <f>Angles1!F41</f>
        <v>23.159199999999998</v>
      </c>
      <c r="G41" s="32">
        <f>Angles1!G41</f>
        <v>39</v>
      </c>
      <c r="H41" s="9">
        <f>IF(AND($E41&gt;H$3,$F41&gt;H$4),(90-Angles1!H41),IF(AND($E41&lt;H$3,$F41&gt;H$4),(90+Angles1!H41),IF(AND($E41&lt;H$3,$F41&lt;H$4),(270-Angles1!H41),IF(AND($E41&gt;H$3,$F41&lt;H$4),(270+Angles1!H41),"-"))))</f>
        <v>279.49143637363056</v>
      </c>
      <c r="I41" s="9">
        <f>IF(AND($E41&gt;I$3,$F41&gt;I$4),(90-Angles1!I41),IF(AND($E41&lt;I$3,$F41&gt;I$4),(90+Angles1!I41),IF(AND($E41&lt;I$3,$F41&lt;I$4),(270-Angles1!I41),IF(AND($E41&gt;I$3,$F41&lt;I$4),(270+Angles1!I41),"-"))))</f>
        <v>280.36108697181027</v>
      </c>
      <c r="J41" s="9">
        <f>IF(AND($E41&gt;J$3,$F41&gt;J$4),(90-Angles1!J41),IF(AND($E41&lt;J$3,$F41&gt;J$4),(90+Angles1!J41),IF(AND($E41&lt;J$3,$F41&lt;J$4),(270-Angles1!J41),IF(AND($E41&gt;J$3,$F41&lt;J$4),(270+Angles1!J41),"-"))))</f>
        <v>279.18510138692534</v>
      </c>
      <c r="K41" s="9">
        <f>IF(AND($E41&gt;K$3,$F41&gt;K$4),(90-Angles1!K41),IF(AND($E41&lt;K$3,$F41&gt;K$4),(90+Angles1!K41),IF(AND($E41&lt;K$3,$F41&lt;K$4),(270-Angles1!K41),IF(AND($E41&gt;K$3,$F41&lt;K$4),(270+Angles1!K41),"-"))))</f>
        <v>274.90331527886445</v>
      </c>
      <c r="L41" s="9">
        <f>IF(AND($E41&gt;L$3,$F41&gt;L$4),(90-Angles1!L41),IF(AND($E41&lt;L$3,$F41&gt;L$4),(90+Angles1!L41),IF(AND($E41&lt;L$3,$F41&lt;L$4),(270-Angles1!L41),IF(AND($E41&gt;L$3,$F41&lt;L$4),(270+Angles1!L41),"-"))))</f>
        <v>274.50310579471136</v>
      </c>
      <c r="M41" s="9">
        <f>IF(AND($E41&gt;M$3,$F41&gt;M$4),(90-Angles1!M41),IF(AND($E41&lt;M$3,$F41&gt;M$4),(90+Angles1!M41),IF(AND($E41&lt;M$3,$F41&lt;M$4),(270-Angles1!M41),IF(AND($E41&gt;M$3,$F41&lt;M$4),(270+Angles1!M41),"-"))))</f>
        <v>268.4547092919841</v>
      </c>
      <c r="N41" s="9">
        <f>IF(AND($E41&gt;N$3,$F41&gt;N$4),(90-Angles1!N41),IF(AND($E41&lt;N$3,$F41&gt;N$4),(90+Angles1!N41),IF(AND($E41&lt;N$3,$F41&lt;N$4),(270-Angles1!N41),IF(AND($E41&gt;N$3,$F41&lt;N$4),(270+Angles1!N41),"-"))))</f>
        <v>265.08181349078455</v>
      </c>
      <c r="O41" s="9">
        <f>IF(AND($E41&gt;O$3,$F41&gt;O$4),(90-Angles1!O41),IF(AND($E41&lt;O$3,$F41&gt;O$4),(90+Angles1!O41),IF(AND($E41&lt;O$3,$F41&lt;O$4),(270-Angles1!O41),IF(AND($E41&gt;O$3,$F41&lt;O$4),(270+Angles1!O41),"-"))))</f>
        <v>269.55593782094508</v>
      </c>
      <c r="P41" s="9">
        <f>IF(AND($E41&gt;P$3,$F41&gt;P$4),(90-Angles1!P41),IF(AND($E41&lt;P$3,$F41&gt;P$4),(90+Angles1!P41),IF(AND($E41&lt;P$3,$F41&lt;P$4),(270-Angles1!P41),IF(AND($E41&gt;P$3,$F41&lt;P$4),(270+Angles1!P41),"-"))))</f>
        <v>264.96296721144256</v>
      </c>
      <c r="Q41" s="9">
        <f>IF(AND($E41&gt;Q$3,$F41&gt;Q$4),(90-Angles1!Q41),IF(AND($E41&lt;Q$3,$F41&gt;Q$4),(90+Angles1!Q41),IF(AND($E41&lt;Q$3,$F41&lt;Q$4),(270-Angles1!Q41),IF(AND($E41&gt;Q$3,$F41&lt;Q$4),(270+Angles1!Q41),"-"))))</f>
        <v>258.98843001654848</v>
      </c>
      <c r="R41" s="9">
        <f>IF(AND($E41&gt;R$3,$F41&gt;R$4),(90-Angles1!R41),IF(AND($E41&lt;R$3,$F41&gt;R$4),(90+Angles1!R41),IF(AND($E41&lt;R$3,$F41&lt;R$4),(270-Angles1!R41),IF(AND($E41&gt;R$3,$F41&lt;R$4),(270+Angles1!R41),"-"))))</f>
        <v>253.81604616905162</v>
      </c>
      <c r="S41" s="9">
        <f>IF(AND($E41&gt;S$3,$F41&gt;S$4),(90-Angles1!S41),IF(AND($E41&lt;S$3,$F41&gt;S$4),(90+Angles1!S41),IF(AND($E41&lt;S$3,$F41&lt;S$4),(270-Angles1!S41),IF(AND($E41&gt;S$3,$F41&lt;S$4),(270+Angles1!S41),"-"))))</f>
        <v>248.00244751394371</v>
      </c>
      <c r="T41" s="9">
        <f>IF(AND($E41&gt;T$3,$F41&gt;T$4),(90-Angles1!T41),IF(AND($E41&lt;T$3,$F41&gt;T$4),(90+Angles1!T41),IF(AND($E41&lt;T$3,$F41&lt;T$4),(270-Angles1!T41),IF(AND($E41&gt;T$3,$F41&lt;T$4),(270+Angles1!T41),"-"))))</f>
        <v>246.67059509605906</v>
      </c>
      <c r="U41" s="9">
        <f>IF(AND($E41&gt;U$3,$F41&gt;U$4),(90-Angles1!U41),IF(AND($E41&lt;U$3,$F41&gt;U$4),(90+Angles1!U41),IF(AND($E41&lt;U$3,$F41&lt;U$4),(270-Angles1!U41),IF(AND($E41&gt;U$3,$F41&lt;U$4),(270+Angles1!U41),"-"))))</f>
        <v>246.21915520244514</v>
      </c>
      <c r="V41" s="9">
        <f>IF(AND($E41&gt;V$3,$F41&gt;V$4),(90-Angles1!V41),IF(AND($E41&lt;V$3,$F41&gt;V$4),(90+Angles1!V41),IF(AND($E41&lt;V$3,$F41&lt;V$4),(270-Angles1!V41),IF(AND($E41&gt;V$3,$F41&lt;V$4),(270+Angles1!V41),"-"))))</f>
        <v>245.08507560986294</v>
      </c>
      <c r="W41" s="9">
        <f>IF(AND($E41&gt;W$3,$F41&gt;W$4),(90-Angles1!W41),IF(AND($E41&lt;W$3,$F41&gt;W$4),(90+Angles1!W41),IF(AND($E41&lt;W$3,$F41&lt;W$4),(270-Angles1!W41),IF(AND($E41&gt;W$3,$F41&lt;W$4),(270+Angles1!W41),"-"))))</f>
        <v>241.77892699552086</v>
      </c>
      <c r="X41" s="9">
        <f>IF(AND($E41&gt;X$3,$F41&gt;X$4),(90-Angles1!X41),IF(AND($E41&lt;X$3,$F41&gt;X$4),(90+Angles1!X41),IF(AND($E41&lt;X$3,$F41&lt;X$4),(270-Angles1!X41),IF(AND($E41&gt;X$3,$F41&lt;X$4),(270+Angles1!X41),"-"))))</f>
        <v>238.48906585846458</v>
      </c>
      <c r="Y41" s="9">
        <f>IF(AND($E41&gt;Y$3,$F41&gt;Y$4),(90-Angles1!Y41),IF(AND($E41&lt;Y$3,$F41&gt;Y$4),(90+Angles1!Y41),IF(AND($E41&lt;Y$3,$F41&lt;Y$4),(270-Angles1!Y41),IF(AND($E41&gt;Y$3,$F41&lt;Y$4),(270+Angles1!Y41),"-"))))</f>
        <v>243.86381699912801</v>
      </c>
      <c r="Z41" s="9">
        <f>IF(AND($E41&gt;Z$3,$F41&gt;Z$4),(90-Angles1!Z41),IF(AND($E41&lt;Z$3,$F41&gt;Z$4),(90+Angles1!Z41),IF(AND($E41&lt;Z$3,$F41&lt;Z$4),(270-Angles1!Z41),IF(AND($E41&gt;Z$3,$F41&lt;Z$4),(270+Angles1!Z41),"-"))))</f>
        <v>236.18699525096406</v>
      </c>
      <c r="AA41" s="9">
        <f>IF(AND($E41&gt;AA$3,$F41&gt;AA$4),(90-Angles1!AA41),IF(AND($E41&lt;AA$3,$F41&gt;AA$4),(90+Angles1!AA41),IF(AND($E41&lt;AA$3,$F41&lt;AA$4),(270-Angles1!AA41),IF(AND($E41&gt;AA$3,$F41&lt;AA$4),(270+Angles1!AA41),"-"))))</f>
        <v>225.19441405133011</v>
      </c>
      <c r="AB41" s="9">
        <f>IF(AND($E41&gt;AB$3,$F41&gt;AB$4),(90-Angles1!AB41),IF(AND($E41&lt;AB$3,$F41&gt;AB$4),(90+Angles1!AB41),IF(AND($E41&lt;AB$3,$F41&lt;AB$4),(270-Angles1!AB41),IF(AND($E41&gt;AB$3,$F41&lt;AB$4),(270+Angles1!AB41),"-"))))</f>
        <v>233.80940162844615</v>
      </c>
      <c r="AC41" s="9">
        <f>IF(AND($E41&gt;AC$3,$F41&gt;AC$4),(90-Angles1!AC41),IF(AND($E41&lt;AC$3,$F41&gt;AC$4),(90+Angles1!AC41),IF(AND($E41&lt;AC$3,$F41&lt;AC$4),(270-Angles1!AC41),IF(AND($E41&gt;AC$3,$F41&lt;AC$4),(270+Angles1!AC41),"-"))))</f>
        <v>229.84239699479073</v>
      </c>
      <c r="AD41" s="9">
        <f>IF(AND($E41&gt;AD$3,$F41&gt;AD$4),(90-Angles1!AD41),IF(AND($E41&lt;AD$3,$F41&gt;AD$4),(90+Angles1!AD41),IF(AND($E41&lt;AD$3,$F41&lt;AD$4),(270-Angles1!AD41),IF(AND($E41&gt;AD$3,$F41&lt;AD$4),(270+Angles1!AD41),"-"))))</f>
        <v>228.13470242747761</v>
      </c>
      <c r="AE41" s="9">
        <f>IF(AND($E41&gt;AE$3,$F41&gt;AE$4),(90-Angles1!AE41),IF(AND($E41&lt;AE$3,$F41&gt;AE$4),(90+Angles1!AE41),IF(AND($E41&lt;AE$3,$F41&lt;AE$4),(270-Angles1!AE41),IF(AND($E41&gt;AE$3,$F41&lt;AE$4),(270+Angles1!AE41),"-"))))</f>
        <v>227.32184293213365</v>
      </c>
      <c r="AF41" s="9">
        <f>IF(AND($E41&gt;AF$3,$F41&gt;AF$4),(90-Angles1!AF41),IF(AND($E41&lt;AF$3,$F41&gt;AF$4),(90+Angles1!AF41),IF(AND($E41&lt;AF$3,$F41&lt;AF$4),(270-Angles1!AF41),IF(AND($E41&gt;AF$3,$F41&lt;AF$4),(270+Angles1!AF41),"-"))))</f>
        <v>224.65561291800532</v>
      </c>
      <c r="AG41" s="9">
        <f>IF(AND($E41&gt;AG$3,$F41&gt;AG$4),(90-Angles1!AG41),IF(AND($E41&lt;AG$3,$F41&gt;AG$4),(90+Angles1!AG41),IF(AND($E41&lt;AG$3,$F41&lt;AG$4),(270-Angles1!AG41),IF(AND($E41&gt;AG$3,$F41&lt;AG$4),(270+Angles1!AG41),"-"))))</f>
        <v>218.24998713507966</v>
      </c>
      <c r="AH41" s="9">
        <f>IF(AND($E41&gt;AH$3,$F41&gt;AH$4),(90-Angles1!AH41),IF(AND($E41&lt;AH$3,$F41&gt;AH$4),(90+Angles1!AH41),IF(AND($E41&lt;AH$3,$F41&lt;AH$4),(270-Angles1!AH41),IF(AND($E41&gt;AH$3,$F41&lt;AH$4),(270+Angles1!AH41),"-"))))</f>
        <v>216.01095345327806</v>
      </c>
      <c r="AI41" s="9">
        <f>IF(AND($E41&gt;AI$3,$F41&gt;AI$4),(90-Angles1!AI41),IF(AND($E41&lt;AI$3,$F41&gt;AI$4),(90+Angles1!AI41),IF(AND($E41&lt;AI$3,$F41&lt;AI$4),(270-Angles1!AI41),IF(AND($E41&gt;AI$3,$F41&lt;AI$4),(270+Angles1!AI41),"-"))))</f>
        <v>177.37516947213442</v>
      </c>
      <c r="AJ41" s="9">
        <f>IF(AND($E41&gt;AJ$3,$F41&gt;AJ$4),(90-Angles1!AJ41),IF(AND($E41&lt;AJ$3,$F41&gt;AJ$4),(90+Angles1!AJ41),IF(AND($E41&lt;AJ$3,$F41&lt;AJ$4),(270-Angles1!AJ41),IF(AND($E41&gt;AJ$3,$F41&lt;AJ$4),(270+Angles1!AJ41),"-"))))</f>
        <v>157.43912190515238</v>
      </c>
      <c r="AK41" s="9">
        <f>IF(AND($E41&gt;AK$3,$F41&gt;AK$4),(90-Angles1!AK41),IF(AND($E41&lt;AK$3,$F41&gt;AK$4),(90+Angles1!AK41),IF(AND($E41&lt;AK$3,$F41&lt;AK$4),(270-Angles1!AK41),IF(AND($E41&gt;AK$3,$F41&lt;AK$4),(270+Angles1!AK41),"-"))))</f>
        <v>141.657775057393</v>
      </c>
      <c r="AL41" s="9">
        <f>IF(AND($E41&gt;AL$3,$F41&gt;AL$4),(90-Angles1!AL41),IF(AND($E41&lt;AL$3,$F41&gt;AL$4),(90+Angles1!AL41),IF(AND($E41&lt;AL$3,$F41&lt;AL$4),(270-Angles1!AL41),IF(AND($E41&gt;AL$3,$F41&lt;AL$4),(270+Angles1!AL41),"-"))))</f>
        <v>131.78333365566664</v>
      </c>
      <c r="AM41" s="9">
        <f>IF(AND($E41&gt;AM$3,$F41&gt;AM$4),(90-Angles1!AM41),IF(AND($E41&lt;AM$3,$F41&gt;AM$4),(90+Angles1!AM41),IF(AND($E41&lt;AM$3,$F41&lt;AM$4),(270-Angles1!AM41),IF(AND($E41&gt;AM$3,$F41&lt;AM$4),(270+Angles1!AM41),"-"))))</f>
        <v>126.9980136682976</v>
      </c>
      <c r="AN41" s="9">
        <f>IF(AND($E41&gt;AN$3,$F41&gt;AN$4),(90-Angles1!AN41),IF(AND($E41&lt;AN$3,$F41&gt;AN$4),(90+Angles1!AN41),IF(AND($E41&lt;AN$3,$F41&lt;AN$4),(270-Angles1!AN41),IF(AND($E41&gt;AN$3,$F41&lt;AN$4),(270+Angles1!AN41),"-"))))</f>
        <v>134.42463730893559</v>
      </c>
      <c r="AO41" s="9">
        <f>IF(AND($E41&gt;AO$3,$F41&gt;AO$4),(90-Angles1!AO41),IF(AND($E41&lt;AO$3,$F41&gt;AO$4),(90+Angles1!AO41),IF(AND($E41&lt;AO$3,$F41&lt;AO$4),(270-Angles1!AO41),IF(AND($E41&gt;AO$3,$F41&lt;AO$4),(270+Angles1!AO41),"-"))))</f>
        <v>155.62670967146727</v>
      </c>
      <c r="AP41" s="9" t="str">
        <f>IF(AND($E41&gt;AP$3,$F41&gt;AP$4),(90-Angles1!AP41),IF(AND($E41&lt;AP$3,$F41&gt;AP$4),(90+Angles1!AP41),IF(AND($E41&lt;AP$3,$F41&lt;AP$4),(270-Angles1!AP41),IF(AND($E41&gt;AP$3,$F41&lt;AP$4),(270+Angles1!AP41),"-"))))</f>
        <v>-</v>
      </c>
      <c r="AQ41" s="9">
        <f>IF(AND($E41&gt;AQ$3,$F41&gt;AQ$4),(90-Angles1!AQ41),IF(AND($E41&lt;AQ$3,$F41&gt;AQ$4),(90+Angles1!AQ41),IF(AND($E41&lt;AQ$3,$F41&lt;AQ$4),(270-Angles1!AQ41),IF(AND($E41&gt;AQ$3,$F41&lt;AQ$4),(270+Angles1!AQ41),"-"))))</f>
        <v>299.39164112776723</v>
      </c>
      <c r="AR41" s="9">
        <f>IF(AND($E41&gt;AR$3,$F41&gt;AR$4),(90-Angles1!AR41),IF(AND($E41&lt;AR$3,$F41&gt;AR$4),(90+Angles1!AR41),IF(AND($E41&lt;AR$3,$F41&lt;AR$4),(270-Angles1!AR41),IF(AND($E41&gt;AR$3,$F41&lt;AR$4),(270+Angles1!AR41),"-"))))</f>
        <v>22.954416407936321</v>
      </c>
      <c r="AS41" s="9">
        <f>IF(AND($E41&gt;AS$3,$F41&gt;AS$4),(90-Angles1!AS41),IF(AND($E41&lt;AS$3,$F41&gt;AS$4),(90+Angles1!AS41),IF(AND($E41&lt;AS$3,$F41&lt;AS$4),(270-Angles1!AS41),IF(AND($E41&gt;AS$3,$F41&lt;AS$4),(270+Angles1!AS41),"-"))))</f>
        <v>79.539183459265118</v>
      </c>
      <c r="AT41" s="9">
        <f>IF(AND($E41&gt;AT$3,$F41&gt;AT$4),(90-Angles1!AT41),IF(AND($E41&lt;AT$3,$F41&gt;AT$4),(90+Angles1!AT41),IF(AND($E41&lt;AT$3,$F41&lt;AT$4),(270-Angles1!AT41),IF(AND($E41&gt;AT$3,$F41&lt;AT$4),(270+Angles1!AT41),"-"))))</f>
        <v>359.62130588025991</v>
      </c>
      <c r="AU41" s="9">
        <f>IF(AND($E41&gt;AU$3,$F41&gt;AU$4),(90-Angles1!AU41),IF(AND($E41&lt;AU$3,$F41&gt;AU$4),(90+Angles1!AU41),IF(AND($E41&lt;AU$3,$F41&lt;AU$4),(270-Angles1!AU41),IF(AND($E41&gt;AU$3,$F41&lt;AU$4),(270+Angles1!AU41),"-"))))</f>
        <v>274.20166245111909</v>
      </c>
      <c r="AV41" s="9">
        <f>IF(AND($E41&gt;AV$3,$F41&gt;AV$4),(90-Angles1!AV41),IF(AND($E41&lt;AV$3,$F41&gt;AV$4),(90+Angles1!AV41),IF(AND($E41&lt;AV$3,$F41&lt;AV$4),(270-Angles1!AV41),IF(AND($E41&gt;AV$3,$F41&lt;AV$4),(270+Angles1!AV41),"-"))))</f>
        <v>275.18539399383832</v>
      </c>
      <c r="AW41" s="9">
        <f>IF(AND($E41&gt;AW$3,$F41&gt;AW$4),(90-Angles1!AW41),IF(AND($E41&lt;AW$3,$F41&gt;AW$4),(90+Angles1!AW41),IF(AND($E41&lt;AW$3,$F41&lt;AW$4),(270-Angles1!AW41),IF(AND($E41&gt;AW$3,$F41&lt;AW$4),(270+Angles1!AW41),"-"))))</f>
        <v>275.83144625132957</v>
      </c>
      <c r="AX41" s="9">
        <f>IF(AND($E41&gt;AX$3,$F41&gt;AX$4),(90-Angles1!AX41),IF(AND($E41&lt;AX$3,$F41&gt;AX$4),(90+Angles1!AX41),IF(AND($E41&lt;AX$3,$F41&lt;AX$4),(270-Angles1!AX41),IF(AND($E41&gt;AX$3,$F41&lt;AX$4),(270+Angles1!AX41),"-"))))</f>
        <v>320.89777637037486</v>
      </c>
      <c r="AY41" s="9">
        <f>IF(AND($E41&gt;AY$3,$F41&gt;AY$4),(90-Angles1!AY41),IF(AND($E41&lt;AY$3,$F41&gt;AY$4),(90+Angles1!AY41),IF(AND($E41&lt;AY$3,$F41&lt;AY$4),(270-Angles1!AY41),IF(AND($E41&gt;AY$3,$F41&lt;AY$4),(270+Angles1!AY41),"-"))))</f>
        <v>309.727969067407</v>
      </c>
      <c r="AZ41" s="9">
        <f>IF(AND($E41&gt;AZ$3,$F41&gt;AZ$4),(90-Angles1!AZ41),IF(AND($E41&lt;AZ$3,$F41&gt;AZ$4),(90+Angles1!AZ41),IF(AND($E41&lt;AZ$3,$F41&lt;AZ$4),(270-Angles1!AZ41),IF(AND($E41&gt;AZ$3,$F41&lt;AZ$4),(270+Angles1!AZ41),"-"))))</f>
        <v>316.25003010234184</v>
      </c>
      <c r="BA41" s="9">
        <f>IF(AND($E41&gt;BA$3,$F41&gt;BA$4),(90-Angles1!BA41),IF(AND($E41&lt;BA$3,$F41&gt;BA$4),(90+Angles1!BA41),IF(AND($E41&lt;BA$3,$F41&lt;BA$4),(270-Angles1!BA41),IF(AND($E41&gt;BA$3,$F41&lt;BA$4),(270+Angles1!BA41),"-"))))</f>
        <v>323.34033220419366</v>
      </c>
      <c r="BB41" s="9">
        <f>IF(AND($E41&gt;BB$3,$F41&gt;BB$4),(90-Angles1!BB41),IF(AND($E41&lt;BB$3,$F41&gt;BB$4),(90+Angles1!BB41),IF(AND($E41&lt;BB$3,$F41&lt;BB$4),(270-Angles1!BB41),IF(AND($E41&gt;BB$3,$F41&lt;BB$4),(270+Angles1!BB41),"-"))))</f>
        <v>324.05773081086289</v>
      </c>
      <c r="BC41" s="9">
        <f>IF(AND($E41&gt;BC$3,$F41&gt;BC$4),(90-Angles1!BC41),IF(AND($E41&lt;BC$3,$F41&gt;BC$4),(90+Angles1!BC41),IF(AND($E41&lt;BC$3,$F41&lt;BC$4),(270-Angles1!BC41),IF(AND($E41&gt;BC$3,$F41&lt;BC$4),(270+Angles1!BC41),"-"))))</f>
        <v>312.40181884579704</v>
      </c>
      <c r="BD41" s="9">
        <f>IF(AND($E41&gt;BD$3,$F41&gt;BD$4),(90-Angles1!BD41),IF(AND($E41&lt;BD$3,$F41&gt;BD$4),(90+Angles1!BD41),IF(AND($E41&lt;BD$3,$F41&lt;BD$4),(270-Angles1!BD41),IF(AND($E41&gt;BD$3,$F41&lt;BD$4),(270+Angles1!BD41),"-"))))</f>
        <v>311.0266272591154</v>
      </c>
      <c r="BE41" s="9">
        <f>IF(AND($E41&gt;BE$3,$F41&gt;BE$4),(90-Angles1!BE41),IF(AND($E41&lt;BE$3,$F41&gt;BE$4),(90+Angles1!BE41),IF(AND($E41&lt;BE$3,$F41&lt;BE$4),(270-Angles1!BE41),IF(AND($E41&gt;BE$3,$F41&lt;BE$4),(270+Angles1!BE41),"-"))))</f>
        <v>318.48928192615716</v>
      </c>
    </row>
    <row r="42" spans="1:57" s="2" customFormat="1" ht="12" x14ac:dyDescent="0.25">
      <c r="A42" s="3">
        <f>Angles1!A42</f>
        <v>1861.1</v>
      </c>
      <c r="B42" s="3">
        <f>Angles1!B42</f>
        <v>0</v>
      </c>
      <c r="C42" s="3" t="str">
        <f>Angles1!C42</f>
        <v>islet in front of Aghios Petros?</v>
      </c>
      <c r="D42" s="3">
        <f>Angles1!D42</f>
        <v>0</v>
      </c>
      <c r="E42" s="3">
        <f>Angles1!E42</f>
        <v>37.761000000000003</v>
      </c>
      <c r="F42" s="3">
        <f>Angles1!F42</f>
        <v>23.172000000000001</v>
      </c>
      <c r="G42" s="32">
        <f>Angles1!G42</f>
        <v>39</v>
      </c>
      <c r="H42" s="9">
        <f>IF(AND($E42&gt;H$3,$F42&gt;H$4),(90-Angles1!H42),IF(AND($E42&lt;H$3,$F42&gt;H$4),(90+Angles1!H42),IF(AND($E42&lt;H$3,$F42&lt;H$4),(270-Angles1!H42),IF(AND($E42&gt;H$3,$F42&lt;H$4),(270+Angles1!H42),"-"))))</f>
        <v>279.15962550903811</v>
      </c>
      <c r="I42" s="9">
        <f>IF(AND($E42&gt;I$3,$F42&gt;I$4),(90-Angles1!I42),IF(AND($E42&lt;I$3,$F42&gt;I$4),(90+Angles1!I42),IF(AND($E42&lt;I$3,$F42&lt;I$4),(270-Angles1!I42),IF(AND($E42&gt;I$3,$F42&lt;I$4),(270+Angles1!I42),"-"))))</f>
        <v>280.01444664533591</v>
      </c>
      <c r="J42" s="9">
        <f>IF(AND($E42&gt;J$3,$F42&gt;J$4),(90-Angles1!J42),IF(AND($E42&lt;J$3,$F42&gt;J$4),(90+Angles1!J42),IF(AND($E42&lt;J$3,$F42&lt;J$4),(270-Angles1!J42),IF(AND($E42&gt;J$3,$F42&lt;J$4),(270+Angles1!J42),"-"))))</f>
        <v>278.82518250067642</v>
      </c>
      <c r="K42" s="9">
        <f>IF(AND($E42&gt;K$3,$F42&gt;K$4),(90-Angles1!K42),IF(AND($E42&lt;K$3,$F42&gt;K$4),(90+Angles1!K42),IF(AND($E42&lt;K$3,$F42&lt;K$4),(270-Angles1!K42),IF(AND($E42&gt;K$3,$F42&lt;K$4),(270+Angles1!K42),"-"))))</f>
        <v>274.4466847196573</v>
      </c>
      <c r="L42" s="9">
        <f>IF(AND($E42&gt;L$3,$F42&gt;L$4),(90-Angles1!L42),IF(AND($E42&lt;L$3,$F42&gt;L$4),(90+Angles1!L42),IF(AND($E42&lt;L$3,$F42&lt;L$4),(270-Angles1!L42),IF(AND($E42&gt;L$3,$F42&lt;L$4),(270+Angles1!L42),"-"))))</f>
        <v>274.04187643485034</v>
      </c>
      <c r="M42" s="9">
        <f>IF(AND($E42&gt;M$3,$F42&gt;M$4),(90-Angles1!M42),IF(AND($E42&lt;M$3,$F42&gt;M$4),(90+Angles1!M42),IF(AND($E42&lt;M$3,$F42&lt;M$4),(270-Angles1!M42),IF(AND($E42&gt;M$3,$F42&lt;M$4),(270+Angles1!M42),"-"))))</f>
        <v>267.84944733715503</v>
      </c>
      <c r="N42" s="9">
        <f>IF(AND($E42&gt;N$3,$F42&gt;N$4),(90-Angles1!N42),IF(AND($E42&lt;N$3,$F42&gt;N$4),(90+Angles1!N42),IF(AND($E42&lt;N$3,$F42&lt;N$4),(270-Angles1!N42),IF(AND($E42&gt;N$3,$F42&lt;N$4),(270+Angles1!N42),"-"))))</f>
        <v>264.34220567610367</v>
      </c>
      <c r="O42" s="9">
        <f>IF(AND($E42&gt;O$3,$F42&gt;O$4),(90-Angles1!O42),IF(AND($E42&lt;O$3,$F42&gt;O$4),(90+Angles1!O42),IF(AND($E42&lt;O$3,$F42&lt;O$4),(270-Angles1!O42),IF(AND($E42&gt;O$3,$F42&lt;O$4),(270+Angles1!O42),"-"))))</f>
        <v>268.84695877847412</v>
      </c>
      <c r="P42" s="9">
        <f>IF(AND($E42&gt;P$3,$F42&gt;P$4),(90-Angles1!P42),IF(AND($E42&lt;P$3,$F42&gt;P$4),(90+Angles1!P42),IF(AND($E42&lt;P$3,$F42&lt;P$4),(270-Angles1!P42),IF(AND($E42&gt;P$3,$F42&lt;P$4),(270+Angles1!P42),"-"))))</f>
        <v>264.18178783955949</v>
      </c>
      <c r="Q42" s="9">
        <f>IF(AND($E42&gt;Q$3,$F42&gt;Q$4),(90-Angles1!Q42),IF(AND($E42&lt;Q$3,$F42&gt;Q$4),(90+Angles1!Q42),IF(AND($E42&lt;Q$3,$F42&lt;Q$4),(270-Angles1!Q42),IF(AND($E42&gt;Q$3,$F42&lt;Q$4),(270+Angles1!Q42),"-"))))</f>
        <v>258.06015706564733</v>
      </c>
      <c r="R42" s="9">
        <f>IF(AND($E42&gt;R$3,$F42&gt;R$4),(90-Angles1!R42),IF(AND($E42&lt;R$3,$F42&gt;R$4),(90+Angles1!R42),IF(AND($E42&lt;R$3,$F42&lt;R$4),(270-Angles1!R42),IF(AND($E42&gt;R$3,$F42&lt;R$4),(270+Angles1!R42),"-"))))</f>
        <v>252.75914692204861</v>
      </c>
      <c r="S42" s="9">
        <f>IF(AND($E42&gt;S$3,$F42&gt;S$4),(90-Angles1!S42),IF(AND($E42&lt;S$3,$F42&gt;S$4),(90+Angles1!S42),IF(AND($E42&lt;S$3,$F42&lt;S$4),(270-Angles1!S42),IF(AND($E42&gt;S$3,$F42&lt;S$4),(270+Angles1!S42),"-"))))</f>
        <v>246.82287092147192</v>
      </c>
      <c r="T42" s="9">
        <f>IF(AND($E42&gt;T$3,$F42&gt;T$4),(90-Angles1!T42),IF(AND($E42&lt;T$3,$F42&gt;T$4),(90+Angles1!T42),IF(AND($E42&lt;T$3,$F42&lt;T$4),(270-Angles1!T42),IF(AND($E42&gt;T$3,$F42&lt;T$4),(270+Angles1!T42),"-"))))</f>
        <v>245.42170281369096</v>
      </c>
      <c r="U42" s="9">
        <f>IF(AND($E42&gt;U$3,$F42&gt;U$4),(90-Angles1!U42),IF(AND($E42&lt;U$3,$F42&gt;U$4),(90+Angles1!U42),IF(AND($E42&lt;U$3,$F42&lt;U$4),(270-Angles1!U42),IF(AND($E42&gt;U$3,$F42&lt;U$4),(270+Angles1!U42),"-"))))</f>
        <v>244.93673132829556</v>
      </c>
      <c r="V42" s="9">
        <f>IF(AND($E42&gt;V$3,$F42&gt;V$4),(90-Angles1!V42),IF(AND($E42&lt;V$3,$F42&gt;V$4),(90+Angles1!V42),IF(AND($E42&lt;V$3,$F42&lt;V$4),(270-Angles1!V42),IF(AND($E42&gt;V$3,$F42&lt;V$4),(270+Angles1!V42),"-"))))</f>
        <v>243.76658808857198</v>
      </c>
      <c r="W42" s="9">
        <f>IF(AND($E42&gt;W$3,$F42&gt;W$4),(90-Angles1!W42),IF(AND($E42&lt;W$3,$F42&gt;W$4),(90+Angles1!W42),IF(AND($E42&lt;W$3,$F42&lt;W$4),(270-Angles1!W42),IF(AND($E42&gt;W$3,$F42&lt;W$4),(270+Angles1!W42),"-"))))</f>
        <v>240.33250381864866</v>
      </c>
      <c r="X42" s="9">
        <f>IF(AND($E42&gt;X$3,$F42&gt;X$4),(90-Angles1!X42),IF(AND($E42&lt;X$3,$F42&gt;X$4),(90+Angles1!X42),IF(AND($E42&lt;X$3,$F42&lt;X$4),(270-Angles1!X42),IF(AND($E42&gt;X$3,$F42&lt;X$4),(270+Angles1!X42),"-"))))</f>
        <v>236.80829554647158</v>
      </c>
      <c r="Y42" s="9">
        <f>IF(AND($E42&gt;Y$3,$F42&gt;Y$4),(90-Angles1!Y42),IF(AND($E42&lt;Y$3,$F42&gt;Y$4),(90+Angles1!Y42),IF(AND($E42&lt;Y$3,$F42&lt;Y$4),(270-Angles1!Y42),IF(AND($E42&gt;Y$3,$F42&lt;Y$4),(270+Angles1!Y42),"-"))))</f>
        <v>241.60230659332993</v>
      </c>
      <c r="Z42" s="9">
        <f>IF(AND($E42&gt;Z$3,$F42&gt;Z$4),(90-Angles1!Z42),IF(AND($E42&lt;Z$3,$F42&gt;Z$4),(90+Angles1!Z42),IF(AND($E42&lt;Z$3,$F42&lt;Z$4),(270-Angles1!Z42),IF(AND($E42&gt;Z$3,$F42&lt;Z$4),(270+Angles1!Z42),"-"))))</f>
        <v>233.66014076918438</v>
      </c>
      <c r="AA42" s="9">
        <f>IF(AND($E42&gt;AA$3,$F42&gt;AA$4),(90-Angles1!AA42),IF(AND($E42&lt;AA$3,$F42&gt;AA$4),(90+Angles1!AA42),IF(AND($E42&lt;AA$3,$F42&lt;AA$4),(270-Angles1!AA42),IF(AND($E42&gt;AA$3,$F42&lt;AA$4),(270+Angles1!AA42),"-"))))</f>
        <v>223.00672837146229</v>
      </c>
      <c r="AB42" s="9">
        <f>IF(AND($E42&gt;AB$3,$F42&gt;AB$4),(90-Angles1!AB42),IF(AND($E42&lt;AB$3,$F42&gt;AB$4),(90+Angles1!AB42),IF(AND($E42&lt;AB$3,$F42&lt;AB$4),(270-Angles1!AB42),IF(AND($E42&gt;AB$3,$F42&lt;AB$4),(270+Angles1!AB42),"-"))))</f>
        <v>232.33094999283435</v>
      </c>
      <c r="AC42" s="9">
        <f>IF(AND($E42&gt;AC$3,$F42&gt;AC$4),(90-Angles1!AC42),IF(AND($E42&lt;AC$3,$F42&gt;AC$4),(90+Angles1!AC42),IF(AND($E42&lt;AC$3,$F42&lt;AC$4),(270-Angles1!AC42),IF(AND($E42&gt;AC$3,$F42&lt;AC$4),(270+Angles1!AC42),"-"))))</f>
        <v>228.43604587966516</v>
      </c>
      <c r="AD42" s="9">
        <f>IF(AND($E42&gt;AD$3,$F42&gt;AD$4),(90-Angles1!AD42),IF(AND($E42&lt;AD$3,$F42&gt;AD$4),(90+Angles1!AD42),IF(AND($E42&lt;AD$3,$F42&lt;AD$4),(270-Angles1!AD42),IF(AND($E42&gt;AD$3,$F42&lt;AD$4),(270+Angles1!AD42),"-"))))</f>
        <v>226.6290637249655</v>
      </c>
      <c r="AE42" s="9">
        <f>IF(AND($E42&gt;AE$3,$F42&gt;AE$4),(90-Angles1!AE42),IF(AND($E42&lt;AE$3,$F42&gt;AE$4),(90+Angles1!AE42),IF(AND($E42&lt;AE$3,$F42&lt;AE$4),(270-Angles1!AE42),IF(AND($E42&gt;AE$3,$F42&lt;AE$4),(270+Angles1!AE42),"-"))))</f>
        <v>225.7486305165076</v>
      </c>
      <c r="AF42" s="9">
        <f>IF(AND($E42&gt;AF$3,$F42&gt;AF$4),(90-Angles1!AF42),IF(AND($E42&lt;AF$3,$F42&gt;AF$4),(90+Angles1!AF42),IF(AND($E42&lt;AF$3,$F42&lt;AF$4),(270-Angles1!AF42),IF(AND($E42&gt;AF$3,$F42&lt;AF$4),(270+Angles1!AF42),"-"))))</f>
        <v>222.87256042074188</v>
      </c>
      <c r="AG42" s="9">
        <f>IF(AND($E42&gt;AG$3,$F42&gt;AG$4),(90-Angles1!AG42),IF(AND($E42&lt;AG$3,$F42&gt;AG$4),(90+Angles1!AG42),IF(AND($E42&lt;AG$3,$F42&lt;AG$4),(270-Angles1!AG42),IF(AND($E42&gt;AG$3,$F42&lt;AG$4),(270+Angles1!AG42),"-"))))</f>
        <v>215.6955388155221</v>
      </c>
      <c r="AH42" s="9">
        <f>IF(AND($E42&gt;AH$3,$F42&gt;AH$4),(90-Angles1!AH42),IF(AND($E42&lt;AH$3,$F42&gt;AH$4),(90+Angles1!AH42),IF(AND($E42&lt;AH$3,$F42&lt;AH$4),(270-Angles1!AH42),IF(AND($E42&gt;AH$3,$F42&lt;AH$4),(270+Angles1!AH42),"-"))))</f>
        <v>213.48057529080396</v>
      </c>
      <c r="AI42" s="9">
        <f>IF(AND($E42&gt;AI$3,$F42&gt;AI$4),(90-Angles1!AI42),IF(AND($E42&lt;AI$3,$F42&gt;AI$4),(90+Angles1!AI42),IF(AND($E42&lt;AI$3,$F42&lt;AI$4),(270-Angles1!AI42),IF(AND($E42&gt;AI$3,$F42&lt;AI$4),(270+Angles1!AI42),"-"))))</f>
        <v>173.95962342391846</v>
      </c>
      <c r="AJ42" s="9">
        <f>IF(AND($E42&gt;AJ$3,$F42&gt;AJ$4),(90-Angles1!AJ42),IF(AND($E42&lt;AJ$3,$F42&gt;AJ$4),(90+Angles1!AJ42),IF(AND($E42&lt;AJ$3,$F42&lt;AJ$4),(270-Angles1!AJ42),IF(AND($E42&gt;AJ$3,$F42&lt;AJ$4),(270+Angles1!AJ42),"-"))))</f>
        <v>155.00430367904193</v>
      </c>
      <c r="AK42" s="9">
        <f>IF(AND($E42&gt;AK$3,$F42&gt;AK$4),(90-Angles1!AK42),IF(AND($E42&lt;AK$3,$F42&gt;AK$4),(90+Angles1!AK42),IF(AND($E42&lt;AK$3,$F42&lt;AK$4),(270-Angles1!AK42),IF(AND($E42&gt;AK$3,$F42&lt;AK$4),(270+Angles1!AK42),"-"))))</f>
        <v>140.43300016201815</v>
      </c>
      <c r="AL42" s="9">
        <f>IF(AND($E42&gt;AL$3,$F42&gt;AL$4),(90-Angles1!AL42),IF(AND($E42&lt;AL$3,$F42&gt;AL$4),(90+Angles1!AL42),IF(AND($E42&lt;AL$3,$F42&lt;AL$4),(270-Angles1!AL42),IF(AND($E42&gt;AL$3,$F42&lt;AL$4),(270+Angles1!AL42),"-"))))</f>
        <v>131.01767320743514</v>
      </c>
      <c r="AM42" s="9">
        <f>IF(AND($E42&gt;AM$3,$F42&gt;AM$4),(90-Angles1!AM42),IF(AND($E42&lt;AM$3,$F42&gt;AM$4),(90+Angles1!AM42),IF(AND($E42&lt;AM$3,$F42&lt;AM$4),(270-Angles1!AM42),IF(AND($E42&gt;AM$3,$F42&lt;AM$4),(270+Angles1!AM42),"-"))))</f>
        <v>126.48228186400965</v>
      </c>
      <c r="AN42" s="9">
        <f>IF(AND($E42&gt;AN$3,$F42&gt;AN$4),(90-Angles1!AN42),IF(AND($E42&lt;AN$3,$F42&gt;AN$4),(90+Angles1!AN42),IF(AND($E42&lt;AN$3,$F42&lt;AN$4),(270-Angles1!AN42),IF(AND($E42&gt;AN$3,$F42&lt;AN$4),(270+Angles1!AN42),"-"))))</f>
        <v>132.93984929488633</v>
      </c>
      <c r="AO42" s="9">
        <f>IF(AND($E42&gt;AO$3,$F42&gt;AO$4),(90-Angles1!AO42),IF(AND($E42&lt;AO$3,$F42&gt;AO$4),(90+Angles1!AO42),IF(AND($E42&lt;AO$3,$F42&lt;AO$4),(270-Angles1!AO42),IF(AND($E42&gt;AO$3,$F42&lt;AO$4),(270+Angles1!AO42),"-"))))</f>
        <v>151.36681754524389</v>
      </c>
      <c r="AP42" s="9">
        <f>IF(AND($E42&gt;AP$3,$F42&gt;AP$4),(90-Angles1!AP42),IF(AND($E42&lt;AP$3,$F42&gt;AP$4),(90+Angles1!AP42),IF(AND($E42&lt;AP$3,$F42&lt;AP$4),(270-Angles1!AP42),IF(AND($E42&gt;AP$3,$F42&lt;AP$4),(270+Angles1!AP42),"-"))))</f>
        <v>119.39352946634017</v>
      </c>
      <c r="AQ42" s="9" t="str">
        <f>IF(AND($E42&gt;AQ$3,$F42&gt;AQ$4),(90-Angles1!AQ42),IF(AND($E42&lt;AQ$3,$F42&gt;AQ$4),(90+Angles1!AQ42),IF(AND($E42&lt;AQ$3,$F42&lt;AQ$4),(270-Angles1!AQ42),IF(AND($E42&gt;AQ$3,$F42&lt;AQ$4),(270+Angles1!AQ42),"-"))))</f>
        <v>-</v>
      </c>
      <c r="AR42" s="9">
        <f>IF(AND($E42&gt;AR$3,$F42&gt;AR$4),(90-Angles1!AR42),IF(AND($E42&lt;AR$3,$F42&gt;AR$4),(90+Angles1!AR42),IF(AND($E42&lt;AR$3,$F42&lt;AR$4),(270-Angles1!AR42),IF(AND($E42&gt;AR$3,$F42&lt;AR$4),(270+Angles1!AR42),"-"))))</f>
        <v>78.833046409194949</v>
      </c>
      <c r="AS42" s="9">
        <f>IF(AND($E42&gt;AS$3,$F42&gt;AS$4),(90-Angles1!AS42),IF(AND($E42&lt;AS$3,$F42&gt;AS$4),(90+Angles1!AS42),IF(AND($E42&lt;AS$3,$F42&lt;AS$4),(270-Angles1!AS42),IF(AND($E42&gt;AS$3,$F42&lt;AS$4),(270+Angles1!AS42),"-"))))</f>
        <v>91.610127339131694</v>
      </c>
      <c r="AT42" s="9">
        <f>IF(AND($E42&gt;AT$3,$F42&gt;AT$4),(90-Angles1!AT42),IF(AND($E42&lt;AT$3,$F42&gt;AT$4),(90+Angles1!AT42),IF(AND($E42&lt;AT$3,$F42&lt;AT$4),(270-Angles1!AT42),IF(AND($E42&gt;AT$3,$F42&lt;AT$4),(270+Angles1!AT42),"-"))))</f>
        <v>4.2909274782060862</v>
      </c>
      <c r="AU42" s="9">
        <f>IF(AND($E42&gt;AU$3,$F42&gt;AU$4),(90-Angles1!AU42),IF(AND($E42&lt;AU$3,$F42&gt;AU$4),(90+Angles1!AU42),IF(AND($E42&lt;AU$3,$F42&lt;AU$4),(270-Angles1!AU42),IF(AND($E42&gt;AU$3,$F42&lt;AU$4),(270+Angles1!AU42),"-"))))</f>
        <v>272.77380329809978</v>
      </c>
      <c r="AV42" s="9">
        <f>IF(AND($E42&gt;AV$3,$F42&gt;AV$4),(90-Angles1!AV42),IF(AND($E42&lt;AV$3,$F42&gt;AV$4),(90+Angles1!AV42),IF(AND($E42&lt;AV$3,$F42&lt;AV$4),(270-Angles1!AV42),IF(AND($E42&gt;AV$3,$F42&lt;AV$4),(270+Angles1!AV42),"-"))))</f>
        <v>273.82249035989196</v>
      </c>
      <c r="AW42" s="9">
        <f>IF(AND($E42&gt;AW$3,$F42&gt;AW$4),(90-Angles1!AW42),IF(AND($E42&lt;AW$3,$F42&gt;AW$4),(90+Angles1!AW42),IF(AND($E42&lt;AW$3,$F42&lt;AW$4),(270-Angles1!AW42),IF(AND($E42&gt;AW$3,$F42&lt;AW$4),(270+Angles1!AW42),"-"))))</f>
        <v>274.52099953783676</v>
      </c>
      <c r="AX42" s="9">
        <f>IF(AND($E42&gt;AX$3,$F42&gt;AX$4),(90-Angles1!AX42),IF(AND($E42&lt;AX$3,$F42&gt;AX$4),(90+Angles1!AX42),IF(AND($E42&lt;AX$3,$F42&lt;AX$4),(270-Angles1!AX42),IF(AND($E42&gt;AX$3,$F42&lt;AX$4),(270+Angles1!AX42),"-"))))</f>
        <v>322.0459626682175</v>
      </c>
      <c r="AY42" s="9">
        <f>IF(AND($E42&gt;AY$3,$F42&gt;AY$4),(90-Angles1!AY42),IF(AND($E42&lt;AY$3,$F42&gt;AY$4),(90+Angles1!AY42),IF(AND($E42&lt;AY$3,$F42&lt;AY$4),(270-Angles1!AY42),IF(AND($E42&gt;AY$3,$F42&lt;AY$4),(270+Angles1!AY42),"-"))))</f>
        <v>310.36660228080018</v>
      </c>
      <c r="AZ42" s="9">
        <f>IF(AND($E42&gt;AZ$3,$F42&gt;AZ$4),(90-Angles1!AZ42),IF(AND($E42&lt;AZ$3,$F42&gt;AZ$4),(90+Angles1!AZ42),IF(AND($E42&lt;AZ$3,$F42&lt;AZ$4),(270-Angles1!AZ42),IF(AND($E42&gt;AZ$3,$F42&lt;AZ$4),(270+Angles1!AZ42),"-"))))</f>
        <v>317.01966558431502</v>
      </c>
      <c r="BA42" s="9">
        <f>IF(AND($E42&gt;BA$3,$F42&gt;BA$4),(90-Angles1!BA42),IF(AND($E42&lt;BA$3,$F42&gt;BA$4),(90+Angles1!BA42),IF(AND($E42&lt;BA$3,$F42&lt;BA$4),(270-Angles1!BA42),IF(AND($E42&gt;BA$3,$F42&lt;BA$4),(270+Angles1!BA42),"-"))))</f>
        <v>324.24097179513609</v>
      </c>
      <c r="BB42" s="9">
        <f>IF(AND($E42&gt;BB$3,$F42&gt;BB$4),(90-Angles1!BB42),IF(AND($E42&lt;BB$3,$F42&gt;BB$4),(90+Angles1!BB42),IF(AND($E42&lt;BB$3,$F42&lt;BB$4),(270-Angles1!BB42),IF(AND($E42&gt;BB$3,$F42&lt;BB$4),(270+Angles1!BB42),"-"))))</f>
        <v>324.968797604332</v>
      </c>
      <c r="BC42" s="9">
        <f>IF(AND($E42&gt;BC$3,$F42&gt;BC$4),(90-Angles1!BC42),IF(AND($E42&lt;BC$3,$F42&gt;BC$4),(90+Angles1!BC42),IF(AND($E42&lt;BC$3,$F42&lt;BC$4),(270-Angles1!BC42),IF(AND($E42&gt;BC$3,$F42&lt;BC$4),(270+Angles1!BC42),"-"))))</f>
        <v>312.84940877459542</v>
      </c>
      <c r="BD42" s="9">
        <f>IF(AND($E42&gt;BD$3,$F42&gt;BD$4),(90-Angles1!BD42),IF(AND($E42&lt;BD$3,$F42&gt;BD$4),(90+Angles1!BD42),IF(AND($E42&lt;BD$3,$F42&lt;BD$4),(270-Angles1!BD42),IF(AND($E42&gt;BD$3,$F42&lt;BD$4),(270+Angles1!BD42),"-"))))</f>
        <v>311.40453317822454</v>
      </c>
      <c r="BE42" s="9">
        <f>IF(AND($E42&gt;BE$3,$F42&gt;BE$4),(90-Angles1!BE42),IF(AND($E42&lt;BE$3,$F42&gt;BE$4),(90+Angles1!BE42),IF(AND($E42&lt;BE$3,$F42&lt;BE$4),(270-Angles1!BE42),IF(AND($E42&gt;BE$3,$F42&lt;BE$4),(270+Angles1!BE42),"-"))))</f>
        <v>319.07485722152467</v>
      </c>
    </row>
    <row r="43" spans="1:57" s="2" customFormat="1" ht="12" x14ac:dyDescent="0.25">
      <c r="A43" s="3">
        <f>Angles1!A43</f>
        <v>1862</v>
      </c>
      <c r="B43" s="3">
        <f>Angles1!B43</f>
        <v>0</v>
      </c>
      <c r="C43" s="3" t="str">
        <f>Angles1!C43</f>
        <v>Kalamianos, port of Stiri</v>
      </c>
      <c r="D43" s="3">
        <f>Angles1!D43</f>
        <v>-2500</v>
      </c>
      <c r="E43" s="3">
        <f>Angles1!E43</f>
        <v>37.758299999999998</v>
      </c>
      <c r="F43" s="3">
        <f>Angles1!F43</f>
        <v>23.154699999999998</v>
      </c>
      <c r="G43" s="32">
        <f>Angles1!G43</f>
        <v>37</v>
      </c>
      <c r="H43" s="9">
        <f>IF(AND($E43&gt;H$3,$F43&gt;H$4),(90-Angles1!H43),IF(AND($E43&lt;H$3,$F43&gt;H$4),(90+Angles1!H43),IF(AND($E43&lt;H$3,$F43&lt;H$4),(270-Angles1!H43),IF(AND($E43&gt;H$3,$F43&lt;H$4),(270+Angles1!H43),"-"))))</f>
        <v>278.76031673115131</v>
      </c>
      <c r="I43" s="9">
        <f>IF(AND($E43&gt;I$3,$F43&gt;I$4),(90-Angles1!I43),IF(AND($E43&lt;I$3,$F43&gt;I$4),(90+Angles1!I43),IF(AND($E43&lt;I$3,$F43&lt;I$4),(270-Angles1!I43),IF(AND($E43&gt;I$3,$F43&lt;I$4),(270+Angles1!I43),"-"))))</f>
        <v>279.56216161644682</v>
      </c>
      <c r="J43" s="9">
        <f>IF(AND($E43&gt;J$3,$F43&gt;J$4),(90-Angles1!J43),IF(AND($E43&lt;J$3,$F43&gt;J$4),(90+Angles1!J43),IF(AND($E43&lt;J$3,$F43&lt;J$4),(270-Angles1!J43),IF(AND($E43&gt;J$3,$F43&lt;J$4),(270+Angles1!J43),"-"))))</f>
        <v>278.4057087127465</v>
      </c>
      <c r="K43" s="9">
        <f>IF(AND($E43&gt;K$3,$F43&gt;K$4),(90-Angles1!K43),IF(AND($E43&lt;K$3,$F43&gt;K$4),(90+Angles1!K43),IF(AND($E43&lt;K$3,$F43&lt;K$4),(270-Angles1!K43),IF(AND($E43&gt;K$3,$F43&lt;K$4),(270+Angles1!K43),"-"))))</f>
        <v>274.09843117366182</v>
      </c>
      <c r="L43" s="9">
        <f>IF(AND($E43&gt;L$3,$F43&gt;L$4),(90-Angles1!L43),IF(AND($E43&lt;L$3,$F43&gt;L$4),(90+Angles1!L43),IF(AND($E43&lt;L$3,$F43&lt;L$4),(270-Angles1!L43),IF(AND($E43&gt;L$3,$F43&lt;L$4),(270+Angles1!L43),"-"))))</f>
        <v>273.70417850298571</v>
      </c>
      <c r="M43" s="9">
        <f>IF(AND($E43&gt;M$3,$F43&gt;M$4),(90-Angles1!M43),IF(AND($E43&lt;M$3,$F43&gt;M$4),(90+Angles1!M43),IF(AND($E43&lt;M$3,$F43&lt;M$4),(270-Angles1!M43),IF(AND($E43&gt;M$3,$F43&lt;M$4),(270+Angles1!M43),"-"))))</f>
        <v>267.6332198420302</v>
      </c>
      <c r="N43" s="9">
        <f>IF(AND($E43&gt;N$3,$F43&gt;N$4),(90-Angles1!N43),IF(AND($E43&lt;N$3,$F43&gt;N$4),(90+Angles1!N43),IF(AND($E43&lt;N$3,$F43&lt;N$4),(270-Angles1!N43),IF(AND($E43&gt;N$3,$F43&lt;N$4),(270+Angles1!N43),"-"))))</f>
        <v>264.19490336682833</v>
      </c>
      <c r="O43" s="9">
        <f>IF(AND($E43&gt;O$3,$F43&gt;O$4),(90-Angles1!O43),IF(AND($E43&lt;O$3,$F43&gt;O$4),(90+Angles1!O43),IF(AND($E43&lt;O$3,$F43&lt;O$4),(270-Angles1!O43),IF(AND($E43&gt;O$3,$F43&lt;O$4),(270+Angles1!O43),"-"))))</f>
        <v>268.55800952345868</v>
      </c>
      <c r="P43" s="9">
        <f>IF(AND($E43&gt;P$3,$F43&gt;P$4),(90-Angles1!P43),IF(AND($E43&lt;P$3,$F43&gt;P$4),(90+Angles1!P43),IF(AND($E43&lt;P$3,$F43&lt;P$4),(270-Angles1!P43),IF(AND($E43&gt;P$3,$F43&lt;P$4),(270+Angles1!P43),"-"))))</f>
        <v>264.03139056273744</v>
      </c>
      <c r="Q43" s="9">
        <f>IF(AND($E43&gt;Q$3,$F43&gt;Q$4),(90-Angles1!Q43),IF(AND($E43&lt;Q$3,$F43&gt;Q$4),(90+Angles1!Q43),IF(AND($E43&lt;Q$3,$F43&lt;Q$4),(270-Angles1!Q43),IF(AND($E43&gt;Q$3,$F43&lt;Q$4),(270+Angles1!Q43),"-"))))</f>
        <v>258.08222337263737</v>
      </c>
      <c r="R43" s="9">
        <f>IF(AND($E43&gt;R$3,$F43&gt;R$4),(90-Angles1!R43),IF(AND($E43&lt;R$3,$F43&gt;R$4),(90+Angles1!R43),IF(AND($E43&lt;R$3,$F43&lt;R$4),(270-Angles1!R43),IF(AND($E43&gt;R$3,$F43&lt;R$4),(270+Angles1!R43),"-"))))</f>
        <v>252.94067203856625</v>
      </c>
      <c r="S43" s="9">
        <f>IF(AND($E43&gt;S$3,$F43&gt;S$4),(90-Angles1!S43),IF(AND($E43&lt;S$3,$F43&gt;S$4),(90+Angles1!S43),IF(AND($E43&lt;S$3,$F43&lt;S$4),(270-Angles1!S43),IF(AND($E43&gt;S$3,$F43&lt;S$4),(270+Angles1!S43),"-"))))</f>
        <v>247.187334418425</v>
      </c>
      <c r="T43" s="9">
        <f>IF(AND($E43&gt;T$3,$F43&gt;T$4),(90-Angles1!T43),IF(AND($E43&lt;T$3,$F43&gt;T$4),(90+Angles1!T43),IF(AND($E43&lt;T$3,$F43&lt;T$4),(270-Angles1!T43),IF(AND($E43&gt;T$3,$F43&lt;T$4),(270+Angles1!T43),"-"))))</f>
        <v>245.84375051054511</v>
      </c>
      <c r="U43" s="9">
        <f>IF(AND($E43&gt;U$3,$F43&gt;U$4),(90-Angles1!U43),IF(AND($E43&lt;U$3,$F43&gt;U$4),(90+Angles1!U43),IF(AND($E43&lt;U$3,$F43&lt;U$4),(270-Angles1!U43),IF(AND($E43&gt;U$3,$F43&lt;U$4),(270+Angles1!U43),"-"))))</f>
        <v>245.3825971612105</v>
      </c>
      <c r="V43" s="9">
        <f>IF(AND($E43&gt;V$3,$F43&gt;V$4),(90-Angles1!V43),IF(AND($E43&lt;V$3,$F43&gt;V$4),(90+Angles1!V43),IF(AND($E43&lt;V$3,$F43&lt;V$4),(270-Angles1!V43),IF(AND($E43&gt;V$3,$F43&lt;V$4),(270+Angles1!V43),"-"))))</f>
        <v>244.25550218248091</v>
      </c>
      <c r="W43" s="9">
        <f>IF(AND($E43&gt;W$3,$F43&gt;W$4),(90-Angles1!W43),IF(AND($E43&lt;W$3,$F43&gt;W$4),(90+Angles1!W43),IF(AND($E43&lt;W$3,$F43&lt;W$4),(270-Angles1!W43),IF(AND($E43&gt;W$3,$F43&lt;W$4),(270+Angles1!W43),"-"))))</f>
        <v>240.9616320670624</v>
      </c>
      <c r="X43" s="9">
        <f>IF(AND($E43&gt;X$3,$F43&gt;X$4),(90-Angles1!X43),IF(AND($E43&lt;X$3,$F43&gt;X$4),(90+Angles1!X43),IF(AND($E43&lt;X$3,$F43&lt;X$4),(270-Angles1!X43),IF(AND($E43&gt;X$3,$F43&lt;X$4),(270+Angles1!X43),"-"))))</f>
        <v>237.64084196121959</v>
      </c>
      <c r="Y43" s="9">
        <f>IF(AND($E43&gt;Y$3,$F43&gt;Y$4),(90-Angles1!Y43),IF(AND($E43&lt;Y$3,$F43&gt;Y$4),(90+Angles1!Y43),IF(AND($E43&lt;Y$3,$F43&lt;Y$4),(270-Angles1!Y43),IF(AND($E43&gt;Y$3,$F43&lt;Y$4),(270+Angles1!Y43),"-"))))</f>
        <v>242.52503470557778</v>
      </c>
      <c r="Z43" s="9">
        <f>IF(AND($E43&gt;Z$3,$F43&gt;Z$4),(90-Angles1!Z43),IF(AND($E43&lt;Z$3,$F43&gt;Z$4),(90+Angles1!Z43),IF(AND($E43&lt;Z$3,$F43&lt;Z$4),(270-Angles1!Z43),IF(AND($E43&gt;Z$3,$F43&lt;Z$4),(270+Angles1!Z43),"-"))))</f>
        <v>235.02903075084572</v>
      </c>
      <c r="AA43" s="9">
        <f>IF(AND($E43&gt;AA$3,$F43&gt;AA$4),(90-Angles1!AA43),IF(AND($E43&lt;AA$3,$F43&gt;AA$4),(90+Angles1!AA43),IF(AND($E43&lt;AA$3,$F43&lt;AA$4),(270-Angles1!AA43),IF(AND($E43&gt;AA$3,$F43&lt;AA$4),(270+Angles1!AA43),"-"))))</f>
        <v>224.541409802071</v>
      </c>
      <c r="AB43" s="9">
        <f>IF(AND($E43&gt;AB$3,$F43&gt;AB$4),(90-Angles1!AB43),IF(AND($E43&lt;AB$3,$F43&gt;AB$4),(90+Angles1!AB43),IF(AND($E43&lt;AB$3,$F43&lt;AB$4),(270-Angles1!AB43),IF(AND($E43&gt;AB$3,$F43&lt;AB$4),(270+Angles1!AB43),"-"))))</f>
        <v>233.17256573613912</v>
      </c>
      <c r="AC43" s="9">
        <f>IF(AND($E43&gt;AC$3,$F43&gt;AC$4),(90-Angles1!AC43),IF(AND($E43&lt;AC$3,$F43&gt;AC$4),(90+Angles1!AC43),IF(AND($E43&lt;AC$3,$F43&lt;AC$4),(270-Angles1!AC43),IF(AND($E43&gt;AC$3,$F43&lt;AC$4),(270+Angles1!AC43),"-"))))</f>
        <v>229.32100024213565</v>
      </c>
      <c r="AD43" s="9">
        <f>IF(AND($E43&gt;AD$3,$F43&gt;AD$4),(90-Angles1!AD43),IF(AND($E43&lt;AD$3,$F43&gt;AD$4),(90+Angles1!AD43),IF(AND($E43&lt;AD$3,$F43&lt;AD$4),(270-Angles1!AD43),IF(AND($E43&gt;AD$3,$F43&lt;AD$4),(270+Angles1!AD43),"-"))))</f>
        <v>227.61556621299519</v>
      </c>
      <c r="AE43" s="9">
        <f>IF(AND($E43&gt;AE$3,$F43&gt;AE$4),(90-Angles1!AE43),IF(AND($E43&lt;AE$3,$F43&gt;AE$4),(90+Angles1!AE43),IF(AND($E43&lt;AE$3,$F43&lt;AE$4),(270-Angles1!AE43),IF(AND($E43&gt;AE$3,$F43&lt;AE$4),(270+Angles1!AE43),"-"))))</f>
        <v>226.79872687326113</v>
      </c>
      <c r="AF43" s="9">
        <f>IF(AND($E43&gt;AF$3,$F43&gt;AF$4),(90-Angles1!AF43),IF(AND($E43&lt;AF$3,$F43&gt;AF$4),(90+Angles1!AF43),IF(AND($E43&lt;AF$3,$F43&lt;AF$4),(270-Angles1!AF43),IF(AND($E43&gt;AF$3,$F43&lt;AF$4),(270+Angles1!AF43),"-"))))</f>
        <v>224.13271692009846</v>
      </c>
      <c r="AG43" s="9">
        <f>IF(AND($E43&gt;AG$3,$F43&gt;AG$4),(90-Angles1!AG43),IF(AND($E43&lt;AG$3,$F43&gt;AG$4),(90+Angles1!AG43),IF(AND($E43&lt;AG$3,$F43&lt;AG$4),(270-Angles1!AG43),IF(AND($E43&gt;AG$3,$F43&lt;AG$4),(270+Angles1!AG43),"-"))))</f>
        <v>217.73243528019418</v>
      </c>
      <c r="AH43" s="9">
        <f>IF(AND($E43&gt;AH$3,$F43&gt;AH$4),(90-Angles1!AH43),IF(AND($E43&lt;AH$3,$F43&gt;AH$4),(90+Angles1!AH43),IF(AND($E43&lt;AH$3,$F43&lt;AH$4),(270-Angles1!AH43),IF(AND($E43&gt;AH$3,$F43&lt;AH$4),(270+Angles1!AH43),"-"))))</f>
        <v>215.57297415094121</v>
      </c>
      <c r="AI43" s="9">
        <f>IF(AND($E43&gt;AI$3,$F43&gt;AI$4),(90-Angles1!AI43),IF(AND($E43&lt;AI$3,$F43&gt;AI$4),(90+Angles1!AI43),IF(AND($E43&lt;AI$3,$F43&lt;AI$4),(270-Angles1!AI43),IF(AND($E43&gt;AI$3,$F43&lt;AI$4),(270+Angles1!AI43),"-"))))</f>
        <v>178.72594262855227</v>
      </c>
      <c r="AJ43" s="9">
        <f>IF(AND($E43&gt;AJ$3,$F43&gt;AJ$4),(90-Angles1!AJ43),IF(AND($E43&lt;AJ$3,$F43&gt;AJ$4),(90+Angles1!AJ43),IF(AND($E43&lt;AJ$3,$F43&lt;AJ$4),(270-Angles1!AJ43),IF(AND($E43&gt;AJ$3,$F43&lt;AJ$4),(270+Angles1!AJ43),"-"))))</f>
        <v>159.69356135992126</v>
      </c>
      <c r="AK43" s="9">
        <f>IF(AND($E43&gt;AK$3,$F43&gt;AK$4),(90-Angles1!AK43),IF(AND($E43&lt;AK$3,$F43&gt;AK$4),(90+Angles1!AK43),IF(AND($E43&lt;AK$3,$F43&lt;AK$4),(270-Angles1!AK43),IF(AND($E43&gt;AK$3,$F43&lt;AK$4),(270+Angles1!AK43),"-"))))</f>
        <v>143.9620643148738</v>
      </c>
      <c r="AL43" s="9">
        <f>IF(AND($E43&gt;AL$3,$F43&gt;AL$4),(90-Angles1!AL43),IF(AND($E43&lt;AL$3,$F43&gt;AL$4),(90+Angles1!AL43),IF(AND($E43&lt;AL$3,$F43&lt;AL$4),(270-Angles1!AL43),IF(AND($E43&gt;AL$3,$F43&lt;AL$4),(270+Angles1!AL43),"-"))))</f>
        <v>134.57034686948072</v>
      </c>
      <c r="AM43" s="9">
        <f>IF(AND($E43&gt;AM$3,$F43&gt;AM$4),(90-Angles1!AM43),IF(AND($E43&lt;AM$3,$F43&gt;AM$4),(90+Angles1!AM43),IF(AND($E43&lt;AM$3,$F43&lt;AM$4),(270-Angles1!AM43),IF(AND($E43&gt;AM$3,$F43&lt;AM$4),(270+Angles1!AM43),"-"))))</f>
        <v>130.15138617139189</v>
      </c>
      <c r="AN43" s="9">
        <f>IF(AND($E43&gt;AN$3,$F43&gt;AN$4),(90-Angles1!AN43),IF(AND($E43&lt;AN$3,$F43&gt;AN$4),(90+Angles1!AN43),IF(AND($E43&lt;AN$3,$F43&lt;AN$4),(270-Angles1!AN43),IF(AND($E43&gt;AN$3,$F43&lt;AN$4),(270+Angles1!AN43),"-"))))</f>
        <v>138.91517081056634</v>
      </c>
      <c r="AO43" s="9">
        <f>IF(AND($E43&gt;AO$3,$F43&gt;AO$4),(90-Angles1!AO43),IF(AND($E43&lt;AO$3,$F43&gt;AO$4),(90+Angles1!AO43),IF(AND($E43&lt;AO$3,$F43&lt;AO$4),(270-Angles1!AO43),IF(AND($E43&gt;AO$3,$F43&lt;AO$4),(270+Angles1!AO43),"-"))))</f>
        <v>159.94121110424257</v>
      </c>
      <c r="AP43" s="9">
        <f>IF(AND($E43&gt;AP$3,$F43&gt;AP$4),(90-Angles1!AP43),IF(AND($E43&lt;AP$3,$F43&gt;AP$4),(90+Angles1!AP43),IF(AND($E43&lt;AP$3,$F43&lt;AP$4),(270-Angles1!AP43),IF(AND($E43&gt;AP$3,$F43&lt;AP$4),(270+Angles1!AP43),"-"))))</f>
        <v>202.95207830595263</v>
      </c>
      <c r="AQ43" s="9">
        <f>IF(AND($E43&gt;AQ$3,$F43&gt;AQ$4),(90-Angles1!AQ43),IF(AND($E43&lt;AQ$3,$F43&gt;AQ$4),(90+Angles1!AQ43),IF(AND($E43&lt;AQ$3,$F43&lt;AQ$4),(270-Angles1!AQ43),IF(AND($E43&gt;AQ$3,$F43&lt;AQ$4),(270+Angles1!AQ43),"-"))))</f>
        <v>258.83264902922264</v>
      </c>
      <c r="AR43" s="9" t="str">
        <f>IF(AND($E43&gt;AR$3,$F43&gt;AR$4),(90-Angles1!AR43),IF(AND($E43&lt;AR$3,$F43&gt;AR$4),(90+Angles1!AR43),IF(AND($E43&lt;AR$3,$F43&lt;AR$4),(270-Angles1!AR43),IF(AND($E43&gt;AR$3,$F43&lt;AR$4),(270+Angles1!AR43),"-"))))</f>
        <v>-</v>
      </c>
      <c r="AS43" s="9">
        <f>IF(AND($E43&gt;AS$3,$F43&gt;AS$4),(90-Angles1!AS43),IF(AND($E43&lt;AS$3,$F43&gt;AS$4),(90+Angles1!AS43),IF(AND($E43&lt;AS$3,$F43&lt;AS$4),(270-Angles1!AS43),IF(AND($E43&gt;AS$3,$F43&lt;AS$4),(270+Angles1!AS43),"-"))))</f>
        <v>99.59017552533372</v>
      </c>
      <c r="AT43" s="9">
        <f>IF(AND($E43&gt;AT$3,$F43&gt;AT$4),(90-Angles1!AT43),IF(AND($E43&lt;AT$3,$F43&gt;AT$4),(90+Angles1!AT43),IF(AND($E43&lt;AT$3,$F43&lt;AT$4),(270-Angles1!AT43),IF(AND($E43&gt;AT$3,$F43&lt;AT$4),(270+Angles1!AT43),"-"))))</f>
        <v>357.9084775977451</v>
      </c>
      <c r="AU43" s="9">
        <f>IF(AND($E43&gt;AU$3,$F43&gt;AU$4),(90-Angles1!AU43),IF(AND($E43&lt;AU$3,$F43&gt;AU$4),(90+Angles1!AU43),IF(AND($E43&lt;AU$3,$F43&lt;AU$4),(270-Angles1!AU43),IF(AND($E43&gt;AU$3,$F43&lt;AU$4),(270+Angles1!AU43),"-"))))</f>
        <v>271.86572584048218</v>
      </c>
      <c r="AV43" s="9">
        <f>IF(AND($E43&gt;AV$3,$F43&gt;AV$4),(90-Angles1!AV43),IF(AND($E43&lt;AV$3,$F43&gt;AV$4),(90+Angles1!AV43),IF(AND($E43&lt;AV$3,$F43&lt;AV$4),(270-Angles1!AV43),IF(AND($E43&gt;AV$3,$F43&lt;AV$4),(270+Angles1!AV43),"-"))))</f>
        <v>272.85568052883877</v>
      </c>
      <c r="AW43" s="9">
        <f>IF(AND($E43&gt;AW$3,$F43&gt;AW$4),(90-Angles1!AW43),IF(AND($E43&lt;AW$3,$F43&gt;AW$4),(90+Angles1!AW43),IF(AND($E43&lt;AW$3,$F43&lt;AW$4),(270-Angles1!AW43),IF(AND($E43&gt;AW$3,$F43&lt;AW$4),(270+Angles1!AW43),"-"))))</f>
        <v>273.52298324905286</v>
      </c>
      <c r="AX43" s="9">
        <f>IF(AND($E43&gt;AX$3,$F43&gt;AX$4),(90-Angles1!AX43),IF(AND($E43&lt;AX$3,$F43&gt;AX$4),(90+Angles1!AX43),IF(AND($E43&lt;AX$3,$F43&lt;AX$4),(270-Angles1!AX43),IF(AND($E43&gt;AX$3,$F43&lt;AX$4),(270+Angles1!AX43),"-"))))</f>
        <v>318.79717208420823</v>
      </c>
      <c r="AY43" s="9">
        <f>IF(AND($E43&gt;AY$3,$F43&gt;AY$4),(90-Angles1!AY43),IF(AND($E43&lt;AY$3,$F43&gt;AY$4),(90+Angles1!AY43),IF(AND($E43&lt;AY$3,$F43&lt;AY$4),(270-Angles1!AY43),IF(AND($E43&gt;AY$3,$F43&lt;AY$4),(270+Angles1!AY43),"-"))))</f>
        <v>307.18462556482041</v>
      </c>
      <c r="AZ43" s="9">
        <f>IF(AND($E43&gt;AZ$3,$F43&gt;AZ$4),(90-Angles1!AZ43),IF(AND($E43&lt;AZ$3,$F43&gt;AZ$4),(90+Angles1!AZ43),IF(AND($E43&lt;AZ$3,$F43&lt;AZ$4),(270-Angles1!AZ43),IF(AND($E43&gt;AZ$3,$F43&lt;AZ$4),(270+Angles1!AZ43),"-"))))</f>
        <v>314.40016877076391</v>
      </c>
      <c r="BA43" s="9">
        <f>IF(AND($E43&gt;BA$3,$F43&gt;BA$4),(90-Angles1!BA43),IF(AND($E43&lt;BA$3,$F43&gt;BA$4),(90+Angles1!BA43),IF(AND($E43&lt;BA$3,$F43&lt;BA$4),(270-Angles1!BA43),IF(AND($E43&gt;BA$3,$F43&lt;BA$4),(270+Angles1!BA43),"-"))))</f>
        <v>321.87323891201646</v>
      </c>
      <c r="BB43" s="9">
        <f>IF(AND($E43&gt;BB$3,$F43&gt;BB$4),(90-Angles1!BB43),IF(AND($E43&lt;BB$3,$F43&gt;BB$4),(90+Angles1!BB43),IF(AND($E43&lt;BB$3,$F43&lt;BB$4),(270-Angles1!BB43),IF(AND($E43&gt;BB$3,$F43&lt;BB$4),(270+Angles1!BB43),"-"))))</f>
        <v>322.62372989861132</v>
      </c>
      <c r="BC43" s="9">
        <f>IF(AND($E43&gt;BC$3,$F43&gt;BC$4),(90-Angles1!BC43),IF(AND($E43&lt;BC$3,$F43&gt;BC$4),(90+Angles1!BC43),IF(AND($E43&lt;BC$3,$F43&lt;BC$4),(270-Angles1!BC43),IF(AND($E43&gt;BC$3,$F43&lt;BC$4),(270+Angles1!BC43),"-"))))</f>
        <v>310.97525144679776</v>
      </c>
      <c r="BD43" s="9">
        <f>IF(AND($E43&gt;BD$3,$F43&gt;BD$4),(90-Angles1!BD43),IF(AND($E43&lt;BD$3,$F43&gt;BD$4),(90+Angles1!BD43),IF(AND($E43&lt;BD$3,$F43&lt;BD$4),(270-Angles1!BD43),IF(AND($E43&gt;BD$3,$F43&lt;BD$4),(270+Angles1!BD43),"-"))))</f>
        <v>309.67150819374194</v>
      </c>
      <c r="BE43" s="9">
        <f>IF(AND($E43&gt;BE$3,$F43&gt;BE$4),(90-Angles1!BE43),IF(AND($E43&lt;BE$3,$F43&gt;BE$4),(90+Angles1!BE43),IF(AND($E43&lt;BE$3,$F43&lt;BE$4),(270-Angles1!BE43),IF(AND($E43&gt;BE$3,$F43&lt;BE$4),(270+Angles1!BE43),"-"))))</f>
        <v>317.25237967520451</v>
      </c>
    </row>
    <row r="44" spans="1:57" s="2" customFormat="1" ht="12" x14ac:dyDescent="0.25">
      <c r="A44" s="3">
        <f>Angles1!A44</f>
        <v>1863</v>
      </c>
      <c r="B44" s="3" t="str">
        <f>Angles1!B44</f>
        <v>Peiraeos, south of Speiraion, Spireum Prom.?</v>
      </c>
      <c r="C44" s="3" t="str">
        <f>Angles1!C44</f>
        <v>Korfos</v>
      </c>
      <c r="D44" s="3" t="str">
        <f>Angles1!D44</f>
        <v xml:space="preserve"> </v>
      </c>
      <c r="E44" s="3">
        <f>Angles1!E44</f>
        <v>37.762</v>
      </c>
      <c r="F44" s="3">
        <f>Angles1!F44</f>
        <v>23.126999999999999</v>
      </c>
      <c r="G44" s="32">
        <f>Angles1!G44</f>
        <v>36</v>
      </c>
      <c r="H44" s="9">
        <f>IF(AND($E44&gt;H$3,$F44&gt;H$4),(90-Angles1!H44),IF(AND($E44&lt;H$3,$F44&gt;H$4),(90+Angles1!H44),IF(AND($E44&lt;H$3,$F44&lt;H$4),(270-Angles1!H44),IF(AND($E44&gt;H$3,$F44&lt;H$4),(270+Angles1!H44),"-"))))</f>
        <v>278.78560893713575</v>
      </c>
      <c r="I44" s="9">
        <f>IF(AND($E44&gt;I$3,$F44&gt;I$4),(90-Angles1!I44),IF(AND($E44&lt;I$3,$F44&gt;I$4),(90+Angles1!I44),IF(AND($E44&lt;I$3,$F44&lt;I$4),(270-Angles1!I44),IF(AND($E44&gt;I$3,$F44&lt;I$4),(270+Angles1!I44),"-"))))</f>
        <v>279.5626385245402</v>
      </c>
      <c r="J44" s="9">
        <f>IF(AND($E44&gt;J$3,$F44&gt;J$4),(90-Angles1!J44),IF(AND($E44&lt;J$3,$F44&gt;J$4),(90+Angles1!J44),IF(AND($E44&lt;J$3,$F44&lt;J$4),(270-Angles1!J44),IF(AND($E44&gt;J$3,$F44&lt;J$4),(270+Angles1!J44),"-"))))</f>
        <v>278.44439447820366</v>
      </c>
      <c r="K44" s="9">
        <f>IF(AND($E44&gt;K$3,$F44&gt;K$4),(90-Angles1!K44),IF(AND($E44&lt;K$3,$F44&gt;K$4),(90+Angles1!K44),IF(AND($E44&lt;K$3,$F44&lt;K$4),(270-Angles1!K44),IF(AND($E44&gt;K$3,$F44&lt;K$4),(270+Angles1!K44),"-"))))</f>
        <v>274.28874956229868</v>
      </c>
      <c r="L44" s="9">
        <f>IF(AND($E44&gt;L$3,$F44&gt;L$4),(90-Angles1!L44),IF(AND($E44&lt;L$3,$F44&gt;L$4),(90+Angles1!L44),IF(AND($E44&lt;L$3,$F44&lt;L$4),(270-Angles1!L44),IF(AND($E44&gt;L$3,$F44&lt;L$4),(270+Angles1!L44),"-"))))</f>
        <v>273.90713439245332</v>
      </c>
      <c r="M44" s="9">
        <f>IF(AND($E44&gt;M$3,$F44&gt;M$4),(90-Angles1!M44),IF(AND($E44&lt;M$3,$F44&gt;M$4),(90+Angles1!M44),IF(AND($E44&lt;M$3,$F44&lt;M$4),(270-Angles1!M44),IF(AND($E44&gt;M$3,$F44&lt;M$4),(270+Angles1!M44),"-"))))</f>
        <v>268.07204994152772</v>
      </c>
      <c r="N44" s="9">
        <f>IF(AND($E44&gt;N$3,$F44&gt;N$4),(90-Angles1!N44),IF(AND($E44&lt;N$3,$F44&gt;N$4),(90+Angles1!N44),IF(AND($E44&lt;N$3,$F44&lt;N$4),(270-Angles1!N44),IF(AND($E44&gt;N$3,$F44&lt;N$4),(270+Angles1!N44),"-"))))</f>
        <v>264.81755318194644</v>
      </c>
      <c r="O44" s="9">
        <f>IF(AND($E44&gt;O$3,$F44&gt;O$4),(90-Angles1!O44),IF(AND($E44&lt;O$3,$F44&gt;O$4),(90+Angles1!O44),IF(AND($E44&lt;O$3,$F44&lt;O$4),(270-Angles1!O44),IF(AND($E44&gt;O$3,$F44&lt;O$4),(270+Angles1!O44),"-"))))</f>
        <v>269.04256407750592</v>
      </c>
      <c r="P44" s="9">
        <f>IF(AND($E44&gt;P$3,$F44&gt;P$4),(90-Angles1!P44),IF(AND($E44&lt;P$3,$F44&gt;P$4),(90+Angles1!P44),IF(AND($E44&lt;P$3,$F44&lt;P$4),(270-Angles1!P44),IF(AND($E44&gt;P$3,$F44&lt;P$4),(270+Angles1!P44),"-"))))</f>
        <v>264.69157567444586</v>
      </c>
      <c r="Q44" s="9">
        <f>IF(AND($E44&gt;Q$3,$F44&gt;Q$4),(90-Angles1!Q44),IF(AND($E44&lt;Q$3,$F44&gt;Q$4),(90+Angles1!Q44),IF(AND($E44&lt;Q$3,$F44&lt;Q$4),(270-Angles1!Q44),IF(AND($E44&gt;Q$3,$F44&lt;Q$4),(270+Angles1!Q44),"-"))))</f>
        <v>259.01627173588452</v>
      </c>
      <c r="R44" s="9">
        <f>IF(AND($E44&gt;R$3,$F44&gt;R$4),(90-Angles1!R44),IF(AND($E44&lt;R$3,$F44&gt;R$4),(90+Angles1!R44),IF(AND($E44&lt;R$3,$F44&lt;R$4),(270-Angles1!R44),IF(AND($E44&gt;R$3,$F44&lt;R$4),(270+Angles1!R44),"-"))))</f>
        <v>254.12065401953566</v>
      </c>
      <c r="S44" s="9">
        <f>IF(AND($E44&gt;S$3,$F44&gt;S$4),(90-Angles1!S44),IF(AND($E44&lt;S$3,$F44&gt;S$4),(90+Angles1!S44),IF(AND($E44&lt;S$3,$F44&lt;S$4),(270-Angles1!S44),IF(AND($E44&gt;S$3,$F44&lt;S$4),(270+Angles1!S44),"-"))))</f>
        <v>248.62703122605811</v>
      </c>
      <c r="T44" s="9">
        <f>IF(AND($E44&gt;T$3,$F44&gt;T$4),(90-Angles1!T44),IF(AND($E44&lt;T$3,$F44&gt;T$4),(90+Angles1!T44),IF(AND($E44&lt;T$3,$F44&lt;T$4),(270-Angles1!T44),IF(AND($E44&gt;T$3,$F44&lt;T$4),(270+Angles1!T44),"-"))))</f>
        <v>247.39248972289343</v>
      </c>
      <c r="U44" s="9">
        <f>IF(AND($E44&gt;U$3,$F44&gt;U$4),(90-Angles1!U44),IF(AND($E44&lt;U$3,$F44&gt;U$4),(90+Angles1!U44),IF(AND($E44&lt;U$3,$F44&lt;U$4),(270-Angles1!U44),IF(AND($E44&gt;U$3,$F44&lt;U$4),(270+Angles1!U44),"-"))))</f>
        <v>246.98057827907022</v>
      </c>
      <c r="V44" s="9">
        <f>IF(AND($E44&gt;V$3,$F44&gt;V$4),(90-Angles1!V44),IF(AND($E44&lt;V$3,$F44&gt;V$4),(90+Angles1!V44),IF(AND($E44&lt;V$3,$F44&lt;V$4),(270-Angles1!V44),IF(AND($E44&gt;V$3,$F44&lt;V$4),(270+Angles1!V44),"-"))))</f>
        <v>245.92083382337879</v>
      </c>
      <c r="W44" s="9">
        <f>IF(AND($E44&gt;W$3,$F44&gt;W$4),(90-Angles1!W44),IF(AND($E44&lt;W$3,$F44&gt;W$4),(90+Angles1!W44),IF(AND($E44&lt;W$3,$F44&lt;W$4),(270-Angles1!W44),IF(AND($E44&gt;W$3,$F44&lt;W$4),(270+Angles1!W44),"-"))))</f>
        <v>242.85502739482143</v>
      </c>
      <c r="X44" s="9">
        <f>IF(AND($E44&gt;X$3,$F44&gt;X$4),(90-Angles1!X44),IF(AND($E44&lt;X$3,$F44&gt;X$4),(90+Angles1!X44),IF(AND($E44&lt;X$3,$F44&lt;X$4),(270-Angles1!X44),IF(AND($E44&gt;X$3,$F44&lt;X$4),(270+Angles1!X44),"-"))))</f>
        <v>239.90376838017337</v>
      </c>
      <c r="Y44" s="9">
        <f>IF(AND($E44&gt;Y$3,$F44&gt;Y$4),(90-Angles1!Y44),IF(AND($E44&lt;Y$3,$F44&gt;Y$4),(90+Angles1!Y44),IF(AND($E44&lt;Y$3,$F44&lt;Y$4),(270-Angles1!Y44),IF(AND($E44&gt;Y$3,$F44&lt;Y$4),(270+Angles1!Y44),"-"))))</f>
        <v>245.32387154256415</v>
      </c>
      <c r="Z44" s="9">
        <f>IF(AND($E44&gt;Z$3,$F44&gt;Z$4),(90-Angles1!Z44),IF(AND($E44&lt;Z$3,$F44&gt;Z$4),(90+Angles1!Z44),IF(AND($E44&lt;Z$3,$F44&lt;Z$4),(270-Angles1!Z44),IF(AND($E44&gt;Z$3,$F44&lt;Z$4),(270+Angles1!Z44),"-"))))</f>
        <v>238.41019108549699</v>
      </c>
      <c r="AA44" s="9">
        <f>IF(AND($E44&gt;AA$3,$F44&gt;AA$4),(90-Angles1!AA44),IF(AND($E44&lt;AA$3,$F44&gt;AA$4),(90+Angles1!AA44),IF(AND($E44&lt;AA$3,$F44&lt;AA$4),(270-Angles1!AA44),IF(AND($E44&gt;AA$3,$F44&lt;AA$4),(270+Angles1!AA44),"-"))))</f>
        <v>227.82731909823687</v>
      </c>
      <c r="AB44" s="9">
        <f>IF(AND($E44&gt;AB$3,$F44&gt;AB$4),(90-Angles1!AB44),IF(AND($E44&lt;AB$3,$F44&gt;AB$4),(90+Angles1!AB44),IF(AND($E44&lt;AB$3,$F44&lt;AB$4),(270-Angles1!AB44),IF(AND($E44&gt;AB$3,$F44&lt;AB$4),(270+Angles1!AB44),"-"))))</f>
        <v>235.27589651344226</v>
      </c>
      <c r="AC44" s="9">
        <f>IF(AND($E44&gt;AC$3,$F44&gt;AC$4),(90-Angles1!AC44),IF(AND($E44&lt;AC$3,$F44&gt;AC$4),(90+Angles1!AC44),IF(AND($E44&lt;AC$3,$F44&lt;AC$4),(270-Angles1!AC44),IF(AND($E44&gt;AC$3,$F44&lt;AC$4),(270+Angles1!AC44),"-"))))</f>
        <v>231.40194809157146</v>
      </c>
      <c r="AD44" s="9">
        <f>IF(AND($E44&gt;AD$3,$F44&gt;AD$4),(90-Angles1!AD44),IF(AND($E44&lt;AD$3,$F44&gt;AD$4),(90+Angles1!AD44),IF(AND($E44&lt;AD$3,$F44&lt;AD$4),(270-Angles1!AD44),IF(AND($E44&gt;AD$3,$F44&lt;AD$4),(270+Angles1!AD44),"-"))))</f>
        <v>229.86960637151296</v>
      </c>
      <c r="AE44" s="9">
        <f>IF(AND($E44&gt;AE$3,$F44&gt;AE$4),(90-Angles1!AE44),IF(AND($E44&lt;AE$3,$F44&gt;AE$4),(90+Angles1!AE44),IF(AND($E44&lt;AE$3,$F44&lt;AE$4),(270-Angles1!AE44),IF(AND($E44&gt;AE$3,$F44&lt;AE$4),(270+Angles1!AE44),"-"))))</f>
        <v>229.16525736043744</v>
      </c>
      <c r="AF44" s="9">
        <f>IF(AND($E44&gt;AF$3,$F44&gt;AF$4),(90-Angles1!AF44),IF(AND($E44&lt;AF$3,$F44&gt;AF$4),(90+Angles1!AF44),IF(AND($E44&lt;AF$3,$F44&lt;AF$4),(270-Angles1!AF44),IF(AND($E44&gt;AF$3,$F44&lt;AF$4),(270+Angles1!AF44),"-"))))</f>
        <v>226.85788607055511</v>
      </c>
      <c r="AG44" s="9">
        <f>IF(AND($E44&gt;AG$3,$F44&gt;AG$4),(90-Angles1!AG44),IF(AND($E44&lt;AG$3,$F44&gt;AG$4),(90+Angles1!AG44),IF(AND($E44&lt;AG$3,$F44&lt;AG$4),(270-Angles1!AG44),IF(AND($E44&gt;AG$3,$F44&lt;AG$4),(270+Angles1!AG44),"-"))))</f>
        <v>221.75572566432396</v>
      </c>
      <c r="AH44" s="9">
        <f>IF(AND($E44&gt;AH$3,$F44&gt;AH$4),(90-Angles1!AH44),IF(AND($E44&lt;AH$3,$F44&gt;AH$4),(90+Angles1!AH44),IF(AND($E44&lt;AH$3,$F44&lt;AH$4),(270-Angles1!AH44),IF(AND($E44&gt;AH$3,$F44&lt;AH$4),(270+Angles1!AH44),"-"))))</f>
        <v>219.63463825175646</v>
      </c>
      <c r="AI44" s="9">
        <f>IF(AND($E44&gt;AI$3,$F44&gt;AI$4),(90-Angles1!AI44),IF(AND($E44&lt;AI$3,$F44&gt;AI$4),(90+Angles1!AI44),IF(AND($E44&lt;AI$3,$F44&lt;AI$4),(270-Angles1!AI44),IF(AND($E44&gt;AI$3,$F44&lt;AI$4),(270+Angles1!AI44),"-"))))</f>
        <v>186.35118324523557</v>
      </c>
      <c r="AJ44" s="9">
        <f>IF(AND($E44&gt;AJ$3,$F44&gt;AJ$4),(90-Angles1!AJ44),IF(AND($E44&lt;AJ$3,$F44&gt;AJ$4),(90+Angles1!AJ44),IF(AND($E44&lt;AJ$3,$F44&lt;AJ$4),(270-Angles1!AJ44),IF(AND($E44&gt;AJ$3,$F44&lt;AJ$4),(270+Angles1!AJ44),"-"))))</f>
        <v>166.79451863063838</v>
      </c>
      <c r="AK44" s="9">
        <f>IF(AND($E44&gt;AK$3,$F44&gt;AK$4),(90-Angles1!AK44),IF(AND($E44&lt;AK$3,$F44&gt;AK$4),(90+Angles1!AK44),IF(AND($E44&lt;AK$3,$F44&lt;AK$4),(270-Angles1!AK44),IF(AND($E44&gt;AK$3,$F44&lt;AK$4),(270+Angles1!AK44),"-"))))</f>
        <v>148.80114989249626</v>
      </c>
      <c r="AL44" s="9">
        <f>IF(AND($E44&gt;AL$3,$F44&gt;AL$4),(90-Angles1!AL44),IF(AND($E44&lt;AL$3,$F44&gt;AL$4),(90+Angles1!AL44),IF(AND($E44&lt;AL$3,$F44&lt;AL$4),(270-Angles1!AL44),IF(AND($E44&gt;AL$3,$F44&lt;AL$4),(270+Angles1!AL44),"-"))))</f>
        <v>139.1305274106806</v>
      </c>
      <c r="AM44" s="9">
        <f>IF(AND($E44&gt;AM$3,$F44&gt;AM$4),(90-Angles1!AM44),IF(AND($E44&lt;AM$3,$F44&gt;AM$4),(90+Angles1!AM44),IF(AND($E44&lt;AM$3,$F44&lt;AM$4),(270-Angles1!AM44),IF(AND($E44&gt;AM$3,$F44&lt;AM$4),(270+Angles1!AM44),"-"))))</f>
        <v>134.69938714422332</v>
      </c>
      <c r="AN44" s="9">
        <f>IF(AND($E44&gt;AN$3,$F44&gt;AN$4),(90-Angles1!AN44),IF(AND($E44&lt;AN$3,$F44&gt;AN$4),(90+Angles1!AN44),IF(AND($E44&lt;AN$3,$F44&lt;AN$4),(270-Angles1!AN44),IF(AND($E44&gt;AN$3,$F44&lt;AN$4),(270+Angles1!AN44),"-"))))</f>
        <v>147.67461678207778</v>
      </c>
      <c r="AO44" s="9">
        <f>IF(AND($E44&gt;AO$3,$F44&gt;AO$4),(90-Angles1!AO44),IF(AND($E44&lt;AO$3,$F44&gt;AO$4),(90+Angles1!AO44),IF(AND($E44&lt;AO$3,$F44&lt;AO$4),(270-Angles1!AO44),IF(AND($E44&gt;AO$3,$F44&lt;AO$4),(270+Angles1!AO44),"-"))))</f>
        <v>173.80284589283772</v>
      </c>
      <c r="AP44" s="9">
        <f>IF(AND($E44&gt;AP$3,$F44&gt;AP$4),(90-Angles1!AP44),IF(AND($E44&lt;AP$3,$F44&gt;AP$4),(90+Angles1!AP44),IF(AND($E44&lt;AP$3,$F44&lt;AP$4),(270-Angles1!AP44),IF(AND($E44&gt;AP$3,$F44&lt;AP$4),(270+Angles1!AP44),"-"))))</f>
        <v>259.53853333922643</v>
      </c>
      <c r="AQ44" s="9">
        <f>IF(AND($E44&gt;AQ$3,$F44&gt;AQ$4),(90-Angles1!AQ44),IF(AND($E44&lt;AQ$3,$F44&gt;AQ$4),(90+Angles1!AQ44),IF(AND($E44&lt;AQ$3,$F44&lt;AQ$4),(270-Angles1!AQ44),IF(AND($E44&gt;AQ$3,$F44&lt;AQ$4),(270+Angles1!AQ44),"-"))))</f>
        <v>271.61010558304849</v>
      </c>
      <c r="AR44" s="9">
        <f>IF(AND($E44&gt;AR$3,$F44&gt;AR$4),(90-Angles1!AR44),IF(AND($E44&lt;AR$3,$F44&gt;AR$4),(90+Angles1!AR44),IF(AND($E44&lt;AR$3,$F44&lt;AR$4),(270-Angles1!AR44),IF(AND($E44&gt;AR$3,$F44&lt;AR$4),(270+Angles1!AR44),"-"))))</f>
        <v>279.58970475522483</v>
      </c>
      <c r="AS44" s="9" t="str">
        <f>IF(AND($E44&gt;AS$3,$F44&gt;AS$4),(90-Angles1!AS44),IF(AND($E44&lt;AS$3,$F44&gt;AS$4),(90+Angles1!AS44),IF(AND($E44&lt;AS$3,$F44&lt;AS$4),(270-Angles1!AS44),IF(AND($E44&gt;AS$3,$F44&lt;AS$4),(270+Angles1!AS44),"-"))))</f>
        <v>-</v>
      </c>
      <c r="AT44" s="9">
        <f>IF(AND($E44&gt;AT$3,$F44&gt;AT$4),(90-Angles1!AT44),IF(AND($E44&lt;AT$3,$F44&gt;AT$4),(90+Angles1!AT44),IF(AND($E44&lt;AT$3,$F44&lt;AT$4),(270-Angles1!AT44),IF(AND($E44&gt;AT$3,$F44&lt;AT$4),(270+Angles1!AT44),"-"))))</f>
        <v>348.06620957453254</v>
      </c>
      <c r="AU44" s="9">
        <f>IF(AND($E44&gt;AU$3,$F44&gt;AU$4),(90-Angles1!AU44),IF(AND($E44&lt;AU$3,$F44&gt;AU$4),(90+Angles1!AU44),IF(AND($E44&lt;AU$3,$F44&lt;AU$4),(270-Angles1!AU44),IF(AND($E44&gt;AU$3,$F44&lt;AU$4),(270+Angles1!AU44),"-"))))</f>
        <v>272.59674292157825</v>
      </c>
      <c r="AV44" s="9">
        <f>IF(AND($E44&gt;AV$3,$F44&gt;AV$4),(90-Angles1!AV44),IF(AND($E44&lt;AV$3,$F44&gt;AV$4),(90+Angles1!AV44),IF(AND($E44&lt;AV$3,$F44&lt;AV$4),(270-Angles1!AV44),IF(AND($E44&gt;AV$3,$F44&lt;AV$4),(270+Angles1!AV44),"-"))))</f>
        <v>273.48852260567668</v>
      </c>
      <c r="AW44" s="9">
        <f>IF(AND($E44&gt;AW$3,$F44&gt;AW$4),(90-Angles1!AW44),IF(AND($E44&lt;AW$3,$F44&gt;AW$4),(90+Angles1!AW44),IF(AND($E44&lt;AW$3,$F44&lt;AW$4),(270-Angles1!AW44),IF(AND($E44&gt;AW$3,$F44&lt;AW$4),(270+Angles1!AW44),"-"))))</f>
        <v>274.08673827321917</v>
      </c>
      <c r="AX44" s="9">
        <f>IF(AND($E44&gt;AX$3,$F44&gt;AX$4),(90-Angles1!AX44),IF(AND($E44&lt;AX$3,$F44&gt;AX$4),(90+Angles1!AX44),IF(AND($E44&lt;AX$3,$F44&lt;AX$4),(270-Angles1!AX44),IF(AND($E44&gt;AX$3,$F44&lt;AX$4),(270+Angles1!AX44),"-"))))</f>
        <v>315.40198514637558</v>
      </c>
      <c r="AY44" s="9">
        <f>IF(AND($E44&gt;AY$3,$F44&gt;AY$4),(90-Angles1!AY44),IF(AND($E44&lt;AY$3,$F44&gt;AY$4),(90+Angles1!AY44),IF(AND($E44&lt;AY$3,$F44&lt;AY$4),(270-Angles1!AY44),IF(AND($E44&gt;AY$3,$F44&lt;AY$4),(270+Angles1!AY44),"-"))))</f>
        <v>304.45988476001412</v>
      </c>
      <c r="AZ44" s="9">
        <f>IF(AND($E44&gt;AZ$3,$F44&gt;AZ$4),(90-Angles1!AZ44),IF(AND($E44&lt;AZ$3,$F44&gt;AZ$4),(90+Angles1!AZ44),IF(AND($E44&lt;AZ$3,$F44&lt;AZ$4),(270-Angles1!AZ44),IF(AND($E44&gt;AZ$3,$F44&lt;AZ$4),(270+Angles1!AZ44),"-"))))</f>
        <v>311.78138705842019</v>
      </c>
      <c r="BA44" s="9">
        <f>IF(AND($E44&gt;BA$3,$F44&gt;BA$4),(90-Angles1!BA44),IF(AND($E44&lt;BA$3,$F44&gt;BA$4),(90+Angles1!BA44),IF(AND($E44&lt;BA$3,$F44&lt;BA$4),(270-Angles1!BA44),IF(AND($E44&gt;BA$3,$F44&lt;BA$4),(270+Angles1!BA44),"-"))))</f>
        <v>319.22433795673248</v>
      </c>
      <c r="BB44" s="9">
        <f>IF(AND($E44&gt;BB$3,$F44&gt;BB$4),(90-Angles1!BB44),IF(AND($E44&lt;BB$3,$F44&gt;BB$4),(90+Angles1!BB44),IF(AND($E44&lt;BB$3,$F44&lt;BB$4),(270-Angles1!BB44),IF(AND($E44&gt;BB$3,$F44&lt;BB$4),(270+Angles1!BB44),"-"))))</f>
        <v>319.97414196244199</v>
      </c>
      <c r="BC44" s="9">
        <f>IF(AND($E44&gt;BC$3,$F44&gt;BC$4),(90-Angles1!BC44),IF(AND($E44&lt;BC$3,$F44&gt;BC$4),(90+Angles1!BC44),IF(AND($E44&lt;BC$3,$F44&lt;BC$4),(270-Angles1!BC44),IF(AND($E44&gt;BC$3,$F44&lt;BC$4),(270+Angles1!BC44),"-"))))</f>
        <v>309.15238809929753</v>
      </c>
      <c r="BD44" s="9">
        <f>IF(AND($E44&gt;BD$3,$F44&gt;BD$4),(90-Angles1!BD44),IF(AND($E44&lt;BD$3,$F44&gt;BD$4),(90+Angles1!BD44),IF(AND($E44&lt;BD$3,$F44&lt;BD$4),(270-Angles1!BD44),IF(AND($E44&gt;BD$3,$F44&lt;BD$4),(270+Angles1!BD44),"-"))))</f>
        <v>308.01422961859481</v>
      </c>
      <c r="BE44" s="9">
        <f>IF(AND($E44&gt;BE$3,$F44&gt;BE$4),(90-Angles1!BE44),IF(AND($E44&lt;BE$3,$F44&gt;BE$4),(90+Angles1!BE44),IF(AND($E44&lt;BE$3,$F44&lt;BE$4),(270-Angles1!BE44),IF(AND($E44&gt;BE$3,$F44&lt;BE$4),(270+Angles1!BE44),"-"))))</f>
        <v>315.29778419498638</v>
      </c>
    </row>
    <row r="45" spans="1:57" s="2" customFormat="1" ht="12" x14ac:dyDescent="0.25">
      <c r="A45" s="3">
        <f>Angles1!A45</f>
        <v>1864</v>
      </c>
      <c r="B45" s="3" t="str">
        <f>Angles1!B45</f>
        <v>Epidaurum</v>
      </c>
      <c r="C45" s="3" t="str">
        <f>Angles1!C45</f>
        <v>Palaia Epidauros</v>
      </c>
      <c r="D45" s="3">
        <f>Angles1!D45</f>
        <v>-1500</v>
      </c>
      <c r="E45" s="3">
        <f>Angles1!E45</f>
        <v>37.637304999999998</v>
      </c>
      <c r="F45" s="3">
        <f>Angles1!F45</f>
        <v>23.16028</v>
      </c>
      <c r="G45" s="32">
        <f>Angles1!G45</f>
        <v>29</v>
      </c>
      <c r="H45" s="9">
        <f>IF(AND($E45&gt;H$3,$F45&gt;H$4),(90-Angles1!H45),IF(AND($E45&lt;H$3,$F45&gt;H$4),(90+Angles1!H45),IF(AND($E45&lt;H$3,$F45&lt;H$4),(270-Angles1!H45),IF(AND($E45&gt;H$3,$F45&lt;H$4),(270+Angles1!H45),"-"))))</f>
        <v>268.73354457670308</v>
      </c>
      <c r="I45" s="9">
        <f>IF(AND($E45&gt;I$3,$F45&gt;I$4),(90-Angles1!I45),IF(AND($E45&lt;I$3,$F45&gt;I$4),(90+Angles1!I45),IF(AND($E45&lt;I$3,$F45&lt;I$4),(270-Angles1!I45),IF(AND($E45&gt;I$3,$F45&lt;I$4),(270+Angles1!I45),"-"))))</f>
        <v>268.63328093899571</v>
      </c>
      <c r="J45" s="9">
        <f>IF(AND($E45&gt;J$3,$F45&gt;J$4),(90-Angles1!J45),IF(AND($E45&lt;J$3,$F45&gt;J$4),(90+Angles1!J45),IF(AND($E45&lt;J$3,$F45&lt;J$4),(270-Angles1!J45),IF(AND($E45&gt;J$3,$F45&lt;J$4),(270+Angles1!J45),"-"))))</f>
        <v>267.69419867965581</v>
      </c>
      <c r="K45" s="9">
        <f>IF(AND($E45&gt;K$3,$F45&gt;K$4),(90-Angles1!K45),IF(AND($E45&lt;K$3,$F45&gt;K$4),(90+Angles1!K45),IF(AND($E45&lt;K$3,$F45&lt;K$4),(270-Angles1!K45),IF(AND($E45&gt;K$3,$F45&lt;K$4),(270+Angles1!K45),"-"))))</f>
        <v>262.83491765301972</v>
      </c>
      <c r="L45" s="9">
        <f>IF(AND($E45&gt;L$3,$F45&gt;L$4),(90-Angles1!L45),IF(AND($E45&lt;L$3,$F45&gt;L$4),(90+Angles1!L45),IF(AND($E45&lt;L$3,$F45&lt;L$4),(270-Angles1!L45),IF(AND($E45&gt;L$3,$F45&lt;L$4),(270+Angles1!L45),"-"))))</f>
        <v>262.50494206286959</v>
      </c>
      <c r="M45" s="9">
        <f>IF(AND($E45&gt;M$3,$F45&gt;M$4),(90-Angles1!M45),IF(AND($E45&lt;M$3,$F45&gt;M$4),(90+Angles1!M45),IF(AND($E45&lt;M$3,$F45&lt;M$4),(270-Angles1!M45),IF(AND($E45&gt;M$3,$F45&lt;M$4),(270+Angles1!M45),"-"))))</f>
        <v>255.83377167292883</v>
      </c>
      <c r="N45" s="9">
        <f>IF(AND($E45&gt;N$3,$F45&gt;N$4),(90-Angles1!N45),IF(AND($E45&lt;N$3,$F45&gt;N$4),(90+Angles1!N45),IF(AND($E45&lt;N$3,$F45&lt;N$4),(270-Angles1!N45),IF(AND($E45&gt;N$3,$F45&lt;N$4),(270+Angles1!N45),"-"))))</f>
        <v>251.32575794139876</v>
      </c>
      <c r="O45" s="9">
        <f>IF(AND($E45&gt;O$3,$F45&gt;O$4),(90-Angles1!O45),IF(AND($E45&lt;O$3,$F45&gt;O$4),(90+Angles1!O45),IF(AND($E45&lt;O$3,$F45&lt;O$4),(270-Angles1!O45),IF(AND($E45&gt;O$3,$F45&lt;O$4),(270+Angles1!O45),"-"))))</f>
        <v>254.3833471782695</v>
      </c>
      <c r="P45" s="9">
        <f>IF(AND($E45&gt;P$3,$F45&gt;P$4),(90-Angles1!P45),IF(AND($E45&lt;P$3,$F45&gt;P$4),(90+Angles1!P45),IF(AND($E45&lt;P$3,$F45&lt;P$4),(270-Angles1!P45),IF(AND($E45&gt;P$3,$F45&lt;P$4),(270+Angles1!P45),"-"))))</f>
        <v>250.54435429269836</v>
      </c>
      <c r="Q45" s="9">
        <f>IF(AND($E45&gt;Q$3,$F45&gt;Q$4),(90-Angles1!Q45),IF(AND($E45&lt;Q$3,$F45&gt;Q$4),(90+Angles1!Q45),IF(AND($E45&lt;Q$3,$F45&lt;Q$4),(270-Angles1!Q45),IF(AND($E45&gt;Q$3,$F45&lt;Q$4),(270+Angles1!Q45),"-"))))</f>
        <v>244.63960165142507</v>
      </c>
      <c r="R45" s="9">
        <f>IF(AND($E45&gt;R$3,$F45&gt;R$4),(90-Angles1!R45),IF(AND($E45&lt;R$3,$F45&gt;R$4),(90+Angles1!R45),IF(AND($E45&lt;R$3,$F45&lt;R$4),(270-Angles1!R45),IF(AND($E45&gt;R$3,$F45&lt;R$4),(270+Angles1!R45),"-"))))</f>
        <v>239.63411093993304</v>
      </c>
      <c r="S45" s="9">
        <f>IF(AND($E45&gt;S$3,$F45&gt;S$4),(90-Angles1!S45),IF(AND($E45&lt;S$3,$F45&gt;S$4),(90+Angles1!S45),IF(AND($E45&lt;S$3,$F45&lt;S$4),(270-Angles1!S45),IF(AND($E45&gt;S$3,$F45&lt;S$4),(270+Angles1!S45),"-"))))</f>
        <v>234.34937958386101</v>
      </c>
      <c r="T45" s="9">
        <f>IF(AND($E45&gt;T$3,$F45&gt;T$4),(90-Angles1!T45),IF(AND($E45&lt;T$3,$F45&gt;T$4),(90+Angles1!T45),IF(AND($E45&lt;T$3,$F45&lt;T$4),(270-Angles1!T45),IF(AND($E45&gt;T$3,$F45&lt;T$4),(270+Angles1!T45),"-"))))</f>
        <v>232.75560990068513</v>
      </c>
      <c r="U45" s="9">
        <f>IF(AND($E45&gt;U$3,$F45&gt;U$4),(90-Angles1!U45),IF(AND($E45&lt;U$3,$F45&gt;U$4),(90+Angles1!U45),IF(AND($E45&lt;U$3,$F45&lt;U$4),(270-Angles1!U45),IF(AND($E45&gt;U$3,$F45&lt;U$4),(270+Angles1!U45),"-"))))</f>
        <v>232.13088165467587</v>
      </c>
      <c r="V45" s="9">
        <f>IF(AND($E45&gt;V$3,$F45&gt;V$4),(90-Angles1!V45),IF(AND($E45&lt;V$3,$F45&gt;V$4),(90+Angles1!V45),IF(AND($E45&lt;V$3,$F45&lt;V$4),(270-Angles1!V45),IF(AND($E45&gt;V$3,$F45&lt;V$4),(270+Angles1!V45),"-"))))</f>
        <v>231.0205670847956</v>
      </c>
      <c r="W45" s="9">
        <f>IF(AND($E45&gt;W$3,$F45&gt;W$4),(90-Angles1!W45),IF(AND($E45&lt;W$3,$F45&gt;W$4),(90+Angles1!W45),IF(AND($E45&lt;W$3,$F45&lt;W$4),(270-Angles1!W45),IF(AND($E45&gt;W$3,$F45&lt;W$4),(270+Angles1!W45),"-"))))</f>
        <v>227.65056131417538</v>
      </c>
      <c r="X45" s="9">
        <f>IF(AND($E45&gt;X$3,$F45&gt;X$4),(90-Angles1!X45),IF(AND($E45&lt;X$3,$F45&gt;X$4),(90+Angles1!X45),IF(AND($E45&lt;X$3,$F45&lt;X$4),(270-Angles1!X45),IF(AND($E45&gt;X$3,$F45&lt;X$4),(270+Angles1!X45),"-"))))</f>
        <v>223.64541717479497</v>
      </c>
      <c r="Y45" s="9">
        <f>IF(AND($E45&gt;Y$3,$F45&gt;Y$4),(90-Angles1!Y45),IF(AND($E45&lt;Y$3,$F45&gt;Y$4),(90+Angles1!Y45),IF(AND($E45&lt;Y$3,$F45&lt;Y$4),(270-Angles1!Y45),IF(AND($E45&gt;Y$3,$F45&lt;Y$4),(270+Angles1!Y45),"-"))))</f>
        <v>222.95648094833945</v>
      </c>
      <c r="Z45" s="9">
        <f>IF(AND($E45&gt;Z$3,$F45&gt;Z$4),(90-Angles1!Z45),IF(AND($E45&lt;Z$3,$F45&gt;Z$4),(90+Angles1!Z45),IF(AND($E45&lt;Z$3,$F45&lt;Z$4),(270-Angles1!Z45),IF(AND($E45&gt;Z$3,$F45&lt;Z$4),(270+Angles1!Z45),"-"))))</f>
        <v>217.05059796459619</v>
      </c>
      <c r="AA45" s="9">
        <f>IF(AND($E45&gt;AA$3,$F45&gt;AA$4),(90-Angles1!AA45),IF(AND($E45&lt;AA$3,$F45&gt;AA$4),(90+Angles1!AA45),IF(AND($E45&lt;AA$3,$F45&lt;AA$4),(270-Angles1!AA45),IF(AND($E45&gt;AA$3,$F45&lt;AA$4),(270+Angles1!AA45),"-"))))</f>
        <v>211.72219202545307</v>
      </c>
      <c r="AB45" s="9">
        <f>IF(AND($E45&gt;AB$3,$F45&gt;AB$4),(90-Angles1!AB45),IF(AND($E45&lt;AB$3,$F45&gt;AB$4),(90+Angles1!AB45),IF(AND($E45&lt;AB$3,$F45&lt;AB$4),(270-Angles1!AB45),IF(AND($E45&gt;AB$3,$F45&lt;AB$4),(270+Angles1!AB45),"-"))))</f>
        <v>221.7091911012036</v>
      </c>
      <c r="AC45" s="9">
        <f>IF(AND($E45&gt;AC$3,$F45&gt;AC$4),(90-Angles1!AC45),IF(AND($E45&lt;AC$3,$F45&gt;AC$4),(90+Angles1!AC45),IF(AND($E45&lt;AC$3,$F45&lt;AC$4),(270-Angles1!AC45),IF(AND($E45&gt;AC$3,$F45&lt;AC$4),(270+Angles1!AC45),"-"))))</f>
        <v>219.19665834061865</v>
      </c>
      <c r="AD45" s="9">
        <f>IF(AND($E45&gt;AD$3,$F45&gt;AD$4),(90-Angles1!AD45),IF(AND($E45&lt;AD$3,$F45&gt;AD$4),(90+Angles1!AD45),IF(AND($E45&lt;AD$3,$F45&lt;AD$4),(270-Angles1!AD45),IF(AND($E45&gt;AD$3,$F45&lt;AD$4),(270+Angles1!AD45),"-"))))</f>
        <v>217.30839179569773</v>
      </c>
      <c r="AE45" s="9">
        <f>IF(AND($E45&gt;AE$3,$F45&gt;AE$4),(90-Angles1!AE45),IF(AND($E45&lt;AE$3,$F45&gt;AE$4),(90+Angles1!AE45),IF(AND($E45&lt;AE$3,$F45&lt;AE$4),(270-Angles1!AE45),IF(AND($E45&gt;AE$3,$F45&lt;AE$4),(270+Angles1!AE45),"-"))))</f>
        <v>216.31469303932292</v>
      </c>
      <c r="AF45" s="9">
        <f>IF(AND($E45&gt;AF$3,$F45&gt;AF$4),(90-Angles1!AF45),IF(AND($E45&lt;AF$3,$F45&gt;AF$4),(90+Angles1!AF45),IF(AND($E45&lt;AF$3,$F45&lt;AF$4),(270-Angles1!AF45),IF(AND($E45&gt;AF$3,$F45&lt;AF$4),(270+Angles1!AF45),"-"))))</f>
        <v>213.24440309146684</v>
      </c>
      <c r="AG45" s="9">
        <f>IF(AND($E45&gt;AG$3,$F45&gt;AG$4),(90-Angles1!AG45),IF(AND($E45&lt;AG$3,$F45&gt;AG$4),(90+Angles1!AG45),IF(AND($E45&lt;AG$3,$F45&lt;AG$4),(270-Angles1!AG45),IF(AND($E45&gt;AG$3,$F45&lt;AG$4),(270+Angles1!AG45),"-"))))</f>
        <v>205.5893192859418</v>
      </c>
      <c r="AH45" s="9">
        <f>IF(AND($E45&gt;AH$3,$F45&gt;AH$4),(90-Angles1!AH45),IF(AND($E45&lt;AH$3,$F45&gt;AH$4),(90+Angles1!AH45),IF(AND($E45&lt;AH$3,$F45&lt;AH$4),(270-Angles1!AH45),IF(AND($E45&gt;AH$3,$F45&lt;AH$4),(270+Angles1!AH45),"-"))))</f>
        <v>204.16550585691238</v>
      </c>
      <c r="AI45" s="9">
        <f>IF(AND($E45&gt;AI$3,$F45&gt;AI$4),(90-Angles1!AI45),IF(AND($E45&lt;AI$3,$F45&gt;AI$4),(90+Angles1!AI45),IF(AND($E45&lt;AI$3,$F45&lt;AI$4),(270-Angles1!AI45),IF(AND($E45&gt;AI$3,$F45&lt;AI$4),(270+Angles1!AI45),"-"))))</f>
        <v>178.38547728755063</v>
      </c>
      <c r="AJ45" s="9">
        <f>IF(AND($E45&gt;AJ$3,$F45&gt;AJ$4),(90-Angles1!AJ45),IF(AND($E45&lt;AJ$3,$F45&gt;AJ$4),(90+Angles1!AJ45),IF(AND($E45&lt;AJ$3,$F45&lt;AJ$4),(270-Angles1!AJ45),IF(AND($E45&gt;AJ$3,$F45&lt;AJ$4),(270+Angles1!AJ45),"-"))))</f>
        <v>167.38692262148635</v>
      </c>
      <c r="AK45" s="9">
        <f>IF(AND($E45&gt;AK$3,$F45&gt;AK$4),(90-Angles1!AK45),IF(AND($E45&lt;AK$3,$F45&gt;AK$4),(90+Angles1!AK45),IF(AND($E45&lt;AK$3,$F45&lt;AK$4),(270-Angles1!AK45),IF(AND($E45&gt;AK$3,$F45&lt;AK$4),(270+Angles1!AK45),"-"))))</f>
        <v>156.6944042534812</v>
      </c>
      <c r="AL45" s="9">
        <f>IF(AND($E45&gt;AL$3,$F45&gt;AL$4),(90-Angles1!AL45),IF(AND($E45&lt;AL$3,$F45&gt;AL$4),(90+Angles1!AL45),IF(AND($E45&lt;AL$3,$F45&lt;AL$4),(270-Angles1!AL45),IF(AND($E45&gt;AL$3,$F45&lt;AL$4),(270+Angles1!AL45),"-"))))</f>
        <v>151.94864194300499</v>
      </c>
      <c r="AM45" s="9">
        <f>IF(AND($E45&gt;AM$3,$F45&gt;AM$4),(90-Angles1!AM45),IF(AND($E45&lt;AM$3,$F45&gt;AM$4),(90+Angles1!AM45),IF(AND($E45&lt;AM$3,$F45&lt;AM$4),(270-Angles1!AM45),IF(AND($E45&gt;AM$3,$F45&lt;AM$4),(270+Angles1!AM45),"-"))))</f>
        <v>150.46083601874088</v>
      </c>
      <c r="AN45" s="9">
        <f>IF(AND($E45&gt;AN$3,$F45&gt;AN$4),(90-Angles1!AN45),IF(AND($E45&lt;AN$3,$F45&gt;AN$4),(90+Angles1!AN45),IF(AND($E45&lt;AN$3,$F45&lt;AN$4),(270-Angles1!AN45),IF(AND($E45&gt;AN$3,$F45&lt;AN$4),(270+Angles1!AN45),"-"))))</f>
        <v>159.53584788110848</v>
      </c>
      <c r="AO45" s="9">
        <f>IF(AND($E45&gt;AO$3,$F45&gt;AO$4),(90-Angles1!AO45),IF(AND($E45&lt;AO$3,$F45&gt;AO$4),(90+Angles1!AO45),IF(AND($E45&lt;AO$3,$F45&lt;AO$4),(270-Angles1!AO45),IF(AND($E45&gt;AO$3,$F45&lt;AO$4),(270+Angles1!AO45),"-"))))</f>
        <v>170.30571053516627</v>
      </c>
      <c r="AP45" s="9">
        <f>IF(AND($E45&gt;AP$3,$F45&gt;AP$4),(90-Angles1!AP45),IF(AND($E45&lt;AP$3,$F45&gt;AP$4),(90+Angles1!AP45),IF(AND($E45&lt;AP$3,$F45&lt;AP$4),(270-Angles1!AP45),IF(AND($E45&gt;AP$3,$F45&lt;AP$4),(270+Angles1!AP45),"-"))))</f>
        <v>179.62196649876003</v>
      </c>
      <c r="AQ45" s="9">
        <f>IF(AND($E45&gt;AQ$3,$F45&gt;AQ$4),(90-Angles1!AQ45),IF(AND($E45&lt;AQ$3,$F45&gt;AQ$4),(90+Angles1!AQ45),IF(AND($E45&lt;AQ$3,$F45&lt;AQ$4),(270-Angles1!AQ45),IF(AND($E45&gt;AQ$3,$F45&lt;AQ$4),(270+Angles1!AQ45),"-"))))</f>
        <v>184.28380056314546</v>
      </c>
      <c r="AR45" s="9">
        <f>IF(AND($E45&gt;AR$3,$F45&gt;AR$4),(90-Angles1!AR45),IF(AND($E45&lt;AR$3,$F45&gt;AR$4),(90+Angles1!AR45),IF(AND($E45&lt;AR$3,$F45&lt;AR$4),(270-Angles1!AR45),IF(AND($E45&gt;AR$3,$F45&lt;AR$4),(270+Angles1!AR45),"-"))))</f>
        <v>177.91188517951906</v>
      </c>
      <c r="AS45" s="9">
        <f>IF(AND($E45&gt;AS$3,$F45&gt;AS$4),(90-Angles1!AS45),IF(AND($E45&lt;AS$3,$F45&gt;AS$4),(90+Angles1!AS45),IF(AND($E45&lt;AS$3,$F45&lt;AS$4),(270-Angles1!AS45),IF(AND($E45&gt;AS$3,$F45&lt;AS$4),(270+Angles1!AS45),"-"))))</f>
        <v>168.08569222578311</v>
      </c>
      <c r="AT45" s="9" t="str">
        <f>IF(AND($E45&gt;AT$3,$F45&gt;AT$4),(90-Angles1!AT45),IF(AND($E45&lt;AT$3,$F45&gt;AT$4),(90+Angles1!AT45),IF(AND($E45&lt;AT$3,$F45&lt;AT$4),(270-Angles1!AT45),IF(AND($E45&gt;AT$3,$F45&lt;AT$4),(270+Angles1!AT45),"-"))))</f>
        <v>-</v>
      </c>
      <c r="AU45" s="9">
        <f>IF(AND($E45&gt;AU$3,$F45&gt;AU$4),(90-Angles1!AU45),IF(AND($E45&lt;AU$3,$F45&gt;AU$4),(90+Angles1!AU45),IF(AND($E45&lt;AU$3,$F45&lt;AU$4),(270-Angles1!AU45),IF(AND($E45&gt;AU$3,$F45&lt;AU$4),(270+Angles1!AU45),"-"))))</f>
        <v>241.18503535416536</v>
      </c>
      <c r="AV45" s="9">
        <f>IF(AND($E45&gt;AV$3,$F45&gt;AV$4),(90-Angles1!AV45),IF(AND($E45&lt;AV$3,$F45&gt;AV$4),(90+Angles1!AV45),IF(AND($E45&lt;AV$3,$F45&lt;AV$4),(270-Angles1!AV45),IF(AND($E45&gt;AV$3,$F45&lt;AV$4),(270+Angles1!AV45),"-"))))</f>
        <v>242.17020937408603</v>
      </c>
      <c r="AW45" s="9">
        <f>IF(AND($E45&gt;AW$3,$F45&gt;AW$4),(90-Angles1!AW45),IF(AND($E45&lt;AW$3,$F45&gt;AW$4),(90+Angles1!AW45),IF(AND($E45&lt;AW$3,$F45&lt;AW$4),(270-Angles1!AW45),IF(AND($E45&gt;AW$3,$F45&lt;AW$4),(270+Angles1!AW45),"-"))))</f>
        <v>243.02795997060559</v>
      </c>
      <c r="AX45" s="9">
        <f>IF(AND($E45&gt;AX$3,$F45&gt;AX$4),(90-Angles1!AX45),IF(AND($E45&lt;AX$3,$F45&gt;AX$4),(90+Angles1!AX45),IF(AND($E45&lt;AX$3,$F45&lt;AX$4),(270-Angles1!AX45),IF(AND($E45&gt;AX$3,$F45&lt;AX$4),(270+Angles1!AX45),"-"))))</f>
        <v>287.59091207996266</v>
      </c>
      <c r="AY45" s="9">
        <f>IF(AND($E45&gt;AY$3,$F45&gt;AY$4),(90-Angles1!AY45),IF(AND($E45&lt;AY$3,$F45&gt;AY$4),(90+Angles1!AY45),IF(AND($E45&lt;AY$3,$F45&lt;AY$4),(270-Angles1!AY45),IF(AND($E45&gt;AY$3,$F45&lt;AY$4),(270+Angles1!AY45),"-"))))</f>
        <v>269.25367318306434</v>
      </c>
      <c r="AZ45" s="9">
        <f>IF(AND($E45&gt;AZ$3,$F45&gt;AZ$4),(90-Angles1!AZ45),IF(AND($E45&lt;AZ$3,$F45&gt;AZ$4),(90+Angles1!AZ45),IF(AND($E45&lt;AZ$3,$F45&lt;AZ$4),(270-Angles1!AZ45),IF(AND($E45&gt;AZ$3,$F45&lt;AZ$4),(270+Angles1!AZ45),"-"))))</f>
        <v>288.53656947209856</v>
      </c>
      <c r="BA45" s="9">
        <f>IF(AND($E45&gt;BA$3,$F45&gt;BA$4),(90-Angles1!BA45),IF(AND($E45&lt;BA$3,$F45&gt;BA$4),(90+Angles1!BA45),IF(AND($E45&lt;BA$3,$F45&lt;BA$4),(270-Angles1!BA45),IF(AND($E45&gt;BA$3,$F45&lt;BA$4),(270+Angles1!BA45),"-"))))</f>
        <v>303.12327989739765</v>
      </c>
      <c r="BB45" s="9">
        <f>IF(AND($E45&gt;BB$3,$F45&gt;BB$4),(90-Angles1!BB45),IF(AND($E45&lt;BB$3,$F45&gt;BB$4),(90+Angles1!BB45),IF(AND($E45&lt;BB$3,$F45&lt;BB$4),(270-Angles1!BB45),IF(AND($E45&gt;BB$3,$F45&lt;BB$4),(270+Angles1!BB45),"-"))))</f>
        <v>304.50062588232038</v>
      </c>
      <c r="BC45" s="9">
        <f>IF(AND($E45&gt;BC$3,$F45&gt;BC$4),(90-Angles1!BC45),IF(AND($E45&lt;BC$3,$F45&gt;BC$4),(90+Angles1!BC45),IF(AND($E45&lt;BC$3,$F45&lt;BC$4),(270-Angles1!BC45),IF(AND($E45&gt;BC$3,$F45&lt;BC$4),(270+Angles1!BC45),"-"))))</f>
        <v>292.39566934107359</v>
      </c>
      <c r="BD45" s="9">
        <f>IF(AND($E45&gt;BD$3,$F45&gt;BD$4),(90-Angles1!BD45),IF(AND($E45&lt;BD$3,$F45&gt;BD$4),(90+Angles1!BD45),IF(AND($E45&lt;BD$3,$F45&lt;BD$4),(270-Angles1!BD45),IF(AND($E45&gt;BD$3,$F45&lt;BD$4),(270+Angles1!BD45),"-"))))</f>
        <v>292.16896039027171</v>
      </c>
      <c r="BE45" s="9">
        <f>IF(AND($E45&gt;BE$3,$F45&gt;BE$4),(90-Angles1!BE45),IF(AND($E45&lt;BE$3,$F45&gt;BE$4),(90+Angles1!BE45),IF(AND($E45&lt;BE$3,$F45&lt;BE$4),(270-Angles1!BE45),IF(AND($E45&gt;BE$3,$F45&lt;BE$4),(270+Angles1!BE45),"-"))))</f>
        <v>302.03318295006693</v>
      </c>
    </row>
    <row r="46" spans="1:57" s="2" customFormat="1" ht="12" x14ac:dyDescent="0.25">
      <c r="A46" s="3">
        <f>Angles1!A46</f>
        <v>1865</v>
      </c>
      <c r="B46" s="3" t="str">
        <f>Angles1!B46</f>
        <v>Aigina, Aegina, Enopia, Oinone insula, Kryptos Limen, Hidden Harbour</v>
      </c>
      <c r="C46" s="3" t="str">
        <f>Angles1!C46</f>
        <v>Roman naval base North of Kolonna hill, on Isle of Egina</v>
      </c>
      <c r="D46" s="3">
        <f>Angles1!D46</f>
        <v>-2500</v>
      </c>
      <c r="E46" s="3">
        <f>Angles1!E46</f>
        <v>37.751399999999997</v>
      </c>
      <c r="F46" s="3">
        <f>Angles1!F46</f>
        <v>23.422599999999999</v>
      </c>
      <c r="G46" s="32">
        <f>Angles1!G46</f>
        <v>49</v>
      </c>
      <c r="H46" s="9">
        <f>IF(AND($E46&gt;H$3,$F46&gt;H$4),(90-Angles1!H46),IF(AND($E46&lt;H$3,$F46&gt;H$4),(90+Angles1!H46),IF(AND($E46&lt;H$3,$F46&lt;H$4),(270-Angles1!H46),IF(AND($E46&gt;H$3,$F46&lt;H$4),(270+Angles1!H46),"-"))))</f>
        <v>281.77028395933496</v>
      </c>
      <c r="I46" s="9">
        <f>IF(AND($E46&gt;I$3,$F46&gt;I$4),(90-Angles1!I46),IF(AND($E46&lt;I$3,$F46&gt;I$4),(90+Angles1!I46),IF(AND($E46&lt;I$3,$F46&lt;I$4),(270-Angles1!I46),IF(AND($E46&gt;I$3,$F46&lt;I$4),(270+Angles1!I46),"-"))))</f>
        <v>283.3601489996895</v>
      </c>
      <c r="J46" s="9">
        <f>IF(AND($E46&gt;J$3,$F46&gt;J$4),(90-Angles1!J46),IF(AND($E46&lt;J$3,$F46&gt;J$4),(90+Angles1!J46),IF(AND($E46&lt;J$3,$F46&lt;J$4),(270-Angles1!J46),IF(AND($E46&gt;J$3,$F46&lt;J$4),(270+Angles1!J46),"-"))))</f>
        <v>281.54623313957472</v>
      </c>
      <c r="K46" s="9">
        <f>IF(AND($E46&gt;K$3,$F46&gt;K$4),(90-Angles1!K46),IF(AND($E46&lt;K$3,$F46&gt;K$4),(90+Angles1!K46),IF(AND($E46&lt;K$3,$F46&lt;K$4),(270-Angles1!K46),IF(AND($E46&gt;K$3,$F46&lt;K$4),(270+Angles1!K46),"-"))))</f>
        <v>275.26576094965253</v>
      </c>
      <c r="L46" s="9">
        <f>IF(AND($E46&gt;L$3,$F46&gt;L$4),(90-Angles1!L46),IF(AND($E46&lt;L$3,$F46&gt;L$4),(90+Angles1!L46),IF(AND($E46&lt;L$3,$F46&lt;L$4),(270-Angles1!L46),IF(AND($E46&gt;L$3,$F46&lt;L$4),(270+Angles1!L46),"-"))))</f>
        <v>274.6581214936046</v>
      </c>
      <c r="M46" s="9">
        <f>IF(AND($E46&gt;M$3,$F46&gt;M$4),(90-Angles1!M46),IF(AND($E46&lt;M$3,$F46&gt;M$4),(90+Angles1!M46),IF(AND($E46&lt;M$3,$F46&lt;M$4),(270-Angles1!M46),IF(AND($E46&gt;M$3,$F46&lt;M$4),(270+Angles1!M46),"-"))))</f>
        <v>265.19808310770264</v>
      </c>
      <c r="N46" s="9">
        <f>IF(AND($E46&gt;N$3,$F46&gt;N$4),(90-Angles1!N46),IF(AND($E46&lt;N$3,$F46&gt;N$4),(90+Angles1!N46),IF(AND($E46&lt;N$3,$F46&lt;N$4),(270-Angles1!N46),IF(AND($E46&gt;N$3,$F46&lt;N$4),(270+Angles1!N46),"-"))))</f>
        <v>259.00259501096031</v>
      </c>
      <c r="O46" s="9">
        <f>IF(AND($E46&gt;O$3,$F46&gt;O$4),(90-Angles1!O46),IF(AND($E46&lt;O$3,$F46&gt;O$4),(90+Angles1!O46),IF(AND($E46&lt;O$3,$F46&lt;O$4),(270-Angles1!O46),IF(AND($E46&gt;O$3,$F46&lt;O$4),(270+Angles1!O46),"-"))))</f>
        <v>265.95731331920257</v>
      </c>
      <c r="P46" s="9">
        <f>IF(AND($E46&gt;P$3,$F46&gt;P$4),(90-Angles1!P46),IF(AND($E46&lt;P$3,$F46&gt;P$4),(90+Angles1!P46),IF(AND($E46&lt;P$3,$F46&lt;P$4),(270-Angles1!P46),IF(AND($E46&gt;P$3,$F46&lt;P$4),(270+Angles1!P46),"-"))))</f>
        <v>258.26049730323172</v>
      </c>
      <c r="Q46" s="9">
        <f>IF(AND($E46&gt;Q$3,$F46&gt;Q$4),(90-Angles1!Q46),IF(AND($E46&lt;Q$3,$F46&gt;Q$4),(90+Angles1!Q46),IF(AND($E46&lt;Q$3,$F46&lt;Q$4),(270-Angles1!Q46),IF(AND($E46&gt;Q$3,$F46&lt;Q$4),(270+Angles1!Q46),"-"))))</f>
        <v>247.61213048974307</v>
      </c>
      <c r="R46" s="9">
        <f>IF(AND($E46&gt;R$3,$F46&gt;R$4),(90-Angles1!R46),IF(AND($E46&lt;R$3,$F46&gt;R$4),(90+Angles1!R46),IF(AND($E46&lt;R$3,$F46&lt;R$4),(270-Angles1!R46),IF(AND($E46&gt;R$3,$F46&lt;R$4),(270+Angles1!R46),"-"))))</f>
        <v>238.32696740177059</v>
      </c>
      <c r="S46" s="9">
        <f>IF(AND($E46&gt;S$3,$F46&gt;S$4),(90-Angles1!S46),IF(AND($E46&lt;S$3,$F46&gt;S$4),(90+Angles1!S46),IF(AND($E46&lt;S$3,$F46&lt;S$4),(270-Angles1!S46),IF(AND($E46&gt;S$3,$F46&lt;S$4),(270+Angles1!S46),"-"))))</f>
        <v>228.56161290115841</v>
      </c>
      <c r="T46" s="9">
        <f>IF(AND($E46&gt;T$3,$F46&gt;T$4),(90-Angles1!T46),IF(AND($E46&lt;T$3,$F46&gt;T$4),(90+Angles1!T46),IF(AND($E46&lt;T$3,$F46&lt;T$4),(270-Angles1!T46),IF(AND($E46&gt;T$3,$F46&lt;T$4),(270+Angles1!T46),"-"))))</f>
        <v>225.27119355418517</v>
      </c>
      <c r="U46" s="9">
        <f>IF(AND($E46&gt;U$3,$F46&gt;U$4),(90-Angles1!U46),IF(AND($E46&lt;U$3,$F46&gt;U$4),(90+Angles1!U46),IF(AND($E46&lt;U$3,$F46&lt;U$4),(270-Angles1!U46),IF(AND($E46&gt;U$3,$F46&lt;U$4),(270+Angles1!U46),"-"))))</f>
        <v>223.87380227604936</v>
      </c>
      <c r="V46" s="9">
        <f>IF(AND($E46&gt;V$3,$F46&gt;V$4),(90-Angles1!V46),IF(AND($E46&lt;V$3,$F46&gt;V$4),(90+Angles1!V46),IF(AND($E46&lt;V$3,$F46&lt;V$4),(270-Angles1!V46),IF(AND($E46&gt;V$3,$F46&lt;V$4),(270+Angles1!V46),"-"))))</f>
        <v>221.67506050149757</v>
      </c>
      <c r="W46" s="9">
        <f>IF(AND($E46&gt;W$3,$F46&gt;W$4),(90-Angles1!W46),IF(AND($E46&lt;W$3,$F46&gt;W$4),(90+Angles1!W46),IF(AND($E46&lt;W$3,$F46&lt;W$4),(270-Angles1!W46),IF(AND($E46&gt;W$3,$F46&lt;W$4),(270+Angles1!W46),"-"))))</f>
        <v>214.6874035658098</v>
      </c>
      <c r="X46" s="9">
        <f>IF(AND($E46&gt;X$3,$F46&gt;X$4),(90-Angles1!X46),IF(AND($E46&lt;X$3,$F46&gt;X$4),(90+Angles1!X46),IF(AND($E46&lt;X$3,$F46&lt;X$4),(270-Angles1!X46),IF(AND($E46&gt;X$3,$F46&lt;X$4),(270+Angles1!X46),"-"))))</f>
        <v>204.73126879101318</v>
      </c>
      <c r="Y46" s="9">
        <f>IF(AND($E46&gt;Y$3,$F46&gt;Y$4),(90-Angles1!Y46),IF(AND($E46&lt;Y$3,$F46&gt;Y$4),(90+Angles1!Y46),IF(AND($E46&lt;Y$3,$F46&lt;Y$4),(270-Angles1!Y46),IF(AND($E46&gt;Y$3,$F46&lt;Y$4),(270+Angles1!Y46),"-"))))</f>
        <v>187.06495836459777</v>
      </c>
      <c r="Z46" s="9">
        <f>IF(AND($E46&gt;Z$3,$F46&gt;Z$4),(90-Angles1!Z46),IF(AND($E46&lt;Z$3,$F46&gt;Z$4),(90+Angles1!Z46),IF(AND($E46&lt;Z$3,$F46&lt;Z$4),(270-Angles1!Z46),IF(AND($E46&gt;Z$3,$F46&lt;Z$4),(270+Angles1!Z46),"-"))))</f>
        <v>176.72213249628803</v>
      </c>
      <c r="AA46" s="9">
        <f>IF(AND($E46&gt;AA$3,$F46&gt;AA$4),(90-Angles1!AA46),IF(AND($E46&lt;AA$3,$F46&gt;AA$4),(90+Angles1!AA46),IF(AND($E46&lt;AA$3,$F46&lt;AA$4),(270-Angles1!AA46),IF(AND($E46&gt;AA$3,$F46&lt;AA$4),(270+Angles1!AA46),"-"))))</f>
        <v>180.45409679235632</v>
      </c>
      <c r="AB46" s="9">
        <f>IF(AND($E46&gt;AB$3,$F46&gt;AB$4),(90-Angles1!AB46),IF(AND($E46&lt;AB$3,$F46&gt;AB$4),(90+Angles1!AB46),IF(AND($E46&lt;AB$3,$F46&lt;AB$4),(270-Angles1!AB46),IF(AND($E46&gt;AB$3,$F46&lt;AB$4),(270+Angles1!AB46),"-"))))</f>
        <v>205.95765186662521</v>
      </c>
      <c r="AC46" s="9">
        <f>IF(AND($E46&gt;AC$3,$F46&gt;AC$4),(90-Angles1!AC46),IF(AND($E46&lt;AC$3,$F46&gt;AC$4),(90+Angles1!AC46),IF(AND($E46&lt;AC$3,$F46&lt;AC$4),(270-Angles1!AC46),IF(AND($E46&gt;AC$3,$F46&lt;AC$4),(270+Angles1!AC46),"-"))))</f>
        <v>203.79431778162046</v>
      </c>
      <c r="AD46" s="9">
        <f>IF(AND($E46&gt;AD$3,$F46&gt;AD$4),(90-Angles1!AD46),IF(AND($E46&lt;AD$3,$F46&gt;AD$4),(90+Angles1!AD46),IF(AND($E46&lt;AD$3,$F46&lt;AD$4),(270-Angles1!AD46),IF(AND($E46&gt;AD$3,$F46&lt;AD$4),(270+Angles1!AD46),"-"))))</f>
        <v>199.71535808060349</v>
      </c>
      <c r="AE46" s="9">
        <f>IF(AND($E46&gt;AE$3,$F46&gt;AE$4),(90-Angles1!AE46),IF(AND($E46&lt;AE$3,$F46&gt;AE$4),(90+Angles1!AE46),IF(AND($E46&lt;AE$3,$F46&lt;AE$4),(270-Angles1!AE46),IF(AND($E46&gt;AE$3,$F46&lt;AE$4),(270+Angles1!AE46),"-"))))</f>
        <v>197.29867002484173</v>
      </c>
      <c r="AF46" s="9">
        <f>IF(AND($E46&gt;AF$3,$F46&gt;AF$4),(90-Angles1!AF46),IF(AND($E46&lt;AF$3,$F46&gt;AF$4),(90+Angles1!AF46),IF(AND($E46&lt;AF$3,$F46&lt;AF$4),(270-Angles1!AF46),IF(AND($E46&gt;AF$3,$F46&lt;AF$4),(270+Angles1!AF46),"-"))))</f>
        <v>189.77770208060554</v>
      </c>
      <c r="AG46" s="9">
        <f>IF(AND($E46&gt;AG$3,$F46&gt;AG$4),(90-Angles1!AG46),IF(AND($E46&lt;AG$3,$F46&gt;AG$4),(90+Angles1!AG46),IF(AND($E46&lt;AG$3,$F46&lt;AG$4),(270-Angles1!AG46),IF(AND($E46&gt;AG$3,$F46&lt;AG$4),(270+Angles1!AG46),"-"))))</f>
        <v>167.69538743677299</v>
      </c>
      <c r="AH46" s="9">
        <f>IF(AND($E46&gt;AH$3,$F46&gt;AH$4),(90-Angles1!AH46),IF(AND($E46&lt;AH$3,$F46&gt;AH$4),(90+Angles1!AH46),IF(AND($E46&lt;AH$3,$F46&lt;AH$4),(270-Angles1!AH46),IF(AND($E46&gt;AH$3,$F46&lt;AH$4),(270+Angles1!AH46),"-"))))</f>
        <v>166.70117201865747</v>
      </c>
      <c r="AI46" s="9">
        <f>IF(AND($E46&gt;AI$3,$F46&gt;AI$4),(90-Angles1!AI46),IF(AND($E46&lt;AI$3,$F46&gt;AI$4),(90+Angles1!AI46),IF(AND($E46&lt;AI$3,$F46&lt;AI$4),(270-Angles1!AI46),IF(AND($E46&gt;AI$3,$F46&lt;AI$4),(270+Angles1!AI46),"-"))))</f>
        <v>128.91480003929956</v>
      </c>
      <c r="AJ46" s="9">
        <f>IF(AND($E46&gt;AJ$3,$F46&gt;AJ$4),(90-Angles1!AJ46),IF(AND($E46&lt;AJ$3,$F46&gt;AJ$4),(90+Angles1!AJ46),IF(AND($E46&lt;AJ$3,$F46&lt;AJ$4),(270-Angles1!AJ46),IF(AND($E46&gt;AJ$3,$F46&lt;AJ$4),(270+Angles1!AJ46),"-"))))</f>
        <v>121.06899908645524</v>
      </c>
      <c r="AK46" s="9">
        <f>IF(AND($E46&gt;AK$3,$F46&gt;AK$4),(90-Angles1!AK46),IF(AND($E46&lt;AK$3,$F46&gt;AK$4),(90+Angles1!AK46),IF(AND($E46&lt;AK$3,$F46&lt;AK$4),(270-Angles1!AK46),IF(AND($E46&gt;AK$3,$F46&lt;AK$4),(270+Angles1!AK46),"-"))))</f>
        <v>117.05633751669589</v>
      </c>
      <c r="AL46" s="9">
        <f>IF(AND($E46&gt;AL$3,$F46&gt;AL$4),(90-Angles1!AL46),IF(AND($E46&lt;AL$3,$F46&gt;AL$4),(90+Angles1!AL46),IF(AND($E46&lt;AL$3,$F46&lt;AL$4),(270-Angles1!AL46),IF(AND($E46&gt;AL$3,$F46&lt;AL$4),(270+Angles1!AL46),"-"))))</f>
        <v>111.25927860830654</v>
      </c>
      <c r="AM46" s="9">
        <f>IF(AND($E46&gt;AM$3,$F46&gt;AM$4),(90-Angles1!AM46),IF(AND($E46&lt;AM$3,$F46&gt;AM$4),(90+Angles1!AM46),IF(AND($E46&lt;AM$3,$F46&lt;AM$4),(270-Angles1!AM46),IF(AND($E46&gt;AM$3,$F46&lt;AM$4),(270+Angles1!AM46),"-"))))</f>
        <v>108.29975836865822</v>
      </c>
      <c r="AN46" s="9">
        <f>IF(AND($E46&gt;AN$3,$F46&gt;AN$4),(90-Angles1!AN46),IF(AND($E46&lt;AN$3,$F46&gt;AN$4),(90+Angles1!AN46),IF(AND($E46&lt;AN$3,$F46&lt;AN$4),(270-Angles1!AN46),IF(AND($E46&gt;AN$3,$F46&lt;AN$4),(270+Angles1!AN46),"-"))))</f>
        <v>107.39548484530464</v>
      </c>
      <c r="AO46" s="9">
        <f>IF(AND($E46&gt;AO$3,$F46&gt;AO$4),(90-Angles1!AO46),IF(AND($E46&lt;AO$3,$F46&gt;AO$4),(90+Angles1!AO46),IF(AND($E46&lt;AO$3,$F46&lt;AO$4),(270-Angles1!AO46),IF(AND($E46&gt;AO$3,$F46&lt;AO$4),(270+Angles1!AO46),"-"))))</f>
        <v>110.51529863115917</v>
      </c>
      <c r="AP46" s="9">
        <f>IF(AND($E46&gt;AP$3,$F46&gt;AP$4),(90-Angles1!AP46),IF(AND($E46&lt;AP$3,$F46&gt;AP$4),(90+Angles1!AP46),IF(AND($E46&lt;AP$3,$F46&lt;AP$4),(270-Angles1!AP46),IF(AND($E46&gt;AP$3,$F46&lt;AP$4),(270+Angles1!AP46),"-"))))</f>
        <v>94.202528451442376</v>
      </c>
      <c r="AQ46" s="9">
        <f>IF(AND($E46&gt;AQ$3,$F46&gt;AQ$4),(90-Angles1!AQ46),IF(AND($E46&lt;AQ$3,$F46&gt;AQ$4),(90+Angles1!AQ46),IF(AND($E46&lt;AQ$3,$F46&lt;AQ$4),(270-Angles1!AQ46),IF(AND($E46&gt;AQ$3,$F46&lt;AQ$4),(270+Angles1!AQ46),"-"))))</f>
        <v>92.774162691897303</v>
      </c>
      <c r="AR46" s="9">
        <f>IF(AND($E46&gt;AR$3,$F46&gt;AR$4),(90-Angles1!AR46),IF(AND($E46&lt;AR$3,$F46&gt;AR$4),(90+Angles1!AR46),IF(AND($E46&lt;AR$3,$F46&lt;AR$4),(270-Angles1!AR46),IF(AND($E46&gt;AR$3,$F46&lt;AR$4),(270+Angles1!AR46),"-"))))</f>
        <v>91.86589972601638</v>
      </c>
      <c r="AS46" s="9">
        <f>IF(AND($E46&gt;AS$3,$F46&gt;AS$4),(90-Angles1!AS46),IF(AND($E46&lt;AS$3,$F46&gt;AS$4),(90+Angles1!AS46),IF(AND($E46&lt;AS$3,$F46&lt;AS$4),(270-Angles1!AS46),IF(AND($E46&gt;AS$3,$F46&lt;AS$4),(270+Angles1!AS46),"-"))))</f>
        <v>92.597114502487173</v>
      </c>
      <c r="AT46" s="9">
        <f>IF(AND($E46&gt;AT$3,$F46&gt;AT$4),(90-Angles1!AT46),IF(AND($E46&lt;AT$3,$F46&gt;AT$4),(90+Angles1!AT46),IF(AND($E46&lt;AT$3,$F46&lt;AT$4),(270-Angles1!AT46),IF(AND($E46&gt;AT$3,$F46&lt;AT$4),(270+Angles1!AT46),"-"))))</f>
        <v>61.222252353229891</v>
      </c>
      <c r="AU46" s="9" t="str">
        <f>IF(AND($E46&gt;AU$3,$F46&gt;AU$4),(90-Angles1!AU46),IF(AND($E46&lt;AU$3,$F46&gt;AU$4),(90+Angles1!AU46),IF(AND($E46&lt;AU$3,$F46&lt;AU$4),(270-Angles1!AU46),IF(AND($E46&gt;AU$3,$F46&lt;AU$4),(270+Angles1!AU46),"-"))))</f>
        <v>-</v>
      </c>
      <c r="AV46" s="9">
        <f>IF(AND($E46&gt;AV$3,$F46&gt;AV$4),(90-Angles1!AV46),IF(AND($E46&lt;AV$3,$F46&gt;AV$4),(90+Angles1!AV46),IF(AND($E46&lt;AV$3,$F46&lt;AV$4),(270-Angles1!AV46),IF(AND($E46&gt;AV$3,$F46&lt;AV$4),(270+Angles1!AV46),"-"))))</f>
        <v>336.74926483628872</v>
      </c>
      <c r="AW46" s="9">
        <f>IF(AND($E46&gt;AW$3,$F46&gt;AW$4),(90-Angles1!AW46),IF(AND($E46&lt;AW$3,$F46&gt;AW$4),(90+Angles1!AW46),IF(AND($E46&lt;AW$3,$F46&lt;AW$4),(270-Angles1!AW46),IF(AND($E46&gt;AW$3,$F46&lt;AW$4),(270+Angles1!AW46),"-"))))</f>
        <v>326.78185580058567</v>
      </c>
      <c r="AX46" s="9">
        <f>IF(AND($E46&gt;AX$3,$F46&gt;AX$4),(90-Angles1!AX46),IF(AND($E46&lt;AX$3,$F46&gt;AX$4),(90+Angles1!AX46),IF(AND($E46&lt;AX$3,$F46&lt;AX$4),(270-Angles1!AX46),IF(AND($E46&gt;AX$3,$F46&lt;AX$4),(270+Angles1!AX46),"-"))))</f>
        <v>22.998808037184176</v>
      </c>
      <c r="AY46" s="9">
        <f>IF(AND($E46&gt;AY$3,$F46&gt;AY$4),(90-Angles1!AY46),IF(AND($E46&lt;AY$3,$F46&gt;AY$4),(90+Angles1!AY46),IF(AND($E46&lt;AY$3,$F46&lt;AY$4),(270-Angles1!AY46),IF(AND($E46&gt;AY$3,$F46&lt;AY$4),(270+Angles1!AY46),"-"))))</f>
        <v>26.241868836910719</v>
      </c>
      <c r="AZ46" s="9">
        <f>IF(AND($E46&gt;AZ$3,$F46&gt;AZ$4),(90-Angles1!AZ46),IF(AND($E46&lt;AZ$3,$F46&gt;AZ$4),(90+Angles1!AZ46),IF(AND($E46&lt;AZ$3,$F46&lt;AZ$4),(270-Angles1!AZ46),IF(AND($E46&gt;AZ$3,$F46&lt;AZ$4),(270+Angles1!AZ46),"-"))))</f>
        <v>8.6939919832608723</v>
      </c>
      <c r="BA46" s="9">
        <f>IF(AND($E46&gt;BA$3,$F46&gt;BA$4),(90-Angles1!BA46),IF(AND($E46&lt;BA$3,$F46&gt;BA$4),(90+Angles1!BA46),IF(AND($E46&lt;BA$3,$F46&lt;BA$4),(270-Angles1!BA46),IF(AND($E46&gt;BA$3,$F46&lt;BA$4),(270+Angles1!BA46),"-"))))</f>
        <v>5.4659703911765263</v>
      </c>
      <c r="BB46" s="9">
        <f>IF(AND($E46&gt;BB$3,$F46&gt;BB$4),(90-Angles1!BB46),IF(AND($E46&lt;BB$3,$F46&gt;BB$4),(90+Angles1!BB46),IF(AND($E46&lt;BB$3,$F46&lt;BB$4),(270-Angles1!BB46),IF(AND($E46&gt;BB$3,$F46&lt;BB$4),(270+Angles1!BB46),"-"))))</f>
        <v>5.3962921681996221</v>
      </c>
      <c r="BC46" s="9">
        <f>IF(AND($E46&gt;BC$3,$F46&gt;BC$4),(90-Angles1!BC46),IF(AND($E46&lt;BC$3,$F46&gt;BC$4),(90+Angles1!BC46),IF(AND($E46&lt;BC$3,$F46&lt;BC$4),(270-Angles1!BC46),IF(AND($E46&gt;BC$3,$F46&lt;BC$4),(270+Angles1!BC46),"-"))))</f>
        <v>347.52632952263593</v>
      </c>
      <c r="BD46" s="9">
        <f>IF(AND($E46&gt;BD$3,$F46&gt;BD$4),(90-Angles1!BD46),IF(AND($E46&lt;BD$3,$F46&gt;BD$4),(90+Angles1!BD46),IF(AND($E46&lt;BD$3,$F46&lt;BD$4),(270-Angles1!BD46),IF(AND($E46&gt;BD$3,$F46&lt;BD$4),(270+Angles1!BD46),"-"))))</f>
        <v>342.88315255933747</v>
      </c>
      <c r="BE46" s="9">
        <f>IF(AND($E46&gt;BE$3,$F46&gt;BE$4),(90-Angles1!BE46),IF(AND($E46&lt;BE$3,$F46&gt;BE$4),(90+Angles1!BE46),IF(AND($E46&lt;BE$3,$F46&lt;BE$4),(270-Angles1!BE46),IF(AND($E46&gt;BE$3,$F46&lt;BE$4),(270+Angles1!BE46),"-"))))</f>
        <v>350.34094351517024</v>
      </c>
    </row>
    <row r="47" spans="1:57" s="2" customFormat="1" ht="12" x14ac:dyDescent="0.25">
      <c r="A47" s="3">
        <f>Angles1!A47</f>
        <v>1866</v>
      </c>
      <c r="B47" s="3" t="str">
        <f>Angles1!B47</f>
        <v>Aigina, Aegina, Enopia, Oinone insula</v>
      </c>
      <c r="C47" s="3" t="str">
        <f>Angles1!C47</f>
        <v>Roman naval base South of Kolonna hill, on Isle of Egina</v>
      </c>
      <c r="D47" s="3">
        <f>Angles1!D47</f>
        <v>-2500</v>
      </c>
      <c r="E47" s="3">
        <f>Angles1!E47</f>
        <v>37.747653</v>
      </c>
      <c r="F47" s="3">
        <f>Angles1!F47</f>
        <v>23.424636</v>
      </c>
      <c r="G47" s="32">
        <f>Angles1!G47</f>
        <v>49</v>
      </c>
      <c r="H47" s="9">
        <f>IF(AND($E47&gt;H$3,$F47&gt;H$4),(90-Angles1!H47),IF(AND($E47&lt;H$3,$F47&gt;H$4),(90+Angles1!H47),IF(AND($E47&lt;H$3,$F47&lt;H$4),(270-Angles1!H47),IF(AND($E47&gt;H$3,$F47&lt;H$4),(270+Angles1!H47),"-"))))</f>
        <v>281.37413862210224</v>
      </c>
      <c r="I47" s="9">
        <f>IF(AND($E47&gt;I$3,$F47&gt;I$4),(90-Angles1!I47),IF(AND($E47&lt;I$3,$F47&gt;I$4),(90+Angles1!I47),IF(AND($E47&lt;I$3,$F47&lt;I$4),(270-Angles1!I47),IF(AND($E47&gt;I$3,$F47&lt;I$4),(270+Angles1!I47),"-"))))</f>
        <v>282.92072829530821</v>
      </c>
      <c r="J47" s="9">
        <f>IF(AND($E47&gt;J$3,$F47&gt;J$4),(90-Angles1!J47),IF(AND($E47&lt;J$3,$F47&gt;J$4),(90+Angles1!J47),IF(AND($E47&lt;J$3,$F47&lt;J$4),(270-Angles1!J47),IF(AND($E47&gt;J$3,$F47&lt;J$4),(270+Angles1!J47),"-"))))</f>
        <v>281.10915116258707</v>
      </c>
      <c r="K47" s="9">
        <f>IF(AND($E47&gt;K$3,$F47&gt;K$4),(90-Angles1!K47),IF(AND($E47&lt;K$3,$F47&gt;K$4),(90+Angles1!K47),IF(AND($E47&lt;K$3,$F47&lt;K$4),(270-Angles1!K47),IF(AND($E47&gt;K$3,$F47&lt;K$4),(270+Angles1!K47),"-"))))</f>
        <v>274.75720484150946</v>
      </c>
      <c r="L47" s="9">
        <f>IF(AND($E47&gt;L$3,$F47&gt;L$4),(90-Angles1!L47),IF(AND($E47&lt;L$3,$F47&gt;L$4),(90+Angles1!L47),IF(AND($E47&lt;L$3,$F47&lt;L$4),(270-Angles1!L47),IF(AND($E47&gt;L$3,$F47&lt;L$4),(270+Angles1!L47),"-"))))</f>
        <v>274.15060936441841</v>
      </c>
      <c r="M47" s="9">
        <f>IF(AND($E47&gt;M$3,$F47&gt;M$4),(90-Angles1!M47),IF(AND($E47&lt;M$3,$F47&gt;M$4),(90+Angles1!M47),IF(AND($E47&lt;M$3,$F47&lt;M$4),(270-Angles1!M47),IF(AND($E47&gt;M$3,$F47&lt;M$4),(270+Angles1!M47),"-"))))</f>
        <v>264.59375709836092</v>
      </c>
      <c r="N47" s="9">
        <f>IF(AND($E47&gt;N$3,$F47&gt;N$4),(90-Angles1!N47),IF(AND($E47&lt;N$3,$F47&gt;N$4),(90+Angles1!N47),IF(AND($E47&lt;N$3,$F47&lt;N$4),(270-Angles1!N47),IF(AND($E47&gt;N$3,$F47&lt;N$4),(270+Angles1!N47),"-"))))</f>
        <v>258.26973316782659</v>
      </c>
      <c r="O47" s="9">
        <f>IF(AND($E47&gt;O$3,$F47&gt;O$4),(90-Angles1!O47),IF(AND($E47&lt;O$3,$F47&gt;O$4),(90+Angles1!O47),IF(AND($E47&lt;O$3,$F47&lt;O$4),(270-Angles1!O47),IF(AND($E47&gt;O$3,$F47&lt;O$4),(270+Angles1!O47),"-"))))</f>
        <v>265.1344058244033</v>
      </c>
      <c r="P47" s="9">
        <f>IF(AND($E47&gt;P$3,$F47&gt;P$4),(90-Angles1!P47),IF(AND($E47&lt;P$3,$F47&gt;P$4),(90+Angles1!P47),IF(AND($E47&lt;P$3,$F47&lt;P$4),(270-Angles1!P47),IF(AND($E47&gt;P$3,$F47&lt;P$4),(270+Angles1!P47),"-"))))</f>
        <v>257.46091653204599</v>
      </c>
      <c r="Q47" s="9">
        <f>IF(AND($E47&gt;Q$3,$F47&gt;Q$4),(90-Angles1!Q47),IF(AND($E47&lt;Q$3,$F47&gt;Q$4),(90+Angles1!Q47),IF(AND($E47&lt;Q$3,$F47&lt;Q$4),(270-Angles1!Q47),IF(AND($E47&gt;Q$3,$F47&lt;Q$4),(270+Angles1!Q47),"-"))))</f>
        <v>246.77032008383171</v>
      </c>
      <c r="R47" s="9">
        <f>IF(AND($E47&gt;R$3,$F47&gt;R$4),(90-Angles1!R47),IF(AND($E47&lt;R$3,$F47&gt;R$4),(90+Angles1!R47),IF(AND($E47&lt;R$3,$F47&lt;R$4),(270-Angles1!R47),IF(AND($E47&gt;R$3,$F47&lt;R$4),(270+Angles1!R47),"-"))))</f>
        <v>237.47934346953662</v>
      </c>
      <c r="S47" s="9">
        <f>IF(AND($E47&gt;S$3,$F47&gt;S$4),(90-Angles1!S47),IF(AND($E47&lt;S$3,$F47&gt;S$4),(90+Angles1!S47),IF(AND($E47&lt;S$3,$F47&lt;S$4),(270-Angles1!S47),IF(AND($E47&gt;S$3,$F47&lt;S$4),(270+Angles1!S47),"-"))))</f>
        <v>227.76281804095441</v>
      </c>
      <c r="T47" s="9">
        <f>IF(AND($E47&gt;T$3,$F47&gt;T$4),(90-Angles1!T47),IF(AND($E47&lt;T$3,$F47&gt;T$4),(90+Angles1!T47),IF(AND($E47&lt;T$3,$F47&lt;T$4),(270-Angles1!T47),IF(AND($E47&gt;T$3,$F47&lt;T$4),(270+Angles1!T47),"-"))))</f>
        <v>224.45282633399603</v>
      </c>
      <c r="U47" s="9">
        <f>IF(AND($E47&gt;U$3,$F47&gt;U$4),(90-Angles1!U47),IF(AND($E47&lt;U$3,$F47&gt;U$4),(90+Angles1!U47),IF(AND($E47&lt;U$3,$F47&lt;U$4),(270-Angles1!U47),IF(AND($E47&gt;U$3,$F47&lt;U$4),(270+Angles1!U47),"-"))))</f>
        <v>223.04249369169636</v>
      </c>
      <c r="V47" s="9">
        <f>IF(AND($E47&gt;V$3,$F47&gt;V$4),(90-Angles1!V47),IF(AND($E47&lt;V$3,$F47&gt;V$4),(90+Angles1!V47),IF(AND($E47&lt;V$3,$F47&lt;V$4),(270-Angles1!V47),IF(AND($E47&gt;V$3,$F47&lt;V$4),(270+Angles1!V47),"-"))))</f>
        <v>220.85202278623186</v>
      </c>
      <c r="W47" s="9">
        <f>IF(AND($E47&gt;W$3,$F47&gt;W$4),(90-Angles1!W47),IF(AND($E47&lt;W$3,$F47&gt;W$4),(90+Angles1!W47),IF(AND($E47&lt;W$3,$F47&lt;W$4),(270-Angles1!W47),IF(AND($E47&gt;W$3,$F47&lt;W$4),(270+Angles1!W47),"-"))))</f>
        <v>213.88797556520393</v>
      </c>
      <c r="X47" s="9">
        <f>IF(AND($E47&gt;X$3,$F47&gt;X$4),(90-Angles1!X47),IF(AND($E47&lt;X$3,$F47&gt;X$4),(90+Angles1!X47),IF(AND($E47&lt;X$3,$F47&lt;X$4),(270-Angles1!X47),IF(AND($E47&gt;X$3,$F47&lt;X$4),(270+Angles1!X47),"-"))))</f>
        <v>203.94885061137367</v>
      </c>
      <c r="Y47" s="9">
        <f>IF(AND($E47&gt;Y$3,$F47&gt;Y$4),(90-Angles1!Y47),IF(AND($E47&lt;Y$3,$F47&gt;Y$4),(90+Angles1!Y47),IF(AND($E47&lt;Y$3,$F47&lt;Y$4),(270-Angles1!Y47),IF(AND($E47&gt;Y$3,$F47&lt;Y$4),(270+Angles1!Y47),"-"))))</f>
        <v>186.15472261894035</v>
      </c>
      <c r="Z47" s="9">
        <f>IF(AND($E47&gt;Z$3,$F47&gt;Z$4),(90-Angles1!Z47),IF(AND($E47&lt;Z$3,$F47&gt;Z$4),(90+Angles1!Z47),IF(AND($E47&lt;Z$3,$F47&lt;Z$4),(270-Angles1!Z47),IF(AND($E47&gt;Z$3,$F47&lt;Z$4),(270+Angles1!Z47),"-"))))</f>
        <v>176.20131056691281</v>
      </c>
      <c r="AA47" s="9">
        <f>IF(AND($E47&gt;AA$3,$F47&gt;AA$4),(90-Angles1!AA47),IF(AND($E47&lt;AA$3,$F47&gt;AA$4),(90+Angles1!AA47),IF(AND($E47&lt;AA$3,$F47&lt;AA$4),(270-Angles1!AA47),IF(AND($E47&gt;AA$3,$F47&lt;AA$4),(270+Angles1!AA47),"-"))))</f>
        <v>180.04157838097473</v>
      </c>
      <c r="AB47" s="9">
        <f>IF(AND($E47&gt;AB$3,$F47&gt;AB$4),(90-Angles1!AB47),IF(AND($E47&lt;AB$3,$F47&gt;AB$4),(90+Angles1!AB47),IF(AND($E47&lt;AB$3,$F47&lt;AB$4),(270-Angles1!AB47),IF(AND($E47&gt;AB$3,$F47&lt;AB$4),(270+Angles1!AB47),"-"))))</f>
        <v>205.35159250444929</v>
      </c>
      <c r="AC47" s="9">
        <f>IF(AND($E47&gt;AC$3,$F47&gt;AC$4),(90-Angles1!AC47),IF(AND($E47&lt;AC$3,$F47&gt;AC$4),(90+Angles1!AC47),IF(AND($E47&lt;AC$3,$F47&lt;AC$4),(270-Angles1!AC47),IF(AND($E47&gt;AC$3,$F47&lt;AC$4),(270+Angles1!AC47),"-"))))</f>
        <v>203.28336675914082</v>
      </c>
      <c r="AD47" s="9">
        <f>IF(AND($E47&gt;AD$3,$F47&gt;AD$4),(90-Angles1!AD47),IF(AND($E47&lt;AD$3,$F47&gt;AD$4),(90+Angles1!AD47),IF(AND($E47&lt;AD$3,$F47&lt;AD$4),(270-Angles1!AD47),IF(AND($E47&gt;AD$3,$F47&lt;AD$4),(270+Angles1!AD47),"-"))))</f>
        <v>199.21535954800822</v>
      </c>
      <c r="AE47" s="9">
        <f>IF(AND($E47&gt;AE$3,$F47&gt;AE$4),(90-Angles1!AE47),IF(AND($E47&lt;AE$3,$F47&gt;AE$4),(90+Angles1!AE47),IF(AND($E47&lt;AE$3,$F47&lt;AE$4),(270-Angles1!AE47),IF(AND($E47&gt;AE$3,$F47&lt;AE$4),(270+Angles1!AE47),"-"))))</f>
        <v>196.80442118823345</v>
      </c>
      <c r="AF47" s="9">
        <f>IF(AND($E47&gt;AF$3,$F47&gt;AF$4),(90-Angles1!AF47),IF(AND($E47&lt;AF$3,$F47&gt;AF$4),(90+Angles1!AF47),IF(AND($E47&lt;AF$3,$F47&lt;AF$4),(270-Angles1!AF47),IF(AND($E47&gt;AF$3,$F47&lt;AF$4),(270+Angles1!AF47),"-"))))</f>
        <v>189.32462712540541</v>
      </c>
      <c r="AG47" s="9">
        <f>IF(AND($E47&gt;AG$3,$F47&gt;AG$4),(90-Angles1!AG47),IF(AND($E47&lt;AG$3,$F47&gt;AG$4),(90+Angles1!AG47),IF(AND($E47&lt;AG$3,$F47&lt;AG$4),(270-Angles1!AG47),IF(AND($E47&gt;AG$3,$F47&lt;AG$4),(270+Angles1!AG47),"-"))))</f>
        <v>167.5014941445823</v>
      </c>
      <c r="AH47" s="9">
        <f>IF(AND($E47&gt;AH$3,$F47&gt;AH$4),(90-Angles1!AH47),IF(AND($E47&lt;AH$3,$F47&gt;AH$4),(90+Angles1!AH47),IF(AND($E47&lt;AH$3,$F47&lt;AH$4),(270-Angles1!AH47),IF(AND($E47&gt;AH$3,$F47&lt;AH$4),(270+Angles1!AH47),"-"))))</f>
        <v>166.53223448417577</v>
      </c>
      <c r="AI47" s="9">
        <f>IF(AND($E47&gt;AI$3,$F47&gt;AI$4),(90-Angles1!AI47),IF(AND($E47&lt;AI$3,$F47&gt;AI$4),(90+Angles1!AI47),IF(AND($E47&lt;AI$3,$F47&lt;AI$4),(270-Angles1!AI47),IF(AND($E47&gt;AI$3,$F47&lt;AI$4),(270+Angles1!AI47),"-"))))</f>
        <v>129.30499129483019</v>
      </c>
      <c r="AJ47" s="9">
        <f>IF(AND($E47&gt;AJ$3,$F47&gt;AJ$4),(90-Angles1!AJ47),IF(AND($E47&lt;AJ$3,$F47&gt;AJ$4),(90+Angles1!AJ47),IF(AND($E47&lt;AJ$3,$F47&lt;AJ$4),(270-Angles1!AJ47),IF(AND($E47&gt;AJ$3,$F47&lt;AJ$4),(270+Angles1!AJ47),"-"))))</f>
        <v>121.49921992177755</v>
      </c>
      <c r="AK47" s="9">
        <f>IF(AND($E47&gt;AK$3,$F47&gt;AK$4),(90-Angles1!AK47),IF(AND($E47&lt;AK$3,$F47&gt;AK$4),(90+Angles1!AK47),IF(AND($E47&lt;AK$3,$F47&lt;AK$4),(270-Angles1!AK47),IF(AND($E47&gt;AK$3,$F47&lt;AK$4),(270+Angles1!AK47),"-"))))</f>
        <v>117.45796238078995</v>
      </c>
      <c r="AL47" s="9">
        <f>IF(AND($E47&gt;AL$3,$F47&gt;AL$4),(90-Angles1!AL47),IF(AND($E47&lt;AL$3,$F47&gt;AL$4),(90+Angles1!AL47),IF(AND($E47&lt;AL$3,$F47&lt;AL$4),(270-Angles1!AL47),IF(AND($E47&gt;AL$3,$F47&lt;AL$4),(270+Angles1!AL47),"-"))))</f>
        <v>111.71544459238874</v>
      </c>
      <c r="AM47" s="9">
        <f>IF(AND($E47&gt;AM$3,$F47&gt;AM$4),(90-Angles1!AM47),IF(AND($E47&lt;AM$3,$F47&gt;AM$4),(90+Angles1!AM47),IF(AND($E47&lt;AM$3,$F47&lt;AM$4),(270-Angles1!AM47),IF(AND($E47&gt;AM$3,$F47&lt;AM$4),(270+Angles1!AM47),"-"))))</f>
        <v>108.79253369787963</v>
      </c>
      <c r="AN47" s="9">
        <f>IF(AND($E47&gt;AN$3,$F47&gt;AN$4),(90-Angles1!AN47),IF(AND($E47&lt;AN$3,$F47&gt;AN$4),(90+Angles1!AN47),IF(AND($E47&lt;AN$3,$F47&lt;AN$4),(270-Angles1!AN47),IF(AND($E47&gt;AN$3,$F47&lt;AN$4),(270+Angles1!AN47),"-"))))</f>
        <v>107.98850849597243</v>
      </c>
      <c r="AO47" s="9">
        <f>IF(AND($E47&gt;AO$3,$F47&gt;AO$4),(90-Angles1!AO47),IF(AND($E47&lt;AO$3,$F47&gt;AO$4),(90+Angles1!AO47),IF(AND($E47&lt;AO$3,$F47&lt;AO$4),(270-Angles1!AO47),IF(AND($E47&gt;AO$3,$F47&lt;AO$4),(270+Angles1!AO47),"-"))))</f>
        <v>111.16112601859817</v>
      </c>
      <c r="AP47" s="9">
        <f>IF(AND($E47&gt;AP$3,$F47&gt;AP$4),(90-Angles1!AP47),IF(AND($E47&lt;AP$3,$F47&gt;AP$4),(90+Angles1!AP47),IF(AND($E47&lt;AP$3,$F47&lt;AP$4),(270-Angles1!AP47),IF(AND($E47&gt;AP$3,$F47&lt;AP$4),(270+Angles1!AP47),"-"))))</f>
        <v>95.18672193587409</v>
      </c>
      <c r="AQ47" s="9">
        <f>IF(AND($E47&gt;AQ$3,$F47&gt;AQ$4),(90-Angles1!AQ47),IF(AND($E47&lt;AQ$3,$F47&gt;AQ$4),(90+Angles1!AQ47),IF(AND($E47&lt;AQ$3,$F47&lt;AQ$4),(270-Angles1!AQ47),IF(AND($E47&gt;AQ$3,$F47&lt;AQ$4),(270+Angles1!AQ47),"-"))))</f>
        <v>93.823177941972844</v>
      </c>
      <c r="AR47" s="9">
        <f>IF(AND($E47&gt;AR$3,$F47&gt;AR$4),(90-Angles1!AR47),IF(AND($E47&lt;AR$3,$F47&gt;AR$4),(90+Angles1!AR47),IF(AND($E47&lt;AR$3,$F47&lt;AR$4),(270-Angles1!AR47),IF(AND($E47&gt;AR$3,$F47&lt;AR$4),(270+Angles1!AR47),"-"))))</f>
        <v>92.856090801450165</v>
      </c>
      <c r="AS47" s="9">
        <f>IF(AND($E47&gt;AS$3,$F47&gt;AS$4),(90-Angles1!AS47),IF(AND($E47&lt;AS$3,$F47&gt;AS$4),(90+Angles1!AS47),IF(AND($E47&lt;AS$3,$F47&lt;AS$4),(270-Angles1!AS47),IF(AND($E47&gt;AS$3,$F47&lt;AS$4),(270+Angles1!AS47),"-"))))</f>
        <v>93.489197481252106</v>
      </c>
      <c r="AT47" s="9">
        <f>IF(AND($E47&gt;AT$3,$F47&gt;AT$4),(90-Angles1!AT47),IF(AND($E47&lt;AT$3,$F47&gt;AT$4),(90+Angles1!AT47),IF(AND($E47&lt;AT$3,$F47&lt;AT$4),(270-Angles1!AT47),IF(AND($E47&gt;AT$3,$F47&lt;AT$4),(270+Angles1!AT47),"-"))))</f>
        <v>62.205395706592682</v>
      </c>
      <c r="AU47" s="9">
        <f>IF(AND($E47&gt;AU$3,$F47&gt;AU$4),(90-Angles1!AU47),IF(AND($E47&lt;AU$3,$F47&gt;AU$4),(90+Angles1!AU47),IF(AND($E47&lt;AU$3,$F47&lt;AU$4),(270-Angles1!AU47),IF(AND($E47&gt;AU$3,$F47&lt;AU$4),(270+Angles1!AU47),"-"))))</f>
        <v>156.75031982386724</v>
      </c>
      <c r="AV47" s="9" t="str">
        <f>IF(AND($E47&gt;AV$3,$F47&gt;AV$4),(90-Angles1!AV47),IF(AND($E47&lt;AV$3,$F47&gt;AV$4),(90+Angles1!AV47),IF(AND($E47&lt;AV$3,$F47&lt;AV$4),(270-Angles1!AV47),IF(AND($E47&gt;AV$3,$F47&lt;AV$4),(270+Angles1!AV47),"-"))))</f>
        <v>-</v>
      </c>
      <c r="AW47" s="9">
        <f>IF(AND($E47&gt;AW$3,$F47&gt;AW$4),(90-Angles1!AW47),IF(AND($E47&lt;AW$3,$F47&gt;AW$4),(90+Angles1!AW47),IF(AND($E47&lt;AW$3,$F47&lt;AW$4),(270-Angles1!AW47),IF(AND($E47&gt;AW$3,$F47&lt;AW$4),(270+Angles1!AW47),"-"))))</f>
        <v>315.78828859052908</v>
      </c>
      <c r="AX47" s="9">
        <f>IF(AND($E47&gt;AX$3,$F47&gt;AX$4),(90-Angles1!AX47),IF(AND($E47&lt;AX$3,$F47&gt;AX$4),(90+Angles1!AX47),IF(AND($E47&lt;AX$3,$F47&lt;AX$4),(270-Angles1!AX47),IF(AND($E47&gt;AX$3,$F47&lt;AX$4),(270+Angles1!AX47),"-"))))</f>
        <v>23.995411901030124</v>
      </c>
      <c r="AY47" s="9">
        <f>IF(AND($E47&gt;AY$3,$F47&gt;AY$4),(90-Angles1!AY47),IF(AND($E47&lt;AY$3,$F47&gt;AY$4),(90+Angles1!AY47),IF(AND($E47&lt;AY$3,$F47&lt;AY$4),(270-Angles1!AY47),IF(AND($E47&gt;AY$3,$F47&lt;AY$4),(270+Angles1!AY47),"-"))))</f>
        <v>27.694690151908411</v>
      </c>
      <c r="AZ47" s="9">
        <f>IF(AND($E47&gt;AZ$3,$F47&gt;AZ$4),(90-Angles1!AZ47),IF(AND($E47&lt;AZ$3,$F47&gt;AZ$4),(90+Angles1!AZ47),IF(AND($E47&lt;AZ$3,$F47&lt;AZ$4),(270-Angles1!AZ47),IF(AND($E47&gt;AZ$3,$F47&lt;AZ$4),(270+Angles1!AZ47),"-"))))</f>
        <v>9.4081042434966804</v>
      </c>
      <c r="BA47" s="9">
        <f>IF(AND($E47&gt;BA$3,$F47&gt;BA$4),(90-Angles1!BA47),IF(AND($E47&lt;BA$3,$F47&gt;BA$4),(90+Angles1!BA47),IF(AND($E47&lt;BA$3,$F47&lt;BA$4),(270-Angles1!BA47),IF(AND($E47&gt;BA$3,$F47&lt;BA$4),(270+Angles1!BA47),"-"))))</f>
        <v>5.949725697337513</v>
      </c>
      <c r="BB47" s="9">
        <f>IF(AND($E47&gt;BB$3,$F47&gt;BB$4),(90-Angles1!BB47),IF(AND($E47&lt;BB$3,$F47&gt;BB$4),(90+Angles1!BB47),IF(AND($E47&lt;BB$3,$F47&lt;BB$4),(270-Angles1!BB47),IF(AND($E47&gt;BB$3,$F47&lt;BB$4),(270+Angles1!BB47),"-"))))</f>
        <v>5.8663544103379479</v>
      </c>
      <c r="BC47" s="9">
        <f>IF(AND($E47&gt;BC$3,$F47&gt;BC$4),(90-Angles1!BC47),IF(AND($E47&lt;BC$3,$F47&gt;BC$4),(90+Angles1!BC47),IF(AND($E47&lt;BC$3,$F47&lt;BC$4),(270-Angles1!BC47),IF(AND($E47&gt;BC$3,$F47&lt;BC$4),(270+Angles1!BC47),"-"))))</f>
        <v>347.7250679968775</v>
      </c>
      <c r="BD47" s="9">
        <f>IF(AND($E47&gt;BD$3,$F47&gt;BD$4),(90-Angles1!BD47),IF(AND($E47&lt;BD$3,$F47&gt;BD$4),(90+Angles1!BD47),IF(AND($E47&lt;BD$3,$F47&lt;BD$4),(270-Angles1!BD47),IF(AND($E47&gt;BD$3,$F47&lt;BD$4),(270+Angles1!BD47),"-"))))</f>
        <v>342.99104075847691</v>
      </c>
      <c r="BE47" s="9">
        <f>IF(AND($E47&gt;BE$3,$F47&gt;BE$4),(90-Angles1!BE47),IF(AND($E47&lt;BE$3,$F47&gt;BE$4),(90+Angles1!BE47),IF(AND($E47&lt;BE$3,$F47&lt;BE$4),(270-Angles1!BE47),IF(AND($E47&gt;BE$3,$F47&lt;BE$4),(270+Angles1!BE47),"-"))))</f>
        <v>350.54297301370531</v>
      </c>
    </row>
    <row r="48" spans="1:57" s="2" customFormat="1" ht="12" x14ac:dyDescent="0.25">
      <c r="A48" s="3">
        <f>Angles1!A48</f>
        <v>1867</v>
      </c>
      <c r="B48" s="3" t="str">
        <f>Angles1!B48</f>
        <v>Aigina, Aegina, Enopia, Oinone insula, commercial port</v>
      </c>
      <c r="C48" s="3" t="str">
        <f>Angles1!C48</f>
        <v>Modern marina, on Isle of Egina</v>
      </c>
      <c r="D48" s="3">
        <f>Angles1!D48</f>
        <v>-750</v>
      </c>
      <c r="E48" s="3">
        <f>Angles1!E48</f>
        <v>37.744999999999997</v>
      </c>
      <c r="F48" s="3">
        <f>Angles1!F48</f>
        <v>23.427900000000001</v>
      </c>
      <c r="G48" s="32">
        <f>Angles1!G48</f>
        <v>49</v>
      </c>
      <c r="H48" s="9">
        <f>IF(AND($E48&gt;H$3,$F48&gt;H$4),(90-Angles1!H48),IF(AND($E48&lt;H$3,$F48&gt;H$4),(90+Angles1!H48),IF(AND($E48&lt;H$3,$F48&lt;H$4),(270-Angles1!H48),IF(AND($E48&gt;H$3,$F48&lt;H$4),(270+Angles1!H48),"-"))))</f>
        <v>281.12448103339227</v>
      </c>
      <c r="I48" s="9">
        <f>IF(AND($E48&gt;I$3,$F48&gt;I$4),(90-Angles1!I48),IF(AND($E48&lt;I$3,$F48&gt;I$4),(90+Angles1!I48),IF(AND($E48&lt;I$3,$F48&lt;I$4),(270-Angles1!I48),IF(AND($E48&gt;I$3,$F48&lt;I$4),(270+Angles1!I48),"-"))))</f>
        <v>282.64917707280432</v>
      </c>
      <c r="J48" s="9">
        <f>IF(AND($E48&gt;J$3,$F48&gt;J$4),(90-Angles1!J48),IF(AND($E48&lt;J$3,$F48&gt;J$4),(90+Angles1!J48),IF(AND($E48&lt;J$3,$F48&lt;J$4),(270-Angles1!J48),IF(AND($E48&gt;J$3,$F48&lt;J$4),(270+Angles1!J48),"-"))))</f>
        <v>280.83241689030945</v>
      </c>
      <c r="K48" s="9">
        <f>IF(AND($E48&gt;K$3,$F48&gt;K$4),(90-Angles1!K48),IF(AND($E48&lt;K$3,$F48&gt;K$4),(90+Angles1!K48),IF(AND($E48&lt;K$3,$F48&lt;K$4),(270-Angles1!K48),IF(AND($E48&gt;K$3,$F48&lt;K$4),(270+Angles1!K48),"-"))))</f>
        <v>274.40998239866508</v>
      </c>
      <c r="L48" s="9">
        <f>IF(AND($E48&gt;L$3,$F48&gt;L$4),(90-Angles1!L48),IF(AND($E48&lt;L$3,$F48&gt;L$4),(90+Angles1!L48),IF(AND($E48&lt;L$3,$F48&lt;L$4),(270-Angles1!L48),IF(AND($E48&gt;L$3,$F48&lt;L$4),(270+Angles1!L48),"-"))))</f>
        <v>273.801932876416</v>
      </c>
      <c r="M48" s="9">
        <f>IF(AND($E48&gt;M$3,$F48&gt;M$4),(90-Angles1!M48),IF(AND($E48&lt;M$3,$F48&gt;M$4),(90+Angles1!M48),IF(AND($E48&lt;M$3,$F48&lt;M$4),(270-Angles1!M48),IF(AND($E48&gt;M$3,$F48&lt;M$4),(270+Angles1!M48),"-"))))</f>
        <v>264.14034608376801</v>
      </c>
      <c r="N48" s="9">
        <f>IF(AND($E48&gt;N$3,$F48&gt;N$4),(90-Angles1!N48),IF(AND($E48&lt;N$3,$F48&gt;N$4),(90+Angles1!N48),IF(AND($E48&lt;N$3,$F48&lt;N$4),(270-Angles1!N48),IF(AND($E48&gt;N$3,$F48&lt;N$4),(270+Angles1!N48),"-"))))</f>
        <v>257.69196750305002</v>
      </c>
      <c r="O48" s="9">
        <f>IF(AND($E48&gt;O$3,$F48&gt;O$4),(90-Angles1!O48),IF(AND($E48&lt;O$3,$F48&gt;O$4),(90+Angles1!O48),IF(AND($E48&lt;O$3,$F48&lt;O$4),(270-Angles1!O48),IF(AND($E48&gt;O$3,$F48&lt;O$4),(270+Angles1!O48),"-"))))</f>
        <v>264.51744419941315</v>
      </c>
      <c r="P48" s="9">
        <f>IF(AND($E48&gt;P$3,$F48&gt;P$4),(90-Angles1!P48),IF(AND($E48&lt;P$3,$F48&gt;P$4),(90+Angles1!P48),IF(AND($E48&lt;P$3,$F48&lt;P$4),(270-Angles1!P48),IF(AND($E48&gt;P$3,$F48&lt;P$4),(270+Angles1!P48),"-"))))</f>
        <v>256.82643048667433</v>
      </c>
      <c r="Q48" s="9">
        <f>IF(AND($E48&gt;Q$3,$F48&gt;Q$4),(90-Angles1!Q48),IF(AND($E48&lt;Q$3,$F48&gt;Q$4),(90+Angles1!Q48),IF(AND($E48&lt;Q$3,$F48&lt;Q$4),(270-Angles1!Q48),IF(AND($E48&gt;Q$3,$F48&lt;Q$4),(270+Angles1!Q48),"-"))))</f>
        <v>246.05369043114283</v>
      </c>
      <c r="R48" s="9">
        <f>IF(AND($E48&gt;R$3,$F48&gt;R$4),(90-Angles1!R48),IF(AND($E48&lt;R$3,$F48&gt;R$4),(90+Angles1!R48),IF(AND($E48&lt;R$3,$F48&lt;R$4),(270-Angles1!R48),IF(AND($E48&gt;R$3,$F48&lt;R$4),(270+Angles1!R48),"-"))))</f>
        <v>236.71605297352633</v>
      </c>
      <c r="S48" s="9">
        <f>IF(AND($E48&gt;S$3,$F48&gt;S$4),(90-Angles1!S48),IF(AND($E48&lt;S$3,$F48&gt;S$4),(90+Angles1!S48),IF(AND($E48&lt;S$3,$F48&lt;S$4),(270-Angles1!S48),IF(AND($E48&gt;S$3,$F48&lt;S$4),(270+Angles1!S48),"-"))))</f>
        <v>227.00028862939314</v>
      </c>
      <c r="T48" s="9">
        <f>IF(AND($E48&gt;T$3,$F48&gt;T$4),(90-Angles1!T48),IF(AND($E48&lt;T$3,$F48&gt;T$4),(90+Angles1!T48),IF(AND($E48&lt;T$3,$F48&lt;T$4),(270-Angles1!T48),IF(AND($E48&gt;T$3,$F48&lt;T$4),(270+Angles1!T48),"-"))))</f>
        <v>223.65564989108071</v>
      </c>
      <c r="U48" s="9">
        <f>IF(AND($E48&gt;U$3,$F48&gt;U$4),(90-Angles1!U48),IF(AND($E48&lt;U$3,$F48&gt;U$4),(90+Angles1!U48),IF(AND($E48&lt;U$3,$F48&lt;U$4),(270-Angles1!U48),IF(AND($E48&gt;U$3,$F48&lt;U$4),(270+Angles1!U48),"-"))))</f>
        <v>222.22563834746887</v>
      </c>
      <c r="V48" s="9">
        <f>IF(AND($E48&gt;V$3,$F48&gt;V$4),(90-Angles1!V48),IF(AND($E48&lt;V$3,$F48&gt;V$4),(90+Angles1!V48),IF(AND($E48&lt;V$3,$F48&lt;V$4),(270-Angles1!V48),IF(AND($E48&gt;V$3,$F48&lt;V$4),(270+Angles1!V48),"-"))))</f>
        <v>220.0319535260939</v>
      </c>
      <c r="W48" s="9">
        <f>IF(AND($E48&gt;W$3,$F48&gt;W$4),(90-Angles1!W48),IF(AND($E48&lt;W$3,$F48&gt;W$4),(90+Angles1!W48),IF(AND($E48&lt;W$3,$F48&lt;W$4),(270-Angles1!W48),IF(AND($E48&gt;W$3,$F48&lt;W$4),(270+Angles1!W48),"-"))))</f>
        <v>213.05342063198952</v>
      </c>
      <c r="X48" s="9">
        <f>IF(AND($E48&gt;X$3,$F48&gt;X$4),(90-Angles1!X48),IF(AND($E48&lt;X$3,$F48&gt;X$4),(90+Angles1!X48),IF(AND($E48&lt;X$3,$F48&lt;X$4),(270-Angles1!X48),IF(AND($E48&gt;X$3,$F48&lt;X$4),(270+Angles1!X48),"-"))))</f>
        <v>203.06772962224983</v>
      </c>
      <c r="Y48" s="9">
        <f>IF(AND($E48&gt;Y$3,$F48&gt;Y$4),(90-Angles1!Y48),IF(AND($E48&lt;Y$3,$F48&gt;Y$4),(90+Angles1!Y48),IF(AND($E48&lt;Y$3,$F48&lt;Y$4),(270-Angles1!Y48),IF(AND($E48&gt;Y$3,$F48&lt;Y$4),(270+Angles1!Y48),"-"))))</f>
        <v>184.91741764918237</v>
      </c>
      <c r="Z48" s="9">
        <f>IF(AND($E48&gt;Z$3,$F48&gt;Z$4),(90-Angles1!Z48),IF(AND($E48&lt;Z$3,$F48&gt;Z$4),(90+Angles1!Z48),IF(AND($E48&lt;Z$3,$F48&lt;Z$4),(270-Angles1!Z48),IF(AND($E48&gt;Z$3,$F48&lt;Z$4),(270+Angles1!Z48),"-"))))</f>
        <v>175.32036811015234</v>
      </c>
      <c r="AA48" s="9">
        <f>IF(AND($E48&gt;AA$3,$F48&gt;AA$4),(90-Angles1!AA48),IF(AND($E48&lt;AA$3,$F48&gt;AA$4),(90+Angles1!AA48),IF(AND($E48&lt;AA$3,$F48&lt;AA$4),(270-Angles1!AA48),IF(AND($E48&gt;AA$3,$F48&lt;AA$4),(270+Angles1!AA48),"-"))))</f>
        <v>179.39929189292951</v>
      </c>
      <c r="AB48" s="9">
        <f>IF(AND($E48&gt;AB$3,$F48&gt;AB$4),(90-Angles1!AB48),IF(AND($E48&lt;AB$3,$F48&gt;AB$4),(90+Angles1!AB48),IF(AND($E48&lt;AB$3,$F48&lt;AB$4),(270-Angles1!AB48),IF(AND($E48&gt;AB$3,$F48&lt;AB$4),(270+Angles1!AB48),"-"))))</f>
        <v>204.67435587547305</v>
      </c>
      <c r="AC48" s="9">
        <f>IF(AND($E48&gt;AC$3,$F48&gt;AC$4),(90-Angles1!AC48),IF(AND($E48&lt;AC$3,$F48&gt;AC$4),(90+Angles1!AC48),IF(AND($E48&lt;AC$3,$F48&lt;AC$4),(270-Angles1!AC48),IF(AND($E48&gt;AC$3,$F48&lt;AC$4),(270+Angles1!AC48),"-"))))</f>
        <v>202.70101451766939</v>
      </c>
      <c r="AD48" s="9">
        <f>IF(AND($E48&gt;AD$3,$F48&gt;AD$4),(90-Angles1!AD48),IF(AND($E48&lt;AD$3,$F48&gt;AD$4),(90+Angles1!AD48),IF(AND($E48&lt;AD$3,$F48&lt;AD$4),(270-Angles1!AD48),IF(AND($E48&gt;AD$3,$F48&lt;AD$4),(270+Angles1!AD48),"-"))))</f>
        <v>198.62347992894803</v>
      </c>
      <c r="AE48" s="9">
        <f>IF(AND($E48&gt;AE$3,$F48&gt;AE$4),(90-Angles1!AE48),IF(AND($E48&lt;AE$3,$F48&gt;AE$4),(90+Angles1!AE48),IF(AND($E48&lt;AE$3,$F48&lt;AE$4),(270-Angles1!AE48),IF(AND($E48&gt;AE$3,$F48&lt;AE$4),(270+Angles1!AE48),"-"))))</f>
        <v>196.20483491839309</v>
      </c>
      <c r="AF48" s="9">
        <f>IF(AND($E48&gt;AF$3,$F48&gt;AF$4),(90-Angles1!AF48),IF(AND($E48&lt;AF$3,$F48&gt;AF$4),(90+Angles1!AF48),IF(AND($E48&lt;AF$3,$F48&lt;AF$4),(270-Angles1!AF48),IF(AND($E48&gt;AF$3,$F48&lt;AF$4),(270+Angles1!AF48),"-"))))</f>
        <v>188.72298390824449</v>
      </c>
      <c r="AG48" s="9">
        <f>IF(AND($E48&gt;AG$3,$F48&gt;AG$4),(90-Angles1!AG48),IF(AND($E48&lt;AG$3,$F48&gt;AG$4),(90+Angles1!AG48),IF(AND($E48&lt;AG$3,$F48&lt;AG$4),(270-Angles1!AG48),IF(AND($E48&gt;AG$3,$F48&lt;AG$4),(270+Angles1!AG48),"-"))))</f>
        <v>167.01994782188552</v>
      </c>
      <c r="AH48" s="9">
        <f>IF(AND($E48&gt;AH$3,$F48&gt;AH$4),(90-Angles1!AH48),IF(AND($E48&lt;AH$3,$F48&gt;AH$4),(90+Angles1!AH48),IF(AND($E48&lt;AH$3,$F48&lt;AH$4),(270-Angles1!AH48),IF(AND($E48&gt;AH$3,$F48&lt;AH$4),(270+Angles1!AH48),"-"))))</f>
        <v>166.08346151570208</v>
      </c>
      <c r="AI48" s="9">
        <f>IF(AND($E48&gt;AI$3,$F48&gt;AI$4),(90-Angles1!AI48),IF(AND($E48&lt;AI$3,$F48&gt;AI$4),(90+Angles1!AI48),IF(AND($E48&lt;AI$3,$F48&lt;AI$4),(270-Angles1!AI48),IF(AND($E48&gt;AI$3,$F48&lt;AI$4),(270+Angles1!AI48),"-"))))</f>
        <v>129.3902181648449</v>
      </c>
      <c r="AJ48" s="9">
        <f>IF(AND($E48&gt;AJ$3,$F48&gt;AJ$4),(90-Angles1!AJ48),IF(AND($E48&lt;AJ$3,$F48&gt;AJ$4),(90+Angles1!AJ48),IF(AND($E48&lt;AJ$3,$F48&lt;AJ$4),(270-Angles1!AJ48),IF(AND($E48&gt;AJ$3,$F48&lt;AJ$4),(270+Angles1!AJ48),"-"))))</f>
        <v>121.66302299891498</v>
      </c>
      <c r="AK48" s="9">
        <f>IF(AND($E48&gt;AK$3,$F48&gt;AK$4),(90-Angles1!AK48),IF(AND($E48&lt;AK$3,$F48&gt;AK$4),(90+Angles1!AK48),IF(AND($E48&lt;AK$3,$F48&lt;AK$4),(270-Angles1!AK48),IF(AND($E48&gt;AK$3,$F48&lt;AK$4),(270+Angles1!AK48),"-"))))</f>
        <v>117.63608725255362</v>
      </c>
      <c r="AL48" s="9">
        <f>IF(AND($E48&gt;AL$3,$F48&gt;AL$4),(90-Angles1!AL48),IF(AND($E48&lt;AL$3,$F48&gt;AL$4),(90+Angles1!AL48),IF(AND($E48&lt;AL$3,$F48&lt;AL$4),(270-Angles1!AL48),IF(AND($E48&gt;AL$3,$F48&lt;AL$4),(270+Angles1!AL48),"-"))))</f>
        <v>111.95027249740613</v>
      </c>
      <c r="AM48" s="9">
        <f>IF(AND($E48&gt;AM$3,$F48&gt;AM$4),(90-Angles1!AM48),IF(AND($E48&lt;AM$3,$F48&gt;AM$4),(90+Angles1!AM48),IF(AND($E48&lt;AM$3,$F48&lt;AM$4),(270-Angles1!AM48),IF(AND($E48&gt;AM$3,$F48&lt;AM$4),(270+Angles1!AM48),"-"))))</f>
        <v>109.0614477078722</v>
      </c>
      <c r="AN48" s="9">
        <f>IF(AND($E48&gt;AN$3,$F48&gt;AN$4),(90-Angles1!AN48),IF(AND($E48&lt;AN$3,$F48&gt;AN$4),(90+Angles1!AN48),IF(AND($E48&lt;AN$3,$F48&lt;AN$4),(270-Angles1!AN48),IF(AND($E48&gt;AN$3,$F48&lt;AN$4),(270+Angles1!AN48),"-"))))</f>
        <v>108.31588231302965</v>
      </c>
      <c r="AO48" s="9">
        <f>IF(AND($E48&gt;AO$3,$F48&gt;AO$4),(90-Angles1!AO48),IF(AND($E48&lt;AO$3,$F48&gt;AO$4),(90+Angles1!AO48),IF(AND($E48&lt;AO$3,$F48&lt;AO$4),(270-Angles1!AO48),IF(AND($E48&gt;AO$3,$F48&lt;AO$4),(270+Angles1!AO48),"-"))))</f>
        <v>111.49522542824654</v>
      </c>
      <c r="AP48" s="9">
        <f>IF(AND($E48&gt;AP$3,$F48&gt;AP$4),(90-Angles1!AP48),IF(AND($E48&lt;AP$3,$F48&gt;AP$4),(90+Angles1!AP48),IF(AND($E48&lt;AP$3,$F48&lt;AP$4),(270-Angles1!AP48),IF(AND($E48&gt;AP$3,$F48&lt;AP$4),(270+Angles1!AP48),"-"))))</f>
        <v>95.833145136914453</v>
      </c>
      <c r="AQ48" s="9">
        <f>IF(AND($E48&gt;AQ$3,$F48&gt;AQ$4),(90-Angles1!AQ48),IF(AND($E48&lt;AQ$3,$F48&gt;AQ$4),(90+Angles1!AQ48),IF(AND($E48&lt;AQ$3,$F48&lt;AQ$4),(270-Angles1!AQ48),IF(AND($E48&gt;AQ$3,$F48&lt;AQ$4),(270+Angles1!AQ48),"-"))))</f>
        <v>94.521973228494687</v>
      </c>
      <c r="AR48" s="9">
        <f>IF(AND($E48&gt;AR$3,$F48&gt;AR$4),(90-Angles1!AR48),IF(AND($E48&lt;AR$3,$F48&gt;AR$4),(90+Angles1!AR48),IF(AND($E48&lt;AR$3,$F48&lt;AR$4),(270-Angles1!AR48),IF(AND($E48&gt;AR$3,$F48&lt;AR$4),(270+Angles1!AR48),"-"))))</f>
        <v>93.523614946409865</v>
      </c>
      <c r="AS48" s="9">
        <f>IF(AND($E48&gt;AS$3,$F48&gt;AS$4),(90-Angles1!AS48),IF(AND($E48&lt;AS$3,$F48&gt;AS$4),(90+Angles1!AS48),IF(AND($E48&lt;AS$3,$F48&lt;AS$4),(270-Angles1!AS48),IF(AND($E48&gt;AS$3,$F48&lt;AS$4),(270+Angles1!AS48),"-"))))</f>
        <v>94.087674181938738</v>
      </c>
      <c r="AT48" s="9">
        <f>IF(AND($E48&gt;AT$3,$F48&gt;AT$4),(90-Angles1!AT48),IF(AND($E48&lt;AT$3,$F48&gt;AT$4),(90+Angles1!AT48),IF(AND($E48&lt;AT$3,$F48&lt;AT$4),(270-Angles1!AT48),IF(AND($E48&gt;AT$3,$F48&lt;AT$4),(270+Angles1!AT48),"-"))))</f>
        <v>63.061580749838981</v>
      </c>
      <c r="AU48" s="9">
        <f>IF(AND($E48&gt;AU$3,$F48&gt;AU$4),(90-Angles1!AU48),IF(AND($E48&lt;AU$3,$F48&gt;AU$4),(90+Angles1!AU48),IF(AND($E48&lt;AU$3,$F48&lt;AU$4),(270-Angles1!AU48),IF(AND($E48&gt;AU$3,$F48&lt;AU$4),(270+Angles1!AU48),"-"))))</f>
        <v>146.7841265369932</v>
      </c>
      <c r="AV48" s="9">
        <f>IF(AND($E48&gt;AV$3,$F48&gt;AV$4),(90-Angles1!AV48),IF(AND($E48&lt;AV$3,$F48&gt;AV$4),(90+Angles1!AV48),IF(AND($E48&lt;AV$3,$F48&lt;AV$4),(270-Angles1!AV48),IF(AND($E48&gt;AV$3,$F48&lt;AV$4),(270+Angles1!AV48),"-"))))</f>
        <v>135.78931487873967</v>
      </c>
      <c r="AW48" s="9" t="str">
        <f>IF(AND($E48&gt;AW$3,$F48&gt;AW$4),(90-Angles1!AW48),IF(AND($E48&lt;AW$3,$F48&gt;AW$4),(90+Angles1!AW48),IF(AND($E48&lt;AW$3,$F48&lt;AW$4),(270-Angles1!AW48),IF(AND($E48&gt;AW$3,$F48&lt;AW$4),(270+Angles1!AW48),"-"))))</f>
        <v>-</v>
      </c>
      <c r="AX48" s="9">
        <f>IF(AND($E48&gt;AX$3,$F48&gt;AX$4),(90-Angles1!AX48),IF(AND($E48&lt;AX$3,$F48&gt;AX$4),(90+Angles1!AX48),IF(AND($E48&lt;AX$3,$F48&lt;AX$4),(270-Angles1!AX48),IF(AND($E48&gt;AX$3,$F48&lt;AX$4),(270+Angles1!AX48),"-"))))</f>
        <v>25.167761784967269</v>
      </c>
      <c r="AY48" s="9">
        <f>IF(AND($E48&gt;AY$3,$F48&gt;AY$4),(90-Angles1!AY48),IF(AND($E48&lt;AY$3,$F48&gt;AY$4),(90+Angles1!AY48),IF(AND($E48&lt;AY$3,$F48&lt;AY$4),(270-Angles1!AY48),IF(AND($E48&gt;AY$3,$F48&lt;AY$4),(270+Angles1!AY48),"-"))))</f>
        <v>29.358522034722434</v>
      </c>
      <c r="AZ48" s="9">
        <f>IF(AND($E48&gt;AZ$3,$F48&gt;AZ$4),(90-Angles1!AZ48),IF(AND($E48&lt;AZ$3,$F48&gt;AZ$4),(90+Angles1!AZ48),IF(AND($E48&lt;AZ$3,$F48&lt;AZ$4),(270-Angles1!AZ48),IF(AND($E48&gt;AZ$3,$F48&lt;AZ$4),(270+Angles1!AZ48),"-"))))</f>
        <v>10.407058255817759</v>
      </c>
      <c r="BA48" s="9">
        <f>IF(AND($E48&gt;BA$3,$F48&gt;BA$4),(90-Angles1!BA48),IF(AND($E48&lt;BA$3,$F48&gt;BA$4),(90+Angles1!BA48),IF(AND($E48&lt;BA$3,$F48&lt;BA$4),(270-Angles1!BA48),IF(AND($E48&gt;BA$3,$F48&lt;BA$4),(270+Angles1!BA48),"-"))))</f>
        <v>6.6587143349306785</v>
      </c>
      <c r="BB48" s="9">
        <f>IF(AND($E48&gt;BB$3,$F48&gt;BB$4),(90-Angles1!BB48),IF(AND($E48&lt;BB$3,$F48&gt;BB$4),(90+Angles1!BB48),IF(AND($E48&lt;BB$3,$F48&lt;BB$4),(270-Angles1!BB48),IF(AND($E48&gt;BB$3,$F48&lt;BB$4),(270+Angles1!BB48),"-"))))</f>
        <v>6.5558005345302206</v>
      </c>
      <c r="BC48" s="9">
        <f>IF(AND($E48&gt;BC$3,$F48&gt;BC$4),(90-Angles1!BC48),IF(AND($E48&lt;BC$3,$F48&gt;BC$4),(90+Angles1!BC48),IF(AND($E48&lt;BC$3,$F48&lt;BC$4),(270-Angles1!BC48),IF(AND($E48&gt;BC$3,$F48&lt;BC$4),(270+Angles1!BC48),"-"))))</f>
        <v>348.24149440632596</v>
      </c>
      <c r="BD48" s="9">
        <f>IF(AND($E48&gt;BD$3,$F48&gt;BD$4),(90-Angles1!BD48),IF(AND($E48&lt;BD$3,$F48&gt;BD$4),(90+Angles1!BD48),IF(AND($E48&lt;BD$3,$F48&lt;BD$4),(270-Angles1!BD48),IF(AND($E48&gt;BD$3,$F48&lt;BD$4),(270+Angles1!BD48),"-"))))</f>
        <v>343.41328835953334</v>
      </c>
      <c r="BE48" s="9">
        <f>IF(AND($E48&gt;BE$3,$F48&gt;BE$4),(90-Angles1!BE48),IF(AND($E48&lt;BE$3,$F48&gt;BE$4),(90+Angles1!BE48),IF(AND($E48&lt;BE$3,$F48&lt;BE$4),(270-Angles1!BE48),IF(AND($E48&gt;BE$3,$F48&lt;BE$4),(270+Angles1!BE48),"-"))))</f>
        <v>350.99201160295996</v>
      </c>
    </row>
    <row r="49" spans="1:57" s="2" customFormat="1" ht="12" x14ac:dyDescent="0.25">
      <c r="A49" s="3">
        <f>Angles1!A49</f>
        <v>1868</v>
      </c>
      <c r="B49" s="3" t="str">
        <f>Angles1!B49</f>
        <v xml:space="preserve">Methana, Arsinoe </v>
      </c>
      <c r="C49" s="3" t="str">
        <f>Angles1!C49</f>
        <v>Vathy? near Magalochori</v>
      </c>
      <c r="D49" s="3">
        <f>Angles1!D49</f>
        <v>-750</v>
      </c>
      <c r="E49" s="3">
        <f>Angles1!E49</f>
        <v>37.592754999999997</v>
      </c>
      <c r="F49" s="3">
        <f>Angles1!F49</f>
        <v>23.337617999999999</v>
      </c>
      <c r="G49" s="32">
        <f>Angles1!G49</f>
        <v>40</v>
      </c>
      <c r="H49" s="9">
        <f>IF(AND($E49&gt;H$3,$F49&gt;H$4),(90-Angles1!H49),IF(AND($E49&lt;H$3,$F49&gt;H$4),(90+Angles1!H49),IF(AND($E49&lt;H$3,$F49&lt;H$4),(270-Angles1!H49),IF(AND($E49&gt;H$3,$F49&lt;H$4),(270+Angles1!H49),"-"))))</f>
        <v>263.72468064434798</v>
      </c>
      <c r="I49" s="9">
        <f>IF(AND($E49&gt;I$3,$F49&gt;I$4),(90-Angles1!I49),IF(AND($E49&lt;I$3,$F49&gt;I$4),(90+Angles1!I49),IF(AND($E49&lt;I$3,$F49&lt;I$4),(270-Angles1!I49),IF(AND($E49&gt;I$3,$F49&lt;I$4),(270+Angles1!I49),"-"))))</f>
        <v>263.00778133094968</v>
      </c>
      <c r="J49" s="9">
        <f>IF(AND($E49&gt;J$3,$F49&gt;J$4),(90-Angles1!J49),IF(AND($E49&lt;J$3,$F49&gt;J$4),(90+Angles1!J49),IF(AND($E49&lt;J$3,$F49&lt;J$4),(270-Angles1!J49),IF(AND($E49&gt;J$3,$F49&lt;J$4),(270+Angles1!J49),"-"))))</f>
        <v>261.9883890262642</v>
      </c>
      <c r="K49" s="9">
        <f>IF(AND($E49&gt;K$3,$F49&gt;K$4),(90-Angles1!K49),IF(AND($E49&lt;K$3,$F49&gt;K$4),(90+Angles1!K49),IF(AND($E49&lt;K$3,$F49&lt;K$4),(270-Angles1!K49),IF(AND($E49&gt;K$3,$F49&lt;K$4),(270+Angles1!K49),"-"))))</f>
        <v>255.54972602441276</v>
      </c>
      <c r="L49" s="9">
        <f>IF(AND($E49&gt;L$3,$F49&gt;L$4),(90-Angles1!L49),IF(AND($E49&lt;L$3,$F49&gt;L$4),(90+Angles1!L49),IF(AND($E49&lt;L$3,$F49&lt;L$4),(270-Angles1!L49),IF(AND($E49&gt;L$3,$F49&lt;L$4),(270+Angles1!L49),"-"))))</f>
        <v>255.19459142641816</v>
      </c>
      <c r="M49" s="9">
        <f>IF(AND($E49&gt;M$3,$F49&gt;M$4),(90-Angles1!M49),IF(AND($E49&lt;M$3,$F49&gt;M$4),(90+Angles1!M49),IF(AND($E49&lt;M$3,$F49&lt;M$4),(270-Angles1!M49),IF(AND($E49&gt;M$3,$F49&lt;M$4),(270+Angles1!M49),"-"))))</f>
        <v>246.41350991053574</v>
      </c>
      <c r="N49" s="9">
        <f>IF(AND($E49&gt;N$3,$F49&gt;N$4),(90-Angles1!N49),IF(AND($E49&lt;N$3,$F49&gt;N$4),(90+Angles1!N49),IF(AND($E49&lt;N$3,$F49&lt;N$4),(270-Angles1!N49),IF(AND($E49&gt;N$3,$F49&lt;N$4),(270+Angles1!N49),"-"))))</f>
        <v>239.72201390282365</v>
      </c>
      <c r="O49" s="9">
        <f>IF(AND($E49&gt;O$3,$F49&gt;O$4),(90-Angles1!O49),IF(AND($E49&lt;O$3,$F49&gt;O$4),(90+Angles1!O49),IF(AND($E49&lt;O$3,$F49&lt;O$4),(270-Angles1!O49),IF(AND($E49&gt;O$3,$F49&lt;O$4),(270+Angles1!O49),"-"))))</f>
        <v>242.13246303924012</v>
      </c>
      <c r="P49" s="9">
        <f>IF(AND($E49&gt;P$3,$F49&gt;P$4),(90-Angles1!P49),IF(AND($E49&lt;P$3,$F49&gt;P$4),(90+Angles1!P49),IF(AND($E49&lt;P$3,$F49&lt;P$4),(270-Angles1!P49),IF(AND($E49&gt;P$3,$F49&lt;P$4),(270+Angles1!P49),"-"))))</f>
        <v>238.06559416312206</v>
      </c>
      <c r="Q49" s="9">
        <f>IF(AND($E49&gt;Q$3,$F49&gt;Q$4),(90-Angles1!Q49),IF(AND($E49&lt;Q$3,$F49&gt;Q$4),(90+Angles1!Q49),IF(AND($E49&lt;Q$3,$F49&lt;Q$4),(270-Angles1!Q49),IF(AND($E49&gt;Q$3,$F49&lt;Q$4),(270+Angles1!Q49),"-"))))</f>
        <v>230.76356372504623</v>
      </c>
      <c r="R49" s="9">
        <f>IF(AND($E49&gt;R$3,$F49&gt;R$4),(90-Angles1!R49),IF(AND($E49&lt;R$3,$F49&gt;R$4),(90+Angles1!R49),IF(AND($E49&lt;R$3,$F49&lt;R$4),(270-Angles1!R49),IF(AND($E49&gt;R$3,$F49&lt;R$4),(270+Angles1!R49),"-"))))</f>
        <v>224.72063277976872</v>
      </c>
      <c r="S49" s="9">
        <f>IF(AND($E49&gt;S$3,$F49&gt;S$4),(90-Angles1!S49),IF(AND($E49&lt;S$3,$F49&gt;S$4),(90+Angles1!S49),IF(AND($E49&lt;S$3,$F49&lt;S$4),(270-Angles1!S49),IF(AND($E49&gt;S$3,$F49&lt;S$4),(270+Angles1!S49),"-"))))</f>
        <v>218.76015988500512</v>
      </c>
      <c r="T49" s="9">
        <f>IF(AND($E49&gt;T$3,$F49&gt;T$4),(90-Angles1!T49),IF(AND($E49&lt;T$3,$F49&gt;T$4),(90+Angles1!T49),IF(AND($E49&lt;T$3,$F49&lt;T$4),(270-Angles1!T49),IF(AND($E49&gt;T$3,$F49&lt;T$4),(270+Angles1!T49),"-"))))</f>
        <v>216.46869136367741</v>
      </c>
      <c r="U49" s="9">
        <f>IF(AND($E49&gt;U$3,$F49&gt;U$4),(90-Angles1!U49),IF(AND($E49&lt;U$3,$F49&gt;U$4),(90+Angles1!U49),IF(AND($E49&lt;U$3,$F49&lt;U$4),(270-Angles1!U49),IF(AND($E49&gt;U$3,$F49&lt;U$4),(270+Angles1!U49),"-"))))</f>
        <v>215.48517000021971</v>
      </c>
      <c r="V49" s="9">
        <f>IF(AND($E49&gt;V$3,$F49&gt;V$4),(90-Angles1!V49),IF(AND($E49&lt;V$3,$F49&gt;V$4),(90+Angles1!V49),IF(AND($E49&lt;V$3,$F49&lt;V$4),(270-Angles1!V49),IF(AND($E49&gt;V$3,$F49&lt;V$4),(270+Angles1!V49),"-"))))</f>
        <v>214.12618030838078</v>
      </c>
      <c r="W49" s="9">
        <f>IF(AND($E49&gt;W$3,$F49&gt;W$4),(90-Angles1!W49),IF(AND($E49&lt;W$3,$F49&gt;W$4),(90+Angles1!W49),IF(AND($E49&lt;W$3,$F49&lt;W$4),(270-Angles1!W49),IF(AND($E49&gt;W$3,$F49&lt;W$4),(270+Angles1!W49),"-"))))</f>
        <v>209.82783362432596</v>
      </c>
      <c r="X49" s="9">
        <f>IF(AND($E49&gt;X$3,$F49&gt;X$4),(90-Angles1!X49),IF(AND($E49&lt;X$3,$F49&gt;X$4),(90+Angles1!X49),IF(AND($E49&lt;X$3,$F49&lt;X$4),(270-Angles1!X49),IF(AND($E49&gt;X$3,$F49&lt;X$4),(270+Angles1!X49),"-"))))</f>
        <v>203.92451232242104</v>
      </c>
      <c r="Y49" s="9">
        <f>IF(AND($E49&gt;Y$3,$F49&gt;Y$4),(90-Angles1!Y49),IF(AND($E49&lt;Y$3,$F49&gt;Y$4),(90+Angles1!Y49),IF(AND($E49&lt;Y$3,$F49&lt;Y$4),(270-Angles1!Y49),IF(AND($E49&gt;Y$3,$F49&lt;Y$4),(270+Angles1!Y49),"-"))))</f>
        <v>196.23340270010124</v>
      </c>
      <c r="Z49" s="9">
        <f>IF(AND($E49&gt;Z$3,$F49&gt;Z$4),(90-Angles1!Z49),IF(AND($E49&lt;Z$3,$F49&gt;Z$4),(90+Angles1!Z49),IF(AND($E49&lt;Z$3,$F49&lt;Z$4),(270-Angles1!Z49),IF(AND($E49&gt;Z$3,$F49&lt;Z$4),(270+Angles1!Z49),"-"))))</f>
        <v>190.77975200223466</v>
      </c>
      <c r="AA49" s="9">
        <f>IF(AND($E49&gt;AA$3,$F49&gt;AA$4),(90-Angles1!AA49),IF(AND($E49&lt;AA$3,$F49&gt;AA$4),(90+Angles1!AA49),IF(AND($E49&lt;AA$3,$F49&lt;AA$4),(270-Angles1!AA49),IF(AND($E49&gt;AA$3,$F49&lt;AA$4),(270+Angles1!AA49),"-"))))</f>
        <v>190.20568401373231</v>
      </c>
      <c r="AB49" s="9">
        <f>IF(AND($E49&gt;AB$3,$F49&gt;AB$4),(90-Angles1!AB49),IF(AND($E49&lt;AB$3,$F49&gt;AB$4),(90+Angles1!AB49),IF(AND($E49&lt;AB$3,$F49&lt;AB$4),(270-Angles1!AB49),IF(AND($E49&gt;AB$3,$F49&lt;AB$4),(270+Angles1!AB49),"-"))))</f>
        <v>204.80883515949617</v>
      </c>
      <c r="AC49" s="9">
        <f>IF(AND($E49&gt;AC$3,$F49&gt;AC$4),(90-Angles1!AC49),IF(AND($E49&lt;AC$3,$F49&gt;AC$4),(90+Angles1!AC49),IF(AND($E49&lt;AC$3,$F49&lt;AC$4),(270-Angles1!AC49),IF(AND($E49&gt;AC$3,$F49&lt;AC$4),(270+Angles1!AC49),"-"))))</f>
        <v>203.47822797859129</v>
      </c>
      <c r="AD49" s="9">
        <f>IF(AND($E49&gt;AD$3,$F49&gt;AD$4),(90-Angles1!AD49),IF(AND($E49&lt;AD$3,$F49&gt;AD$4),(90+Angles1!AD49),IF(AND($E49&lt;AD$3,$F49&lt;AD$4),(270-Angles1!AD49),IF(AND($E49&gt;AD$3,$F49&lt;AD$4),(270+Angles1!AD49),"-"))))</f>
        <v>200.83132881616152</v>
      </c>
      <c r="AE49" s="9">
        <f>IF(AND($E49&gt;AE$3,$F49&gt;AE$4),(90-Angles1!AE49),IF(AND($E49&lt;AE$3,$F49&gt;AE$4),(90+Angles1!AE49),IF(AND($E49&lt;AE$3,$F49&lt;AE$4),(270-Angles1!AE49),IF(AND($E49&gt;AE$3,$F49&lt;AE$4),(270+Angles1!AE49),"-"))))</f>
        <v>199.31606013911525</v>
      </c>
      <c r="AF49" s="9">
        <f>IF(AND($E49&gt;AF$3,$F49&gt;AF$4),(90-Angles1!AF49),IF(AND($E49&lt;AF$3,$F49&gt;AF$4),(90+Angles1!AF49),IF(AND($E49&lt;AF$3,$F49&lt;AF$4),(270-Angles1!AF49),IF(AND($E49&gt;AF$3,$F49&lt;AF$4),(270+Angles1!AF49),"-"))))</f>
        <v>194.79429903987108</v>
      </c>
      <c r="AG49" s="9">
        <f>IF(AND($E49&gt;AG$3,$F49&gt;AG$4),(90-Angles1!AG49),IF(AND($E49&lt;AG$3,$F49&gt;AG$4),(90+Angles1!AG49),IF(AND($E49&lt;AG$3,$F49&lt;AG$4),(270-Angles1!AG49),IF(AND($E49&gt;AG$3,$F49&lt;AG$4),(270+Angles1!AG49),"-"))))</f>
        <v>182.94300610190226</v>
      </c>
      <c r="AH49" s="9">
        <f>IF(AND($E49&gt;AH$3,$F49&gt;AH$4),(90-Angles1!AH49),IF(AND($E49&lt;AH$3,$F49&gt;AH$4),(90+Angles1!AH49),IF(AND($E49&lt;AH$3,$F49&lt;AH$4),(270-Angles1!AH49),IF(AND($E49&gt;AH$3,$F49&lt;AH$4),(270+Angles1!AH49),"-"))))</f>
        <v>181.97575664863103</v>
      </c>
      <c r="AI49" s="9">
        <f>IF(AND($E49&gt;AI$3,$F49&gt;AI$4),(90-Angles1!AI49),IF(AND($E49&lt;AI$3,$F49&gt;AI$4),(90+Angles1!AI49),IF(AND($E49&lt;AI$3,$F49&lt;AI$4),(270-Angles1!AI49),IF(AND($E49&gt;AI$3,$F49&lt;AI$4),(270+Angles1!AI49),"-"))))</f>
        <v>155.98977572306308</v>
      </c>
      <c r="AJ49" s="9">
        <f>IF(AND($E49&gt;AJ$3,$F49&gt;AJ$4),(90-Angles1!AJ49),IF(AND($E49&lt;AJ$3,$F49&gt;AJ$4),(90+Angles1!AJ49),IF(AND($E49&lt;AJ$3,$F49&lt;AJ$4),(270-Angles1!AJ49),IF(AND($E49&gt;AJ$3,$F49&lt;AJ$4),(270+Angles1!AJ49),"-"))))</f>
        <v>147.82437332304229</v>
      </c>
      <c r="AK49" s="9">
        <f>IF(AND($E49&gt;AK$3,$F49&gt;AK$4),(90-Angles1!AK49),IF(AND($E49&lt;AK$3,$F49&gt;AK$4),(90+Angles1!AK49),IF(AND($E49&lt;AK$3,$F49&lt;AK$4),(270-Angles1!AK49),IF(AND($E49&gt;AK$3,$F49&lt;AK$4),(270+Angles1!AK49),"-"))))</f>
        <v>141.31719599236186</v>
      </c>
      <c r="AL49" s="9">
        <f>IF(AND($E49&gt;AL$3,$F49&gt;AL$4),(90-Angles1!AL49),IF(AND($E49&lt;AL$3,$F49&gt;AL$4),(90+Angles1!AL49),IF(AND($E49&lt;AL$3,$F49&lt;AL$4),(270-Angles1!AL49),IF(AND($E49&gt;AL$3,$F49&lt;AL$4),(270+Angles1!AL49),"-"))))</f>
        <v>136.96978849091835</v>
      </c>
      <c r="AM49" s="9">
        <f>IF(AND($E49&gt;AM$3,$F49&gt;AM$4),(90-Angles1!AM49),IF(AND($E49&lt;AM$3,$F49&gt;AM$4),(90+Angles1!AM49),IF(AND($E49&lt;AM$3,$F49&lt;AM$4),(270-Angles1!AM49),IF(AND($E49&gt;AM$3,$F49&lt;AM$4),(270+Angles1!AM49),"-"))))</f>
        <v>135.203859655938</v>
      </c>
      <c r="AN49" s="9">
        <f>IF(AND($E49&gt;AN$3,$F49&gt;AN$4),(90-Angles1!AN49),IF(AND($E49&lt;AN$3,$F49&gt;AN$4),(90+Angles1!AN49),IF(AND($E49&lt;AN$3,$F49&lt;AN$4),(270-Angles1!AN49),IF(AND($E49&gt;AN$3,$F49&lt;AN$4),(270+Angles1!AN49),"-"))))</f>
        <v>138.89960491703519</v>
      </c>
      <c r="AO49" s="9">
        <f>IF(AND($E49&gt;AO$3,$F49&gt;AO$4),(90-Angles1!AO49),IF(AND($E49&lt;AO$3,$F49&gt;AO$4),(90+Angles1!AO49),IF(AND($E49&lt;AO$3,$F49&lt;AO$4),(270-Angles1!AO49),IF(AND($E49&gt;AO$3,$F49&lt;AO$4),(270+Angles1!AO49),"-"))))</f>
        <v>144.92453531187888</v>
      </c>
      <c r="AP49" s="9">
        <f>IF(AND($E49&gt;AP$3,$F49&gt;AP$4),(90-Angles1!AP49),IF(AND($E49&lt;AP$3,$F49&gt;AP$4),(90+Angles1!AP49),IF(AND($E49&lt;AP$3,$F49&lt;AP$4),(270-Angles1!AP49),IF(AND($E49&gt;AP$3,$F49&lt;AP$4),(270+Angles1!AP49),"-"))))</f>
        <v>140.96351308765171</v>
      </c>
      <c r="AQ49" s="9">
        <f>IF(AND($E49&gt;AQ$3,$F49&gt;AQ$4),(90-Angles1!AQ49),IF(AND($E49&lt;AQ$3,$F49&gt;AQ$4),(90+Angles1!AQ49),IF(AND($E49&lt;AQ$3,$F49&lt;AQ$4),(270-Angles1!AQ49),IF(AND($E49&gt;AQ$3,$F49&lt;AQ$4),(270+Angles1!AQ49),"-"))))</f>
        <v>142.10895339393221</v>
      </c>
      <c r="AR49" s="9">
        <f>IF(AND($E49&gt;AR$3,$F49&gt;AR$4),(90-Angles1!AR49),IF(AND($E49&lt;AR$3,$F49&gt;AR$4),(90+Angles1!AR49),IF(AND($E49&lt;AR$3,$F49&lt;AR$4),(270-Angles1!AR49),IF(AND($E49&gt;AR$3,$F49&lt;AR$4),(270+Angles1!AR49),"-"))))</f>
        <v>138.86051955282207</v>
      </c>
      <c r="AS49" s="9">
        <f>IF(AND($E49&gt;AS$3,$F49&gt;AS$4),(90-Angles1!AS49),IF(AND($E49&lt;AS$3,$F49&gt;AS$4),(90+Angles1!AS49),IF(AND($E49&lt;AS$3,$F49&lt;AS$4),(270-Angles1!AS49),IF(AND($E49&gt;AS$3,$F49&lt;AS$4),(270+Angles1!AS49),"-"))))</f>
        <v>135.46732807741824</v>
      </c>
      <c r="AT49" s="9">
        <f>IF(AND($E49&gt;AT$3,$F49&gt;AT$4),(90-Angles1!AT49),IF(AND($E49&lt;AT$3,$F49&gt;AT$4),(90+Angles1!AT49),IF(AND($E49&lt;AT$3,$F49&lt;AT$4),(270-Angles1!AT49),IF(AND($E49&gt;AT$3,$F49&lt;AT$4),(270+Angles1!AT49),"-"))))</f>
        <v>107.6008035782335</v>
      </c>
      <c r="AU49" s="9">
        <f>IF(AND($E49&gt;AU$3,$F49&gt;AU$4),(90-Angles1!AU49),IF(AND($E49&lt;AU$3,$F49&gt;AU$4),(90+Angles1!AU49),IF(AND($E49&lt;AU$3,$F49&lt;AU$4),(270-Angles1!AU49),IF(AND($E49&gt;AU$3,$F49&lt;AU$4),(270+Angles1!AU49),"-"))))</f>
        <v>202.9547860262013</v>
      </c>
      <c r="AV49" s="9">
        <f>IF(AND($E49&gt;AV$3,$F49&gt;AV$4),(90-Angles1!AV49),IF(AND($E49&lt;AV$3,$F49&gt;AV$4),(90+Angles1!AV49),IF(AND($E49&lt;AV$3,$F49&lt;AV$4),(270-Angles1!AV49),IF(AND($E49&gt;AV$3,$F49&lt;AV$4),(270+Angles1!AV49),"-"))))</f>
        <v>203.95101289654474</v>
      </c>
      <c r="AW49" s="9">
        <f>IF(AND($E49&gt;AW$3,$F49&gt;AW$4),(90-Angles1!AW49),IF(AND($E49&lt;AW$3,$F49&gt;AW$4),(90+Angles1!AW49),IF(AND($E49&lt;AW$3,$F49&lt;AW$4),(270-Angles1!AW49),IF(AND($E49&gt;AW$3,$F49&lt;AW$4),(270+Angles1!AW49),"-"))))</f>
        <v>205.12255192325196</v>
      </c>
      <c r="AX49" s="9" t="str">
        <f>IF(AND($E49&gt;AX$3,$F49&gt;AX$4),(90-Angles1!AX49),IF(AND($E49&lt;AX$3,$F49&gt;AX$4),(90+Angles1!AX49),IF(AND($E49&lt;AX$3,$F49&lt;AX$4),(270-Angles1!AX49),IF(AND($E49&gt;AX$3,$F49&lt;AX$4),(270+Angles1!AX49),"-"))))</f>
        <v>-</v>
      </c>
      <c r="AY49" s="9">
        <f>IF(AND($E49&gt;AY$3,$F49&gt;AY$4),(90-Angles1!AY49),IF(AND($E49&lt;AY$3,$F49&gt;AY$4),(90+Angles1!AY49),IF(AND($E49&lt;AY$3,$F49&lt;AY$4),(270-Angles1!AY49),IF(AND($E49&gt;AY$3,$F49&lt;AY$4),(270+Angles1!AY49),"-"))))</f>
        <v>194.49249078331832</v>
      </c>
      <c r="AZ49" s="9">
        <f>IF(AND($E49&gt;AZ$3,$F49&gt;AZ$4),(90-Angles1!AZ49),IF(AND($E49&lt;AZ$3,$F49&gt;AZ$4),(90+Angles1!AZ49),IF(AND($E49&lt;AZ$3,$F49&lt;AZ$4),(270-Angles1!AZ49),IF(AND($E49&gt;AZ$3,$F49&lt;AZ$4),(270+Angles1!AZ49),"-"))))</f>
        <v>291.73885166164251</v>
      </c>
      <c r="BA49" s="9">
        <f>IF(AND($E49&gt;BA$3,$F49&gt;BA$4),(90-Angles1!BA49),IF(AND($E49&lt;BA$3,$F49&gt;BA$4),(90+Angles1!BA49),IF(AND($E49&lt;BA$3,$F49&lt;BA$4),(270-Angles1!BA49),IF(AND($E49&gt;BA$3,$F49&lt;BA$4),(270+Angles1!BA49),"-"))))</f>
        <v>329.59676367550077</v>
      </c>
      <c r="BB49" s="9">
        <f>IF(AND($E49&gt;BB$3,$F49&gt;BB$4),(90-Angles1!BB49),IF(AND($E49&lt;BB$3,$F49&gt;BB$4),(90+Angles1!BB49),IF(AND($E49&lt;BB$3,$F49&lt;BB$4),(270-Angles1!BB49),IF(AND($E49&gt;BB$3,$F49&lt;BB$4),(270+Angles1!BB49),"-"))))</f>
        <v>331.68565742991484</v>
      </c>
      <c r="BC49" s="9">
        <f>IF(AND($E49&gt;BC$3,$F49&gt;BC$4),(90-Angles1!BC49),IF(AND($E49&lt;BC$3,$F49&gt;BC$4),(90+Angles1!BC49),IF(AND($E49&lt;BC$3,$F49&lt;BC$4),(270-Angles1!BC49),IF(AND($E49&gt;BC$3,$F49&lt;BC$4),(270+Angles1!BC49),"-"))))</f>
        <v>297.81558769150092</v>
      </c>
      <c r="BD49" s="9">
        <f>IF(AND($E49&gt;BD$3,$F49&gt;BD$4),(90-Angles1!BD49),IF(AND($E49&lt;BD$3,$F49&gt;BD$4),(90+Angles1!BD49),IF(AND($E49&lt;BD$3,$F49&lt;BD$4),(270-Angles1!BD49),IF(AND($E49&gt;BD$3,$F49&lt;BD$4),(270+Angles1!BD49),"-"))))</f>
        <v>296.57845149974588</v>
      </c>
      <c r="BE49" s="9">
        <f>IF(AND($E49&gt;BE$3,$F49&gt;BE$4),(90-Angles1!BE49),IF(AND($E49&lt;BE$3,$F49&gt;BE$4),(90+Angles1!BE49),IF(AND($E49&lt;BE$3,$F49&lt;BE$4),(270-Angles1!BE49),IF(AND($E49&gt;BE$3,$F49&lt;BE$4),(270+Angles1!BE49),"-"))))</f>
        <v>315.20939897529354</v>
      </c>
    </row>
    <row r="50" spans="1:57" s="2" customFormat="1" ht="12" x14ac:dyDescent="0.25">
      <c r="A50" s="3">
        <f>Angles1!A50</f>
        <v>1869</v>
      </c>
      <c r="B50" s="3" t="str">
        <f>Angles1!B50</f>
        <v xml:space="preserve">Thermae </v>
      </c>
      <c r="C50" s="3" t="str">
        <f>Angles1!C50</f>
        <v>Agios Nikolaos?</v>
      </c>
      <c r="D50" s="3" t="str">
        <f>Angles1!D50</f>
        <v xml:space="preserve"> </v>
      </c>
      <c r="E50" s="3">
        <f>Angles1!E50</f>
        <v>37.639291</v>
      </c>
      <c r="F50" s="3">
        <f>Angles1!F50</f>
        <v>23.352808</v>
      </c>
      <c r="G50" s="32">
        <f>Angles1!G50</f>
        <v>44</v>
      </c>
      <c r="H50" s="9">
        <f>IF(AND($E50&gt;H$3,$F50&gt;H$4),(90-Angles1!H50),IF(AND($E50&lt;H$3,$F50&gt;H$4),(90+Angles1!H50),IF(AND($E50&lt;H$3,$F50&lt;H$4),(270-Angles1!H50),IF(AND($E50&gt;H$3,$F50&lt;H$4),(270+Angles1!H50),"-"))))</f>
        <v>268.58413418001714</v>
      </c>
      <c r="I50" s="9">
        <f>IF(AND($E50&gt;I$3,$F50&gt;I$4),(90-Angles1!I50),IF(AND($E50&lt;I$3,$F50&gt;I$4),(90+Angles1!I50),IF(AND($E50&lt;I$3,$F50&lt;I$4),(270-Angles1!I50),IF(AND($E50&gt;I$3,$F50&lt;I$4),(270+Angles1!I50),"-"))))</f>
        <v>268.43339196421533</v>
      </c>
      <c r="J50" s="9">
        <f>IF(AND($E50&gt;J$3,$F50&gt;J$4),(90-Angles1!J50),IF(AND($E50&lt;J$3,$F50&gt;J$4),(90+Angles1!J50),IF(AND($E50&lt;J$3,$F50&lt;J$4),(270-Angles1!J50),IF(AND($E50&gt;J$3,$F50&lt;J$4),(270+Angles1!J50),"-"))))</f>
        <v>267.20742076500761</v>
      </c>
      <c r="K50" s="9">
        <f>IF(AND($E50&gt;K$3,$F50&gt;K$4),(90-Angles1!K50),IF(AND($E50&lt;K$3,$F50&gt;K$4),(90+Angles1!K50),IF(AND($E50&lt;K$3,$F50&lt;K$4),(270-Angles1!K50),IF(AND($E50&gt;K$3,$F50&lt;K$4),(270+Angles1!K50),"-"))))</f>
        <v>260.73754001257163</v>
      </c>
      <c r="L50" s="9">
        <f>IF(AND($E50&gt;L$3,$F50&gt;L$4),(90-Angles1!L50),IF(AND($E50&lt;L$3,$F50&gt;L$4),(90+Angles1!L50),IF(AND($E50&lt;L$3,$F50&lt;L$4),(270-Angles1!L50),IF(AND($E50&gt;L$3,$F50&lt;L$4),(270+Angles1!L50),"-"))))</f>
        <v>260.31946376436213</v>
      </c>
      <c r="M50" s="9">
        <f>IF(AND($E50&gt;M$3,$F50&gt;M$4),(90-Angles1!M50),IF(AND($E50&lt;M$3,$F50&gt;M$4),(90+Angles1!M50),IF(AND($E50&lt;M$3,$F50&lt;M$4),(270-Angles1!M50),IF(AND($E50&gt;M$3,$F50&lt;M$4),(270+Angles1!M50),"-"))))</f>
        <v>251.28692514789211</v>
      </c>
      <c r="N50" s="9">
        <f>IF(AND($E50&gt;N$3,$F50&gt;N$4),(90-Angles1!N50),IF(AND($E50&lt;N$3,$F50&gt;N$4),(90+Angles1!N50),IF(AND($E50&lt;N$3,$F50&lt;N$4),(270-Angles1!N50),IF(AND($E50&gt;N$3,$F50&lt;N$4),(270+Angles1!N50),"-"))))</f>
        <v>244.6119182783425</v>
      </c>
      <c r="O50" s="9">
        <f>IF(AND($E50&gt;O$3,$F50&gt;O$4),(90-Angles1!O50),IF(AND($E50&lt;O$3,$F50&gt;O$4),(90+Angles1!O50),IF(AND($E50&lt;O$3,$F50&lt;O$4),(270-Angles1!O50),IF(AND($E50&gt;O$3,$F50&lt;O$4),(270+Angles1!O50),"-"))))</f>
        <v>247.96693145991475</v>
      </c>
      <c r="P50" s="9">
        <f>IF(AND($E50&gt;P$3,$F50&gt;P$4),(90-Angles1!P50),IF(AND($E50&lt;P$3,$F50&gt;P$4),(90+Angles1!P50),IF(AND($E50&lt;P$3,$F50&lt;P$4),(270-Angles1!P50),IF(AND($E50&gt;P$3,$F50&lt;P$4),(270+Angles1!P50),"-"))))</f>
        <v>243.10902950029921</v>
      </c>
      <c r="Q50" s="9">
        <f>IF(AND($E50&gt;Q$3,$F50&gt;Q$4),(90-Angles1!Q50),IF(AND($E50&lt;Q$3,$F50&gt;Q$4),(90+Angles1!Q50),IF(AND($E50&lt;Q$3,$F50&lt;Q$4),(270-Angles1!Q50),IF(AND($E50&gt;Q$3,$F50&lt;Q$4),(270+Angles1!Q50),"-"))))</f>
        <v>235.05547111519158</v>
      </c>
      <c r="R50" s="9">
        <f>IF(AND($E50&gt;R$3,$F50&gt;R$4),(90-Angles1!R50),IF(AND($E50&lt;R$3,$F50&gt;R$4),(90+Angles1!R50),IF(AND($E50&lt;R$3,$F50&lt;R$4),(270-Angles1!R50),IF(AND($E50&gt;R$3,$F50&lt;R$4),(270+Angles1!R50),"-"))))</f>
        <v>228.34262848825497</v>
      </c>
      <c r="S50" s="9">
        <f>IF(AND($E50&gt;S$3,$F50&gt;S$4),(90-Angles1!S50),IF(AND($E50&lt;S$3,$F50&gt;S$4),(90+Angles1!S50),IF(AND($E50&lt;S$3,$F50&lt;S$4),(270-Angles1!S50),IF(AND($E50&gt;S$3,$F50&lt;S$4),(270+Angles1!S50),"-"))))</f>
        <v>221.63401332419804</v>
      </c>
      <c r="T50" s="9">
        <f>IF(AND($E50&gt;T$3,$F50&gt;T$4),(90-Angles1!T50),IF(AND($E50&lt;T$3,$F50&gt;T$4),(90+Angles1!T50),IF(AND($E50&lt;T$3,$F50&lt;T$4),(270-Angles1!T50),IF(AND($E50&gt;T$3,$F50&lt;T$4),(270+Angles1!T50),"-"))))</f>
        <v>219.15813834894828</v>
      </c>
      <c r="U50" s="9">
        <f>IF(AND($E50&gt;U$3,$F50&gt;U$4),(90-Angles1!U50),IF(AND($E50&lt;U$3,$F50&gt;U$4),(90+Angles1!U50),IF(AND($E50&lt;U$3,$F50&lt;U$4),(270-Angles1!U50),IF(AND($E50&gt;U$3,$F50&lt;U$4),(270+Angles1!U50),"-"))))</f>
        <v>218.1017856449148</v>
      </c>
      <c r="V50" s="9">
        <f>IF(AND($E50&gt;V$3,$F50&gt;V$4),(90-Angles1!V50),IF(AND($E50&lt;V$3,$F50&gt;V$4),(90+Angles1!V50),IF(AND($E50&lt;V$3,$F50&lt;V$4),(270-Angles1!V50),IF(AND($E50&gt;V$3,$F50&lt;V$4),(270+Angles1!V50),"-"))))</f>
        <v>216.58761700280377</v>
      </c>
      <c r="W50" s="9">
        <f>IF(AND($E50&gt;W$3,$F50&gt;W$4),(90-Angles1!W50),IF(AND($E50&lt;W$3,$F50&gt;W$4),(90+Angles1!W50),IF(AND($E50&lt;W$3,$F50&lt;W$4),(270-Angles1!W50),IF(AND($E50&gt;W$3,$F50&lt;W$4),(270+Angles1!W50),"-"))))</f>
        <v>211.8076634301822</v>
      </c>
      <c r="X50" s="9">
        <f>IF(AND($E50&gt;X$3,$F50&gt;X$4),(90-Angles1!X50),IF(AND($E50&lt;X$3,$F50&gt;X$4),(90+Angles1!X50),IF(AND($E50&lt;X$3,$F50&lt;X$4),(270-Angles1!X50),IF(AND($E50&gt;X$3,$F50&lt;X$4),(270+Angles1!X50),"-"))))</f>
        <v>205.24542546876279</v>
      </c>
      <c r="Y50" s="9">
        <f>IF(AND($E50&gt;Y$3,$F50&gt;Y$4),(90-Angles1!Y50),IF(AND($E50&lt;Y$3,$F50&gt;Y$4),(90+Angles1!Y50),IF(AND($E50&lt;Y$3,$F50&lt;Y$4),(270-Angles1!Y50),IF(AND($E50&gt;Y$3,$F50&lt;Y$4),(270+Angles1!Y50),"-"))))</f>
        <v>196.58026930061416</v>
      </c>
      <c r="Z50" s="9">
        <f>IF(AND($E50&gt;Z$3,$F50&gt;Z$4),(90-Angles1!Z50),IF(AND($E50&lt;Z$3,$F50&gt;Z$4),(90+Angles1!Z50),IF(AND($E50&lt;Z$3,$F50&lt;Z$4),(270-Angles1!Z50),IF(AND($E50&gt;Z$3,$F50&lt;Z$4),(270+Angles1!Z50),"-"))))</f>
        <v>190.11586690001599</v>
      </c>
      <c r="AA50" s="9">
        <f>IF(AND($E50&gt;AA$3,$F50&gt;AA$4),(90-Angles1!AA50),IF(AND($E50&lt;AA$3,$F50&gt;AA$4),(90+Angles1!AA50),IF(AND($E50&lt;AA$3,$F50&lt;AA$4),(270-Angles1!AA50),IF(AND($E50&gt;AA$3,$F50&lt;AA$4),(270+Angles1!AA50),"-"))))</f>
        <v>189.60955431239154</v>
      </c>
      <c r="AB50" s="9">
        <f>IF(AND($E50&gt;AB$3,$F50&gt;AB$4),(90-Angles1!AB50),IF(AND($E50&lt;AB$3,$F50&gt;AB$4),(90+Angles1!AB50),IF(AND($E50&lt;AB$3,$F50&lt;AB$4),(270-Angles1!AB50),IF(AND($E50&gt;AB$3,$F50&lt;AB$4),(270+Angles1!AB50),"-"))))</f>
        <v>206.00895489662182</v>
      </c>
      <c r="AC50" s="9">
        <f>IF(AND($E50&gt;AC$3,$F50&gt;AC$4),(90-Angles1!AC50),IF(AND($E50&lt;AC$3,$F50&gt;AC$4),(90+Angles1!AC50),IF(AND($E50&lt;AC$3,$F50&lt;AC$4),(270-Angles1!AC50),IF(AND($E50&gt;AC$3,$F50&lt;AC$4),(270+Angles1!AC50),"-"))))</f>
        <v>204.42932568753838</v>
      </c>
      <c r="AD50" s="9">
        <f>IF(AND($E50&gt;AD$3,$F50&gt;AD$4),(90-Angles1!AD50),IF(AND($E50&lt;AD$3,$F50&gt;AD$4),(90+Angles1!AD50),IF(AND($E50&lt;AD$3,$F50&lt;AD$4),(270-Angles1!AD50),IF(AND($E50&gt;AD$3,$F50&lt;AD$4),(270+Angles1!AD50),"-"))))</f>
        <v>201.53188530923174</v>
      </c>
      <c r="AE50" s="9">
        <f>IF(AND($E50&gt;AE$3,$F50&gt;AE$4),(90-Angles1!AE50),IF(AND($E50&lt;AE$3,$F50&gt;AE$4),(90+Angles1!AE50),IF(AND($E50&lt;AE$3,$F50&lt;AE$4),(270-Angles1!AE50),IF(AND($E50&gt;AE$3,$F50&lt;AE$4),(270+Angles1!AE50),"-"))))</f>
        <v>199.86623345760256</v>
      </c>
      <c r="AF50" s="9">
        <f>IF(AND($E50&gt;AF$3,$F50&gt;AF$4),(90-Angles1!AF50),IF(AND($E50&lt;AF$3,$F50&gt;AF$4),(90+Angles1!AF50),IF(AND($E50&lt;AF$3,$F50&lt;AF$4),(270-Angles1!AF50),IF(AND($E50&gt;AF$3,$F50&lt;AF$4),(270+Angles1!AF50),"-"))))</f>
        <v>194.83942850225714</v>
      </c>
      <c r="AG50" s="9">
        <f>IF(AND($E50&gt;AG$3,$F50&gt;AG$4),(90-Angles1!AG50),IF(AND($E50&lt;AG$3,$F50&gt;AG$4),(90+Angles1!AG50),IF(AND($E50&lt;AG$3,$F50&lt;AG$4),(270-Angles1!AG50),IF(AND($E50&gt;AG$3,$F50&lt;AG$4),(270+Angles1!AG50),"-"))))</f>
        <v>181.2837121561912</v>
      </c>
      <c r="AH50" s="9">
        <f>IF(AND($E50&gt;AH$3,$F50&gt;AH$4),(90-Angles1!AH50),IF(AND($E50&lt;AH$3,$F50&gt;AH$4),(90+Angles1!AH50),IF(AND($E50&lt;AH$3,$F50&lt;AH$4),(270-Angles1!AH50),IF(AND($E50&gt;AH$3,$F50&lt;AH$4),(270+Angles1!AH50),"-"))))</f>
        <v>180.22527487418881</v>
      </c>
      <c r="AI50" s="9">
        <f>IF(AND($E50&gt;AI$3,$F50&gt;AI$4),(90-Angles1!AI50),IF(AND($E50&lt;AI$3,$F50&gt;AI$4),(90+Angles1!AI50),IF(AND($E50&lt;AI$3,$F50&lt;AI$4),(270-Angles1!AI50),IF(AND($E50&gt;AI$3,$F50&lt;AI$4),(270+Angles1!AI50),"-"))))</f>
        <v>150.75405616218603</v>
      </c>
      <c r="AJ50" s="9">
        <f>IF(AND($E50&gt;AJ$3,$F50&gt;AJ$4),(90-Angles1!AJ50),IF(AND($E50&lt;AJ$3,$F50&gt;AJ$4),(90+Angles1!AJ50),IF(AND($E50&lt;AJ$3,$F50&lt;AJ$4),(270-Angles1!AJ50),IF(AND($E50&gt;AJ$3,$F50&lt;AJ$4),(270+Angles1!AJ50),"-"))))</f>
        <v>142.05557723652993</v>
      </c>
      <c r="AK50" s="9">
        <f>IF(AND($E50&gt;AK$3,$F50&gt;AK$4),(90-Angles1!AK50),IF(AND($E50&lt;AK$3,$F50&gt;AK$4),(90+Angles1!AK50),IF(AND($E50&lt;AK$3,$F50&lt;AK$4),(270-Angles1!AK50),IF(AND($E50&gt;AK$3,$F50&lt;AK$4),(270+Angles1!AK50),"-"))))</f>
        <v>135.67695897105946</v>
      </c>
      <c r="AL50" s="9">
        <f>IF(AND($E50&gt;AL$3,$F50&gt;AL$4),(90-Angles1!AL50),IF(AND($E50&lt;AL$3,$F50&gt;AL$4),(90+Angles1!AL50),IF(AND($E50&lt;AL$3,$F50&lt;AL$4),(270-Angles1!AL50),IF(AND($E50&gt;AL$3,$F50&lt;AL$4),(270+Angles1!AL50),"-"))))</f>
        <v>130.73731017850179</v>
      </c>
      <c r="AM50" s="9">
        <f>IF(AND($E50&gt;AM$3,$F50&gt;AM$4),(90-Angles1!AM50),IF(AND($E50&lt;AM$3,$F50&gt;AM$4),(90+Angles1!AM50),IF(AND($E50&lt;AM$3,$F50&lt;AM$4),(270-Angles1!AM50),IF(AND($E50&gt;AM$3,$F50&lt;AM$4),(270+Angles1!AM50),"-"))))</f>
        <v>128.56543624178681</v>
      </c>
      <c r="AN50" s="9">
        <f>IF(AND($E50&gt;AN$3,$F50&gt;AN$4),(90-Angles1!AN50),IF(AND($E50&lt;AN$3,$F50&gt;AN$4),(90+Angles1!AN50),IF(AND($E50&lt;AN$3,$F50&lt;AN$4),(270-Angles1!AN50),IF(AND($E50&gt;AN$3,$F50&lt;AN$4),(270+Angles1!AN50),"-"))))</f>
        <v>131.39690045227437</v>
      </c>
      <c r="AO50" s="9">
        <f>IF(AND($E50&gt;AO$3,$F50&gt;AO$4),(90-Angles1!AO50),IF(AND($E50&lt;AO$3,$F50&gt;AO$4),(90+Angles1!AO50),IF(AND($E50&lt;AO$3,$F50&lt;AO$4),(270-Angles1!AO50),IF(AND($E50&gt;AO$3,$F50&lt;AO$4),(270+Angles1!AO50),"-"))))</f>
        <v>137.30701515018788</v>
      </c>
      <c r="AP50" s="9">
        <f>IF(AND($E50&gt;AP$3,$F50&gt;AP$4),(90-Angles1!AP50),IF(AND($E50&lt;AP$3,$F50&gt;AP$4),(90+Angles1!AP50),IF(AND($E50&lt;AP$3,$F50&lt;AP$4),(270-Angles1!AP50),IF(AND($E50&gt;AP$3,$F50&lt;AP$4),(270+Angles1!AP50),"-"))))</f>
        <v>129.77638699981009</v>
      </c>
      <c r="AQ50" s="9">
        <f>IF(AND($E50&gt;AQ$3,$F50&gt;AQ$4),(90-Angles1!AQ50),IF(AND($E50&lt;AQ$3,$F50&gt;AQ$4),(90+Angles1!AQ50),IF(AND($E50&lt;AQ$3,$F50&lt;AQ$4),(270-Angles1!AQ50),IF(AND($E50&gt;AQ$3,$F50&lt;AQ$4),(270+Angles1!AQ50),"-"))))</f>
        <v>130.41302856852536</v>
      </c>
      <c r="AR50" s="9">
        <f>IF(AND($E50&gt;AR$3,$F50&gt;AR$4),(90-Angles1!AR50),IF(AND($E50&lt;AR$3,$F50&gt;AR$4),(90+Angles1!AR50),IF(AND($E50&lt;AR$3,$F50&lt;AR$4),(270-Angles1!AR50),IF(AND($E50&gt;AR$3,$F50&lt;AR$4),(270+Angles1!AR50),"-"))))</f>
        <v>127.22892275022939</v>
      </c>
      <c r="AS50" s="9">
        <f>IF(AND($E50&gt;AS$3,$F50&gt;AS$4),(90-Angles1!AS50),IF(AND($E50&lt;AS$3,$F50&gt;AS$4),(90+Angles1!AS50),IF(AND($E50&lt;AS$3,$F50&lt;AS$4),(270-Angles1!AS50),IF(AND($E50&gt;AS$3,$F50&lt;AS$4),(270+Angles1!AS50),"-"))))</f>
        <v>124.50414569092629</v>
      </c>
      <c r="AT50" s="9">
        <f>IF(AND($E50&gt;AT$3,$F50&gt;AT$4),(90-Angles1!AT50),IF(AND($E50&lt;AT$3,$F50&gt;AT$4),(90+Angles1!AT50),IF(AND($E50&lt;AT$3,$F50&lt;AT$4),(270-Angles1!AT50),IF(AND($E50&gt;AT$3,$F50&lt;AT$4),(270+Angles1!AT50),"-"))))</f>
        <v>89.25369313020289</v>
      </c>
      <c r="AU50" s="9">
        <f>IF(AND($E50&gt;AU$3,$F50&gt;AU$4),(90-Angles1!AU50),IF(AND($E50&lt;AU$3,$F50&gt;AU$4),(90+Angles1!AU50),IF(AND($E50&lt;AU$3,$F50&lt;AU$4),(270-Angles1!AU50),IF(AND($E50&gt;AU$3,$F50&lt;AU$4),(270+Angles1!AU50),"-"))))</f>
        <v>206.20752677773169</v>
      </c>
      <c r="AV50" s="9">
        <f>IF(AND($E50&gt;AV$3,$F50&gt;AV$4),(90-Angles1!AV50),IF(AND($E50&lt;AV$3,$F50&gt;AV$4),(90+Angles1!AV50),IF(AND($E50&lt;AV$3,$F50&lt;AV$4),(270-Angles1!AV50),IF(AND($E50&gt;AV$3,$F50&lt;AV$4),(270+Angles1!AV50),"-"))))</f>
        <v>207.6602474344912</v>
      </c>
      <c r="AW50" s="9">
        <f>IF(AND($E50&gt;AW$3,$F50&gt;AW$4),(90-Angles1!AW50),IF(AND($E50&lt;AW$3,$F50&gt;AW$4),(90+Angles1!AW50),IF(AND($E50&lt;AW$3,$F50&lt;AW$4),(270-Angles1!AW50),IF(AND($E50&gt;AW$3,$F50&lt;AW$4),(270+Angles1!AW50),"-"))))</f>
        <v>209.32363335779837</v>
      </c>
      <c r="AX50" s="9">
        <f>IF(AND($E50&gt;AX$3,$F50&gt;AX$4),(90-Angles1!AX50),IF(AND($E50&lt;AX$3,$F50&gt;AX$4),(90+Angles1!AX50),IF(AND($E50&lt;AX$3,$F50&lt;AX$4),(270-Angles1!AX50),IF(AND($E50&gt;AX$3,$F50&lt;AX$4),(270+Angles1!AX50),"-"))))</f>
        <v>14.501181210507923</v>
      </c>
      <c r="AY50" s="9" t="str">
        <f>IF(AND($E50&gt;AY$3,$F50&gt;AY$4),(90-Angles1!AY50),IF(AND($E50&lt;AY$3,$F50&gt;AY$4),(90+Angles1!AY50),IF(AND($E50&lt;AY$3,$F50&lt;AY$4),(270-Angles1!AY50),IF(AND($E50&gt;AY$3,$F50&lt;AY$4),(270+Angles1!AY50),"-"))))</f>
        <v>-</v>
      </c>
      <c r="AZ50" s="9">
        <f>IF(AND($E50&gt;AZ$3,$F50&gt;AZ$4),(90-Angles1!AZ50),IF(AND($E50&lt;AZ$3,$F50&gt;AZ$4),(90+Angles1!AZ50),IF(AND($E50&lt;AZ$3,$F50&lt;AZ$4),(270-Angles1!AZ50),IF(AND($E50&gt;AZ$3,$F50&lt;AZ$4),(270+Angles1!AZ50),"-"))))</f>
        <v>335.50815765342674</v>
      </c>
      <c r="BA50" s="9">
        <f>IF(AND($E50&gt;BA$3,$F50&gt;BA$4),(90-Angles1!BA50),IF(AND($E50&lt;BA$3,$F50&gt;BA$4),(90+Angles1!BA50),IF(AND($E50&lt;BA$3,$F50&lt;BA$4),(270-Angles1!BA50),IF(AND($E50&gt;BA$3,$F50&lt;BA$4),(270+Angles1!BA50),"-"))))</f>
        <v>345.05203254122455</v>
      </c>
      <c r="BB50" s="9">
        <f>IF(AND($E50&gt;BB$3,$F50&gt;BB$4),(90-Angles1!BB50),IF(AND($E50&lt;BB$3,$F50&gt;BB$4),(90+Angles1!BB50),IF(AND($E50&lt;BB$3,$F50&lt;BB$4),(270-Angles1!BB50),IF(AND($E50&gt;BB$3,$F50&lt;BB$4),(270+Angles1!BB50),"-"))))</f>
        <v>345.87042727575113</v>
      </c>
      <c r="BC50" s="9">
        <f>IF(AND($E50&gt;BC$3,$F50&gt;BC$4),(90-Angles1!BC50),IF(AND($E50&lt;BC$3,$F50&gt;BC$4),(90+Angles1!BC50),IF(AND($E50&lt;BC$3,$F50&lt;BC$4),(270-Angles1!BC50),IF(AND($E50&gt;BC$3,$F50&lt;BC$4),(270+Angles1!BC50),"-"))))</f>
        <v>316.01976753639769</v>
      </c>
      <c r="BD50" s="9">
        <f>IF(AND($E50&gt;BD$3,$F50&gt;BD$4),(90-Angles1!BD50),IF(AND($E50&lt;BD$3,$F50&gt;BD$4),(90+Angles1!BD50),IF(AND($E50&lt;BD$3,$F50&lt;BD$4),(270-Angles1!BD50),IF(AND($E50&gt;BD$3,$F50&lt;BD$4),(270+Angles1!BD50),"-"))))</f>
        <v>312.59898523135155</v>
      </c>
      <c r="BE50" s="9">
        <f>IF(AND($E50&gt;BE$3,$F50&gt;BE$4),(90-Angles1!BE50),IF(AND($E50&lt;BE$3,$F50&gt;BE$4),(90+Angles1!BE50),IF(AND($E50&lt;BE$3,$F50&lt;BE$4),(270-Angles1!BE50),IF(AND($E50&gt;BE$3,$F50&lt;BE$4),(270+Angles1!BE50),"-"))))</f>
        <v>327.71924377365269</v>
      </c>
    </row>
    <row r="51" spans="1:57" s="2" customFormat="1" ht="12" x14ac:dyDescent="0.25">
      <c r="A51" s="3">
        <f>Angles1!A51</f>
        <v>1870</v>
      </c>
      <c r="B51" s="3">
        <f>Angles1!B51</f>
        <v>0</v>
      </c>
      <c r="C51" s="3" t="str">
        <f>Angles1!C51</f>
        <v>Methana</v>
      </c>
      <c r="D51" s="3" t="str">
        <f>Angles1!D51</f>
        <v xml:space="preserve"> </v>
      </c>
      <c r="E51" s="3">
        <f>Angles1!E51</f>
        <v>37.576560000000001</v>
      </c>
      <c r="F51" s="3">
        <f>Angles1!F51</f>
        <v>23.388866</v>
      </c>
      <c r="G51" s="32">
        <f>Angles1!G51</f>
        <v>39</v>
      </c>
      <c r="H51" s="9">
        <f>IF(AND($E51&gt;H$3,$F51&gt;H$4),(90-Angles1!H51),IF(AND($E51&lt;H$3,$F51&gt;H$4),(90+Angles1!H51),IF(AND($E51&lt;H$3,$F51&lt;H$4),(270-Angles1!H51),IF(AND($E51&gt;H$3,$F51&lt;H$4),(270+Angles1!H51),"-"))))</f>
        <v>261.40602048000164</v>
      </c>
      <c r="I51" s="9">
        <f>IF(AND($E51&gt;I$3,$F51&gt;I$4),(90-Angles1!I51),IF(AND($E51&lt;I$3,$F51&gt;I$4),(90+Angles1!I51),IF(AND($E51&lt;I$3,$F51&lt;I$4),(270-Angles1!I51),IF(AND($E51&gt;I$3,$F51&lt;I$4),(270+Angles1!I51),"-"))))</f>
        <v>260.335365033507</v>
      </c>
      <c r="J51" s="9">
        <f>IF(AND($E51&gt;J$3,$F51&gt;J$4),(90-Angles1!J51),IF(AND($E51&lt;J$3,$F51&gt;J$4),(90+Angles1!J51),IF(AND($E51&lt;J$3,$F51&lt;J$4),(270-Angles1!J51),IF(AND($E51&gt;J$3,$F51&lt;J$4),(270+Angles1!J51),"-"))))</f>
        <v>259.32691377551481</v>
      </c>
      <c r="K51" s="9">
        <f>IF(AND($E51&gt;K$3,$F51&gt;K$4),(90-Angles1!K51),IF(AND($E51&lt;K$3,$F51&gt;K$4),(90+Angles1!K51),IF(AND($E51&lt;K$3,$F51&lt;K$4),(270-Angles1!K51),IF(AND($E51&gt;K$3,$F51&lt;K$4),(270+Angles1!K51),"-"))))</f>
        <v>252.27820787384039</v>
      </c>
      <c r="L51" s="9">
        <f>IF(AND($E51&gt;L$3,$F51&gt;L$4),(90-Angles1!L51),IF(AND($E51&lt;L$3,$F51&gt;L$4),(90+Angles1!L51),IF(AND($E51&lt;L$3,$F51&lt;L$4),(270-Angles1!L51),IF(AND($E51&gt;L$3,$F51&lt;L$4),(270+Angles1!L51),"-"))))</f>
        <v>251.92829737111248</v>
      </c>
      <c r="M51" s="9">
        <f>IF(AND($E51&gt;M$3,$F51&gt;M$4),(90-Angles1!M51),IF(AND($E51&lt;M$3,$F51&gt;M$4),(90+Angles1!M51),IF(AND($E51&lt;M$3,$F51&lt;M$4),(270-Angles1!M51),IF(AND($E51&gt;M$3,$F51&lt;M$4),(270+Angles1!M51),"-"))))</f>
        <v>242.4029061186595</v>
      </c>
      <c r="N51" s="9">
        <f>IF(AND($E51&gt;N$3,$F51&gt;N$4),(90-Angles1!N51),IF(AND($E51&lt;N$3,$F51&gt;N$4),(90+Angles1!N51),IF(AND($E51&lt;N$3,$F51&lt;N$4),(270-Angles1!N51),IF(AND($E51&gt;N$3,$F51&lt;N$4),(270+Angles1!N51),"-"))))</f>
        <v>234.8795977558504</v>
      </c>
      <c r="O51" s="9">
        <f>IF(AND($E51&gt;O$3,$F51&gt;O$4),(90-Angles1!O51),IF(AND($E51&lt;O$3,$F51&gt;O$4),(90+Angles1!O51),IF(AND($E51&lt;O$3,$F51&lt;O$4),(270-Angles1!O51),IF(AND($E51&gt;O$3,$F51&lt;O$4),(270+Angles1!O51),"-"))))</f>
        <v>236.73283914818856</v>
      </c>
      <c r="P51" s="9">
        <f>IF(AND($E51&gt;P$3,$F51&gt;P$4),(90-Angles1!P51),IF(AND($E51&lt;P$3,$F51&gt;P$4),(90+Angles1!P51),IF(AND($E51&lt;P$3,$F51&lt;P$4),(270-Angles1!P51),IF(AND($E51&gt;P$3,$F51&lt;P$4),(270+Angles1!P51),"-"))))</f>
        <v>232.84180952562104</v>
      </c>
      <c r="Q51" s="9">
        <f>IF(AND($E51&gt;Q$3,$F51&gt;Q$4),(90-Angles1!Q51),IF(AND($E51&lt;Q$3,$F51&gt;Q$4),(90+Angles1!Q51),IF(AND($E51&lt;Q$3,$F51&lt;Q$4),(270-Angles1!Q51),IF(AND($E51&gt;Q$3,$F51&lt;Q$4),(270+Angles1!Q51),"-"))))</f>
        <v>225.27399211687776</v>
      </c>
      <c r="R51" s="9">
        <f>IF(AND($E51&gt;R$3,$F51&gt;R$4),(90-Angles1!R51),IF(AND($E51&lt;R$3,$F51&gt;R$4),(90+Angles1!R51),IF(AND($E51&lt;R$3,$F51&lt;R$4),(270-Angles1!R51),IF(AND($E51&gt;R$3,$F51&lt;R$4),(270+Angles1!R51),"-"))))</f>
        <v>219.09331858129727</v>
      </c>
      <c r="S51" s="9">
        <f>IF(AND($E51&gt;S$3,$F51&gt;S$4),(90-Angles1!S51),IF(AND($E51&lt;S$3,$F51&gt;S$4),(90+Angles1!S51),IF(AND($E51&lt;S$3,$F51&lt;S$4),(270-Angles1!S51),IF(AND($E51&gt;S$3,$F51&lt;S$4),(270+Angles1!S51),"-"))))</f>
        <v>213.16696945175562</v>
      </c>
      <c r="T51" s="9">
        <f>IF(AND($E51&gt;T$3,$F51&gt;T$4),(90-Angles1!T51),IF(AND($E51&lt;T$3,$F51&gt;T$4),(90+Angles1!T51),IF(AND($E51&lt;T$3,$F51&lt;T$4),(270-Angles1!T51),IF(AND($E51&gt;T$3,$F51&lt;T$4),(270+Angles1!T51),"-"))))</f>
        <v>210.70356965314264</v>
      </c>
      <c r="U51" s="9">
        <f>IF(AND($E51&gt;U$3,$F51&gt;U$4),(90-Angles1!U51),IF(AND($E51&lt;U$3,$F51&gt;U$4),(90+Angles1!U51),IF(AND($E51&lt;U$3,$F51&lt;U$4),(270-Angles1!U51),IF(AND($E51&gt;U$3,$F51&lt;U$4),(270+Angles1!U51),"-"))))</f>
        <v>209.62454511695151</v>
      </c>
      <c r="V51" s="9">
        <f>IF(AND($E51&gt;V$3,$F51&gt;V$4),(90-Angles1!V51),IF(AND($E51&lt;V$3,$F51&gt;V$4),(90+Angles1!V51),IF(AND($E51&lt;V$3,$F51&lt;V$4),(270-Angles1!V51),IF(AND($E51&gt;V$3,$F51&lt;V$4),(270+Angles1!V51),"-"))))</f>
        <v>208.2397482691851</v>
      </c>
      <c r="W51" s="9">
        <f>IF(AND($E51&gt;W$3,$F51&gt;W$4),(90-Angles1!W51),IF(AND($E51&lt;W$3,$F51&gt;W$4),(90+Angles1!W51),IF(AND($E51&lt;W$3,$F51&lt;W$4),(270-Angles1!W51),IF(AND($E51&gt;W$3,$F51&lt;W$4),(270+Angles1!W51),"-"))))</f>
        <v>203.81482571577223</v>
      </c>
      <c r="X51" s="9">
        <f>IF(AND($E51&gt;X$3,$F51&gt;X$4),(90-Angles1!X51),IF(AND($E51&lt;X$3,$F51&gt;X$4),(90+Angles1!X51),IF(AND($E51&lt;X$3,$F51&lt;X$4),(270-Angles1!X51),IF(AND($E51&gt;X$3,$F51&lt;X$4),(270+Angles1!X51),"-"))))</f>
        <v>197.54968841222862</v>
      </c>
      <c r="Y51" s="9">
        <f>IF(AND($E51&gt;Y$3,$F51&gt;Y$4),(90-Angles1!Y51),IF(AND($E51&lt;Y$3,$F51&gt;Y$4),(90+Angles1!Y51),IF(AND($E51&lt;Y$3,$F51&lt;Y$4),(270-Angles1!Y51),IF(AND($E51&gt;Y$3,$F51&lt;Y$4),(270+Angles1!Y51),"-"))))</f>
        <v>187.99646377931899</v>
      </c>
      <c r="Z51" s="9">
        <f>IF(AND($E51&gt;Z$3,$F51&gt;Z$4),(90-Angles1!Z51),IF(AND($E51&lt;Z$3,$F51&gt;Z$4),(90+Angles1!Z51),IF(AND($E51&lt;Z$3,$F51&lt;Z$4),(270-Angles1!Z51),IF(AND($E51&gt;Z$3,$F51&lt;Z$4),(270+Angles1!Z51),"-"))))</f>
        <v>183.20044475115822</v>
      </c>
      <c r="AA51" s="9">
        <f>IF(AND($E51&gt;AA$3,$F51&gt;AA$4),(90-Angles1!AA51),IF(AND($E51&lt;AA$3,$F51&gt;AA$4),(90+Angles1!AA51),IF(AND($E51&lt;AA$3,$F51&lt;AA$4),(270-Angles1!AA51),IF(AND($E51&gt;AA$3,$F51&lt;AA$4),(270+Angles1!AA51),"-"))))</f>
        <v>184.0747317708059</v>
      </c>
      <c r="AB51" s="9">
        <f>IF(AND($E51&gt;AB$3,$F51&gt;AB$4),(90-Angles1!AB51),IF(AND($E51&lt;AB$3,$F51&gt;AB$4),(90+Angles1!AB51),IF(AND($E51&lt;AB$3,$F51&lt;AB$4),(270-Angles1!AB51),IF(AND($E51&gt;AB$3,$F51&lt;AB$4),(270+Angles1!AB51),"-"))))</f>
        <v>199.39603733245758</v>
      </c>
      <c r="AC51" s="9">
        <f>IF(AND($E51&gt;AC$3,$F51&gt;AC$4),(90-Angles1!AC51),IF(AND($E51&lt;AC$3,$F51&gt;AC$4),(90+Angles1!AC51),IF(AND($E51&lt;AC$3,$F51&lt;AC$4),(270-Angles1!AC51),IF(AND($E51&gt;AC$3,$F51&lt;AC$4),(270+Angles1!AC51),"-"))))</f>
        <v>198.53130783901571</v>
      </c>
      <c r="AD51" s="9">
        <f>IF(AND($E51&gt;AD$3,$F51&gt;AD$4),(90-Angles1!AD51),IF(AND($E51&lt;AD$3,$F51&gt;AD$4),(90+Angles1!AD51),IF(AND($E51&lt;AD$3,$F51&lt;AD$4),(270-Angles1!AD51),IF(AND($E51&gt;AD$3,$F51&lt;AD$4),(270+Angles1!AD51),"-"))))</f>
        <v>195.73593691278313</v>
      </c>
      <c r="AE51" s="9">
        <f>IF(AND($E51&gt;AE$3,$F51&gt;AE$4),(90-Angles1!AE51),IF(AND($E51&lt;AE$3,$F51&gt;AE$4),(90+Angles1!AE51),IF(AND($E51&lt;AE$3,$F51&lt;AE$4),(270-Angles1!AE51),IF(AND($E51&gt;AE$3,$F51&lt;AE$4),(270+Angles1!AE51),"-"))))</f>
        <v>194.11317322141014</v>
      </c>
      <c r="AF51" s="9">
        <f>IF(AND($E51&gt;AF$3,$F51&gt;AF$4),(90-Angles1!AF51),IF(AND($E51&lt;AF$3,$F51&gt;AF$4),(90+Angles1!AF51),IF(AND($E51&lt;AF$3,$F51&lt;AF$4),(270-Angles1!AF51),IF(AND($E51&gt;AF$3,$F51&lt;AF$4),(270+Angles1!AF51),"-"))))</f>
        <v>189.33518467336626</v>
      </c>
      <c r="AG51" s="9">
        <f>IF(AND($E51&gt;AG$3,$F51&gt;AG$4),(90-Angles1!AG51),IF(AND($E51&lt;AG$3,$F51&gt;AG$4),(90+Angles1!AG51),IF(AND($E51&lt;AG$3,$F51&lt;AG$4),(270-Angles1!AG51),IF(AND($E51&gt;AG$3,$F51&lt;AG$4),(270+Angles1!AG51),"-"))))</f>
        <v>176.93922534395728</v>
      </c>
      <c r="AH51" s="9">
        <f>IF(AND($E51&gt;AH$3,$F51&gt;AH$4),(90-Angles1!AH51),IF(AND($E51&lt;AH$3,$F51&gt;AH$4),(90+Angles1!AH51),IF(AND($E51&lt;AH$3,$F51&lt;AH$4),(270-Angles1!AH51),IF(AND($E51&gt;AH$3,$F51&lt;AH$4),(270+Angles1!AH51),"-"))))</f>
        <v>176.14438586147742</v>
      </c>
      <c r="AI51" s="9">
        <f>IF(AND($E51&gt;AI$3,$F51&gt;AI$4),(90-Angles1!AI51),IF(AND($E51&lt;AI$3,$F51&gt;AI$4),(90+Angles1!AI51),IF(AND($E51&lt;AI$3,$F51&lt;AI$4),(270-Angles1!AI51),IF(AND($E51&gt;AI$3,$F51&lt;AI$4),(270+Angles1!AI51),"-"))))</f>
        <v>151.59739673564354</v>
      </c>
      <c r="AJ51" s="9">
        <f>IF(AND($E51&gt;AJ$3,$F51&gt;AJ$4),(90-Angles1!AJ51),IF(AND($E51&lt;AJ$3,$F51&gt;AJ$4),(90+Angles1!AJ51),IF(AND($E51&lt;AJ$3,$F51&lt;AJ$4),(270-Angles1!AJ51),IF(AND($E51&gt;AJ$3,$F51&lt;AJ$4),(270+Angles1!AJ51),"-"))))</f>
        <v>144.28575563821408</v>
      </c>
      <c r="AK51" s="9">
        <f>IF(AND($E51&gt;AK$3,$F51&gt;AK$4),(90-Angles1!AK51),IF(AND($E51&lt;AK$3,$F51&gt;AK$4),(90+Angles1!AK51),IF(AND($E51&lt;AK$3,$F51&lt;AK$4),(270-Angles1!AK51),IF(AND($E51&gt;AK$3,$F51&lt;AK$4),(270+Angles1!AK51),"-"))))</f>
        <v>138.62545393621241</v>
      </c>
      <c r="AL51" s="9">
        <f>IF(AND($E51&gt;AL$3,$F51&gt;AL$4),(90-Angles1!AL51),IF(AND($E51&lt;AL$3,$F51&gt;AL$4),(90+Angles1!AL51),IF(AND($E51&lt;AL$3,$F51&lt;AL$4),(270-Angles1!AL51),IF(AND($E51&gt;AL$3,$F51&lt;AL$4),(270+Angles1!AL51),"-"))))</f>
        <v>134.53967278454479</v>
      </c>
      <c r="AM51" s="9">
        <f>IF(AND($E51&gt;AM$3,$F51&gt;AM$4),(90-Angles1!AM51),IF(AND($E51&lt;AM$3,$F51&gt;AM$4),(90+Angles1!AM51),IF(AND($E51&lt;AM$3,$F51&lt;AM$4),(270-Angles1!AM51),IF(AND($E51&gt;AM$3,$F51&lt;AM$4),(270+Angles1!AM51),"-"))))</f>
        <v>132.8418764943255</v>
      </c>
      <c r="AN51" s="9">
        <f>IF(AND($E51&gt;AN$3,$F51&gt;AN$4),(90-Angles1!AN51),IF(AND($E51&lt;AN$3,$F51&gt;AN$4),(90+Angles1!AN51),IF(AND($E51&lt;AN$3,$F51&lt;AN$4),(270-Angles1!AN51),IF(AND($E51&gt;AN$3,$F51&lt;AN$4),(270+Angles1!AN51),"-"))))</f>
        <v>135.80265708485436</v>
      </c>
      <c r="AO51" s="9">
        <f>IF(AND($E51&gt;AO$3,$F51&gt;AO$4),(90-Angles1!AO51),IF(AND($E51&lt;AO$3,$F51&gt;AO$4),(90+Angles1!AO51),IF(AND($E51&lt;AO$3,$F51&lt;AO$4),(270-Angles1!AO51),IF(AND($E51&gt;AO$3,$F51&lt;AO$4),(270+Angles1!AO51),"-"))))</f>
        <v>140.93037087936273</v>
      </c>
      <c r="AP51" s="9">
        <f>IF(AND($E51&gt;AP$3,$F51&gt;AP$4),(90-Angles1!AP51),IF(AND($E51&lt;AP$3,$F51&gt;AP$4),(90+Angles1!AP51),IF(AND($E51&lt;AP$3,$F51&lt;AP$4),(270-Angles1!AP51),IF(AND($E51&gt;AP$3,$F51&lt;AP$4),(270+Angles1!AP51),"-"))))</f>
        <v>136.32335950768669</v>
      </c>
      <c r="AQ51" s="9">
        <f>IF(AND($E51&gt;AQ$3,$F51&gt;AQ$4),(90-Angles1!AQ51),IF(AND($E51&lt;AQ$3,$F51&gt;AQ$4),(90+Angles1!AQ51),IF(AND($E51&lt;AQ$3,$F51&lt;AQ$4),(270-Angles1!AQ51),IF(AND($E51&gt;AQ$3,$F51&lt;AQ$4),(270+Angles1!AQ51),"-"))))</f>
        <v>137.0906780744991</v>
      </c>
      <c r="AR51" s="9">
        <f>IF(AND($E51&gt;AR$3,$F51&gt;AR$4),(90-Angles1!AR51),IF(AND($E51&lt;AR$3,$F51&gt;AR$4),(90+Angles1!AR51),IF(AND($E51&lt;AR$3,$F51&lt;AR$4),(270-Angles1!AR51),IF(AND($E51&gt;AR$3,$F51&lt;AR$4),(270+Angles1!AR51),"-"))))</f>
        <v>134.47030511839327</v>
      </c>
      <c r="AS51" s="9">
        <f>IF(AND($E51&gt;AS$3,$F51&gt;AS$4),(90-Angles1!AS51),IF(AND($E51&lt;AS$3,$F51&gt;AS$4),(90+Angles1!AS51),IF(AND($E51&lt;AS$3,$F51&lt;AS$4),(270-Angles1!AS51),IF(AND($E51&gt;AS$3,$F51&lt;AS$4),(270+Angles1!AS51),"-"))))</f>
        <v>131.85252860030965</v>
      </c>
      <c r="AT51" s="9">
        <f>IF(AND($E51&gt;AT$3,$F51&gt;AT$4),(90-Angles1!AT51),IF(AND($E51&lt;AT$3,$F51&gt;AT$4),(90+Angles1!AT51),IF(AND($E51&lt;AT$3,$F51&lt;AT$4),(270-Angles1!AT51),IF(AND($E51&gt;AT$3,$F51&lt;AT$4),(270+Angles1!AT51),"-"))))</f>
        <v>108.55067788264178</v>
      </c>
      <c r="AU51" s="9">
        <f>IF(AND($E51&gt;AU$3,$F51&gt;AU$4),(90-Angles1!AU51),IF(AND($E51&lt;AU$3,$F51&gt;AU$4),(90+Angles1!AU51),IF(AND($E51&lt;AU$3,$F51&lt;AU$4),(270-Angles1!AU51),IF(AND($E51&gt;AU$3,$F51&lt;AU$4),(270+Angles1!AU51),"-"))))</f>
        <v>188.67384939745031</v>
      </c>
      <c r="AV51" s="9">
        <f>IF(AND($E51&gt;AV$3,$F51&gt;AV$4),(90-Angles1!AV51),IF(AND($E51&lt;AV$3,$F51&gt;AV$4),(90+Angles1!AV51),IF(AND($E51&lt;AV$3,$F51&lt;AV$4),(270-Angles1!AV51),IF(AND($E51&gt;AV$3,$F51&lt;AV$4),(270+Angles1!AV51),"-"))))</f>
        <v>189.38683134557891</v>
      </c>
      <c r="AW51" s="9">
        <f>IF(AND($E51&gt;AW$3,$F51&gt;AW$4),(90-Angles1!AW51),IF(AND($E51&lt;AW$3,$F51&gt;AW$4),(90+Angles1!AW51),IF(AND($E51&lt;AW$3,$F51&lt;AW$4),(270-Angles1!AW51),IF(AND($E51&gt;AW$3,$F51&lt;AW$4),(270+Angles1!AW51),"-"))))</f>
        <v>190.38398558105791</v>
      </c>
      <c r="AX51" s="9">
        <f>IF(AND($E51&gt;AX$3,$F51&gt;AX$4),(90-Angles1!AX51),IF(AND($E51&lt;AX$3,$F51&gt;AX$4),(90+Angles1!AX51),IF(AND($E51&lt;AX$3,$F51&lt;AX$4),(270-Angles1!AX51),IF(AND($E51&gt;AX$3,$F51&lt;AX$4),(270+Angles1!AX51),"-"))))</f>
        <v>111.74314039171355</v>
      </c>
      <c r="AY51" s="9">
        <f>IF(AND($E51&gt;AY$3,$F51&gt;AY$4),(90-Angles1!AY51),IF(AND($E51&lt;AY$3,$F51&gt;AY$4),(90+Angles1!AY51),IF(AND($E51&lt;AY$3,$F51&lt;AY$4),(270-Angles1!AY51),IF(AND($E51&gt;AY$3,$F51&lt;AY$4),(270+Angles1!AY51),"-"))))</f>
        <v>155.52638309298237</v>
      </c>
      <c r="AZ51" s="9" t="str">
        <f>IF(AND($E51&gt;AZ$3,$F51&gt;AZ$4),(90-Angles1!AZ51),IF(AND($E51&lt;AZ$3,$F51&gt;AZ$4),(90+Angles1!AZ51),IF(AND($E51&lt;AZ$3,$F51&lt;AZ$4),(270-Angles1!AZ51),IF(AND($E51&gt;AZ$3,$F51&lt;AZ$4),(270+Angles1!AZ51),"-"))))</f>
        <v>-</v>
      </c>
      <c r="BA51" s="9">
        <f>IF(AND($E51&gt;BA$3,$F51&gt;BA$4),(90-Angles1!BA51),IF(AND($E51&lt;BA$3,$F51&gt;BA$4),(90+Angles1!BA51),IF(AND($E51&lt;BA$3,$F51&lt;BA$4),(270-Angles1!BA51),IF(AND($E51&gt;BA$3,$F51&lt;BA$4),(270+Angles1!BA51),"-"))))</f>
        <v>355.96678688464692</v>
      </c>
      <c r="BB51" s="9">
        <f>IF(AND($E51&gt;BB$3,$F51&gt;BB$4),(90-Angles1!BB51),IF(AND($E51&lt;BB$3,$F51&gt;BB$4),(90+Angles1!BB51),IF(AND($E51&lt;BB$3,$F51&lt;BB$4),(270-Angles1!BB51),IF(AND($E51&gt;BB$3,$F51&lt;BB$4),(270+Angles1!BB51),"-"))))</f>
        <v>356.60324021314722</v>
      </c>
      <c r="BC51" s="9">
        <f>IF(AND($E51&gt;BC$3,$F51&gt;BC$4),(90-Angles1!BC51),IF(AND($E51&lt;BC$3,$F51&gt;BC$4),(90+Angles1!BC51),IF(AND($E51&lt;BC$3,$F51&lt;BC$4),(270-Angles1!BC51),IF(AND($E51&gt;BC$3,$F51&lt;BC$4),(270+Angles1!BC51),"-"))))</f>
        <v>300.8448660625304</v>
      </c>
      <c r="BD51" s="9">
        <f>IF(AND($E51&gt;BD$3,$F51&gt;BD$4),(90-Angles1!BD51),IF(AND($E51&lt;BD$3,$F51&gt;BD$4),(90+Angles1!BD51),IF(AND($E51&lt;BD$3,$F51&lt;BD$4),(270-Angles1!BD51),IF(AND($E51&gt;BD$3,$F51&lt;BD$4),(270+Angles1!BD51),"-"))))</f>
        <v>298.50459970379376</v>
      </c>
      <c r="BE51" s="9">
        <f>IF(AND($E51&gt;BE$3,$F51&gt;BE$4),(90-Angles1!BE51),IF(AND($E51&lt;BE$3,$F51&gt;BE$4),(90+Angles1!BE51),IF(AND($E51&lt;BE$3,$F51&lt;BE$4),(270-Angles1!BE51),IF(AND($E51&gt;BE$3,$F51&lt;BE$4),(270+Angles1!BE51),"-"))))</f>
        <v>323.37431437741446</v>
      </c>
    </row>
    <row r="52" spans="1:57" s="2" customFormat="1" ht="12" x14ac:dyDescent="0.25">
      <c r="A52" s="3">
        <f>Angles1!A52</f>
        <v>1871</v>
      </c>
      <c r="B52" s="3" t="str">
        <f>Angles1!B52</f>
        <v>Celenderis, Kelenderis</v>
      </c>
      <c r="C52" s="3" t="str">
        <f>Angles1!C52</f>
        <v>near Trezen, Trezene?</v>
      </c>
      <c r="D52" s="3" t="str">
        <f>Angles1!D52</f>
        <v xml:space="preserve"> </v>
      </c>
      <c r="E52" s="3">
        <f>Angles1!E52</f>
        <v>37.51623</v>
      </c>
      <c r="F52" s="3">
        <f>Angles1!F52</f>
        <v>23.394228999999999</v>
      </c>
      <c r="G52" s="32">
        <f>Angles1!G52</f>
        <v>25</v>
      </c>
      <c r="H52" s="9">
        <f>IF(AND($E52&gt;H$3,$F52&gt;H$4),(90-Angles1!H52),IF(AND($E52&lt;H$3,$F52&gt;H$4),(90+Angles1!H52),IF(AND($E52&lt;H$3,$F52&lt;H$4),(270-Angles1!H52),IF(AND($E52&gt;H$3,$F52&lt;H$4),(270+Angles1!H52),"-"))))</f>
        <v>254.69488722498934</v>
      </c>
      <c r="I52" s="9">
        <f>IF(AND($E52&gt;I$3,$F52&gt;I$4),(90-Angles1!I52),IF(AND($E52&lt;I$3,$F52&gt;I$4),(90+Angles1!I52),IF(AND($E52&lt;I$3,$F52&lt;I$4),(270-Angles1!I52),IF(AND($E52&gt;I$3,$F52&lt;I$4),(270+Angles1!I52),"-"))))</f>
        <v>252.82683079793529</v>
      </c>
      <c r="J52" s="9">
        <f>IF(AND($E52&gt;J$3,$F52&gt;J$4),(90-Angles1!J52),IF(AND($E52&lt;J$3,$F52&gt;J$4),(90+Angles1!J52),IF(AND($E52&lt;J$3,$F52&lt;J$4),(270-Angles1!J52),IF(AND($E52&gt;J$3,$F52&lt;J$4),(270+Angles1!J52),"-"))))</f>
        <v>252.10601496700758</v>
      </c>
      <c r="K52" s="9">
        <f>IF(AND($E52&gt;K$3,$F52&gt;K$4),(90-Angles1!K52),IF(AND($E52&lt;K$3,$F52&gt;K$4),(90+Angles1!K52),IF(AND($E52&lt;K$3,$F52&lt;K$4),(270-Angles1!K52),IF(AND($E52&gt;K$3,$F52&lt;K$4),(270+Angles1!K52),"-"))))</f>
        <v>245.09778383085361</v>
      </c>
      <c r="L52" s="9">
        <f>IF(AND($E52&gt;L$3,$F52&gt;L$4),(90-Angles1!L52),IF(AND($E52&lt;L$3,$F52&gt;L$4),(90+Angles1!L52),IF(AND($E52&lt;L$3,$F52&lt;L$4),(270-Angles1!L52),IF(AND($E52&gt;L$3,$F52&lt;L$4),(270+Angles1!L52),"-"))))</f>
        <v>244.83227351267251</v>
      </c>
      <c r="M52" s="9">
        <f>IF(AND($E52&gt;M$3,$F52&gt;M$4),(90-Angles1!M52),IF(AND($E52&lt;M$3,$F52&gt;M$4),(90+Angles1!M52),IF(AND($E52&lt;M$3,$F52&lt;M$4),(270-Angles1!M52),IF(AND($E52&gt;M$3,$F52&lt;M$4),(270+Angles1!M52),"-"))))</f>
        <v>235.65000328565239</v>
      </c>
      <c r="N52" s="9">
        <f>IF(AND($E52&gt;N$3,$F52&gt;N$4),(90-Angles1!N52),IF(AND($E52&lt;N$3,$F52&gt;N$4),(90+Angles1!N52),IF(AND($E52&lt;N$3,$F52&lt;N$4),(270-Angles1!N52),IF(AND($E52&gt;N$3,$F52&lt;N$4),(270+Angles1!N52),"-"))))</f>
        <v>228.14824134393785</v>
      </c>
      <c r="O52" s="9">
        <f>IF(AND($E52&gt;O$3,$F52&gt;O$4),(90-Angles1!O52),IF(AND($E52&lt;O$3,$F52&gt;O$4),(90+Angles1!O52),IF(AND($E52&lt;O$3,$F52&lt;O$4),(270-Angles1!O52),IF(AND($E52&gt;O$3,$F52&lt;O$4),(270+Angles1!O52),"-"))))</f>
        <v>228.88646855527867</v>
      </c>
      <c r="P52" s="9">
        <f>IF(AND($E52&gt;P$3,$F52&gt;P$4),(90-Angles1!P52),IF(AND($E52&lt;P$3,$F52&gt;P$4),(90+Angles1!P52),IF(AND($E52&lt;P$3,$F52&lt;P$4),(270-Angles1!P52),IF(AND($E52&gt;P$3,$F52&lt;P$4),(270+Angles1!P52),"-"))))</f>
        <v>225.95442293187409</v>
      </c>
      <c r="Q52" s="9">
        <f>IF(AND($E52&gt;Q$3,$F52&gt;Q$4),(90-Angles1!Q52),IF(AND($E52&lt;Q$3,$F52&gt;Q$4),(90+Angles1!Q52),IF(AND($E52&lt;Q$3,$F52&lt;Q$4),(270-Angles1!Q52),IF(AND($E52&gt;Q$3,$F52&lt;Q$4),(270+Angles1!Q52),"-"))))</f>
        <v>219.30028746876434</v>
      </c>
      <c r="R52" s="9">
        <f>IF(AND($E52&gt;R$3,$F52&gt;R$4),(90-Angles1!R52),IF(AND($E52&lt;R$3,$F52&gt;R$4),(90+Angles1!R52),IF(AND($E52&lt;R$3,$F52&lt;R$4),(270-Angles1!R52),IF(AND($E52&gt;R$3,$F52&lt;R$4),(270+Angles1!R52),"-"))))</f>
        <v>213.88538144843832</v>
      </c>
      <c r="S52" s="9">
        <f>IF(AND($E52&gt;S$3,$F52&gt;S$4),(90-Angles1!S52),IF(AND($E52&lt;S$3,$F52&gt;S$4),(90+Angles1!S52),IF(AND($E52&lt;S$3,$F52&lt;S$4),(270-Angles1!S52),IF(AND($E52&gt;S$3,$F52&lt;S$4),(270+Angles1!S52),"-"))))</f>
        <v>208.77286422904783</v>
      </c>
      <c r="T52" s="9">
        <f>IF(AND($E52&gt;T$3,$F52&gt;T$4),(90-Angles1!T52),IF(AND($E52&lt;T$3,$F52&gt;T$4),(90+Angles1!T52),IF(AND($E52&lt;T$3,$F52&lt;T$4),(270-Angles1!T52),IF(AND($E52&gt;T$3,$F52&lt;T$4),(270+Angles1!T52),"-"))))</f>
        <v>206.50467126244706</v>
      </c>
      <c r="U52" s="9">
        <f>IF(AND($E52&gt;U$3,$F52&gt;U$4),(90-Angles1!U52),IF(AND($E52&lt;U$3,$F52&gt;U$4),(90+Angles1!U52),IF(AND($E52&lt;U$3,$F52&lt;U$4),(270-Angles1!U52),IF(AND($E52&gt;U$3,$F52&lt;U$4),(270+Angles1!U52),"-"))))</f>
        <v>205.50175444502833</v>
      </c>
      <c r="V52" s="9">
        <f>IF(AND($E52&gt;V$3,$F52&gt;V$4),(90-Angles1!V52),IF(AND($E52&lt;V$3,$F52&gt;V$4),(90+Angles1!V52),IF(AND($E52&lt;V$3,$F52&lt;V$4),(270-Angles1!V52),IF(AND($E52&gt;V$3,$F52&lt;V$4),(270+Angles1!V52),"-"))))</f>
        <v>204.27784778084333</v>
      </c>
      <c r="W52" s="9">
        <f>IF(AND($E52&gt;W$3,$F52&gt;W$4),(90-Angles1!W52),IF(AND($E52&lt;W$3,$F52&gt;W$4),(90+Angles1!W52),IF(AND($E52&lt;W$3,$F52&lt;W$4),(270-Angles1!W52),IF(AND($E52&gt;W$3,$F52&lt;W$4),(270+Angles1!W52),"-"))))</f>
        <v>200.34109192842419</v>
      </c>
      <c r="X52" s="9">
        <f>IF(AND($E52&gt;X$3,$F52&gt;X$4),(90-Angles1!X52),IF(AND($E52&lt;X$3,$F52&gt;X$4),(90+Angles1!X52),IF(AND($E52&lt;X$3,$F52&lt;X$4),(270-Angles1!X52),IF(AND($E52&gt;X$3,$F52&lt;X$4),(270+Angles1!X52),"-"))))</f>
        <v>194.71033491534234</v>
      </c>
      <c r="Y52" s="9">
        <f>IF(AND($E52&gt;Y$3,$F52&gt;Y$4),(90-Angles1!Y52),IF(AND($E52&lt;Y$3,$F52&gt;Y$4),(90+Angles1!Y52),IF(AND($E52&lt;Y$3,$F52&lt;Y$4),(270-Angles1!Y52),IF(AND($E52&gt;Y$3,$F52&lt;Y$4),(270+Angles1!Y52),"-"))))</f>
        <v>186.00460155951788</v>
      </c>
      <c r="Z52" s="9">
        <f>IF(AND($E52&gt;Z$3,$F52&gt;Z$4),(90-Angles1!Z52),IF(AND($E52&lt;Z$3,$F52&gt;Z$4),(90+Angles1!Z52),IF(AND($E52&lt;Z$3,$F52&lt;Z$4),(270-Angles1!Z52),IF(AND($E52&gt;Z$3,$F52&lt;Z$4),(270+Angles1!Z52),"-"))))</f>
        <v>182.06802254909977</v>
      </c>
      <c r="AA52" s="9">
        <f>IF(AND($E52&gt;AA$3,$F52&gt;AA$4),(90-Angles1!AA52),IF(AND($E52&lt;AA$3,$F52&gt;AA$4),(90+Angles1!AA52),IF(AND($E52&lt;AA$3,$F52&lt;AA$4),(270-Angles1!AA52),IF(AND($E52&gt;AA$3,$F52&lt;AA$4),(270+Angles1!AA52),"-"))))</f>
        <v>183.01337905087593</v>
      </c>
      <c r="AB52" s="9">
        <f>IF(AND($E52&gt;AB$3,$F52&gt;AB$4),(90-Angles1!AB52),IF(AND($E52&lt;AB$3,$F52&gt;AB$4),(90+Angles1!AB52),IF(AND($E52&lt;AB$3,$F52&lt;AB$4),(270-Angles1!AB52),IF(AND($E52&gt;AB$3,$F52&lt;AB$4),(270+Angles1!AB52),"-"))))</f>
        <v>196.73113645724831</v>
      </c>
      <c r="AC52" s="9">
        <f>IF(AND($E52&gt;AC$3,$F52&gt;AC$4),(90-Angles1!AC52),IF(AND($E52&lt;AC$3,$F52&gt;AC$4),(90+Angles1!AC52),IF(AND($E52&lt;AC$3,$F52&lt;AC$4),(270-Angles1!AC52),IF(AND($E52&gt;AC$3,$F52&lt;AC$4),(270+Angles1!AC52),"-"))))</f>
        <v>196.16079964999039</v>
      </c>
      <c r="AD52" s="9">
        <f>IF(AND($E52&gt;AD$3,$F52&gt;AD$4),(90-Angles1!AD52),IF(AND($E52&lt;AD$3,$F52&gt;AD$4),(90+Angles1!AD52),IF(AND($E52&lt;AD$3,$F52&lt;AD$4),(270-Angles1!AD52),IF(AND($E52&gt;AD$3,$F52&lt;AD$4),(270+Angles1!AD52),"-"))))</f>
        <v>193.59524551149542</v>
      </c>
      <c r="AE52" s="9">
        <f>IF(AND($E52&gt;AE$3,$F52&gt;AE$4),(90-Angles1!AE52),IF(AND($E52&lt;AE$3,$F52&gt;AE$4),(90+Angles1!AE52),IF(AND($E52&lt;AE$3,$F52&lt;AE$4),(270-Angles1!AE52),IF(AND($E52&gt;AE$3,$F52&lt;AE$4),(270+Angles1!AE52),"-"))))</f>
        <v>192.10579466102109</v>
      </c>
      <c r="AF52" s="9">
        <f>IF(AND($E52&gt;AF$3,$F52&gt;AF$4),(90-Angles1!AF52),IF(AND($E52&lt;AF$3,$F52&gt;AF$4),(90+Angles1!AF52),IF(AND($E52&lt;AF$3,$F52&lt;AF$4),(270-Angles1!AF52),IF(AND($E52&gt;AF$3,$F52&lt;AF$4),(270+Angles1!AF52),"-"))))</f>
        <v>187.77575179025774</v>
      </c>
      <c r="AG52" s="9">
        <f>IF(AND($E52&gt;AG$3,$F52&gt;AG$4),(90-Angles1!AG52),IF(AND($E52&lt;AG$3,$F52&gt;AG$4),(90+Angles1!AG52),IF(AND($E52&lt;AG$3,$F52&lt;AG$4),(270-Angles1!AG52),IF(AND($E52&gt;AG$3,$F52&lt;AG$4),(270+Angles1!AG52),"-"))))</f>
        <v>176.81300992311662</v>
      </c>
      <c r="AH52" s="9">
        <f>IF(AND($E52&gt;AH$3,$F52&gt;AH$4),(90-Angles1!AH52),IF(AND($E52&lt;AH$3,$F52&gt;AH$4),(90+Angles1!AH52),IF(AND($E52&lt;AH$3,$F52&lt;AH$4),(270-Angles1!AH52),IF(AND($E52&gt;AH$3,$F52&lt;AH$4),(270+Angles1!AH52),"-"))))</f>
        <v>176.12447158093505</v>
      </c>
      <c r="AI52" s="9">
        <f>IF(AND($E52&gt;AI$3,$F52&gt;AI$4),(90-Angles1!AI52),IF(AND($E52&lt;AI$3,$F52&gt;AI$4),(90+Angles1!AI52),IF(AND($E52&lt;AI$3,$F52&lt;AI$4),(270-Angles1!AI52),IF(AND($E52&gt;AI$3,$F52&lt;AI$4),(270+Angles1!AI52),"-"))))</f>
        <v>154.76568380155848</v>
      </c>
      <c r="AJ52" s="9">
        <f>IF(AND($E52&gt;AJ$3,$F52&gt;AJ$4),(90-Angles1!AJ52),IF(AND($E52&lt;AJ$3,$F52&gt;AJ$4),(90+Angles1!AJ52),IF(AND($E52&lt;AJ$3,$F52&lt;AJ$4),(270-Angles1!AJ52),IF(AND($E52&gt;AJ$3,$F52&lt;AJ$4),(270+Angles1!AJ52),"-"))))</f>
        <v>148.18577919417936</v>
      </c>
      <c r="AK52" s="9">
        <f>IF(AND($E52&gt;AK$3,$F52&gt;AK$4),(90-Angles1!AK52),IF(AND($E52&lt;AK$3,$F52&gt;AK$4),(90+Angles1!AK52),IF(AND($E52&lt;AK$3,$F52&lt;AK$4),(270-Angles1!AK52),IF(AND($E52&gt;AK$3,$F52&lt;AK$4),(270+Angles1!AK52),"-"))))</f>
        <v>142.78601101780006</v>
      </c>
      <c r="AL52" s="9">
        <f>IF(AND($E52&gt;AL$3,$F52&gt;AL$4),(90-Angles1!AL52),IF(AND($E52&lt;AL$3,$F52&gt;AL$4),(90+Angles1!AL52),IF(AND($E52&lt;AL$3,$F52&lt;AL$4),(270-Angles1!AL52),IF(AND($E52&gt;AL$3,$F52&lt;AL$4),(270+Angles1!AL52),"-"))))</f>
        <v>139.28715591541226</v>
      </c>
      <c r="AM52" s="9">
        <f>IF(AND($E52&gt;AM$3,$F52&gt;AM$4),(90-Angles1!AM52),IF(AND($E52&lt;AM$3,$F52&gt;AM$4),(90+Angles1!AM52),IF(AND($E52&lt;AM$3,$F52&lt;AM$4),(270-Angles1!AM52),IF(AND($E52&gt;AM$3,$F52&lt;AM$4),(270+Angles1!AM52),"-"))))</f>
        <v>137.93628620241179</v>
      </c>
      <c r="AN52" s="9">
        <f>IF(AND($E52&gt;AN$3,$F52&gt;AN$4),(90-Angles1!AN52),IF(AND($E52&lt;AN$3,$F52&gt;AN$4),(90+Angles1!AN52),IF(AND($E52&lt;AN$3,$F52&lt;AN$4),(270-Angles1!AN52),IF(AND($E52&gt;AN$3,$F52&lt;AN$4),(270+Angles1!AN52),"-"))))</f>
        <v>141.19162033717276</v>
      </c>
      <c r="AO52" s="9">
        <f>IF(AND($E52&gt;AO$3,$F52&gt;AO$4),(90-Angles1!AO52),IF(AND($E52&lt;AO$3,$F52&gt;AO$4),(90+Angles1!AO52),IF(AND($E52&lt;AO$3,$F52&lt;AO$4),(270-Angles1!AO52),IF(AND($E52&gt;AO$3,$F52&lt;AO$4),(270+Angles1!AO52),"-"))))</f>
        <v>146.0019033018379</v>
      </c>
      <c r="AP52" s="9">
        <f>IF(AND($E52&gt;AP$3,$F52&gt;AP$4),(90-Angles1!AP52),IF(AND($E52&lt;AP$3,$F52&gt;AP$4),(90+Angles1!AP52),IF(AND($E52&lt;AP$3,$F52&lt;AP$4),(270-Angles1!AP52),IF(AND($E52&gt;AP$3,$F52&lt;AP$4),(270+Angles1!AP52),"-"))))</f>
        <v>143.43281150443019</v>
      </c>
      <c r="AQ52" s="9">
        <f>IF(AND($E52&gt;AQ$3,$F52&gt;AQ$4),(90-Angles1!AQ52),IF(AND($E52&lt;AQ$3,$F52&gt;AQ$4),(90+Angles1!AQ52),IF(AND($E52&lt;AQ$3,$F52&lt;AQ$4),(270-Angles1!AQ52),IF(AND($E52&gt;AQ$3,$F52&lt;AQ$4),(270+Angles1!AQ52),"-"))))</f>
        <v>144.33043800487962</v>
      </c>
      <c r="AR52" s="9">
        <f>IF(AND($E52&gt;AR$3,$F52&gt;AR$4),(90-Angles1!AR52),IF(AND($E52&lt;AR$3,$F52&gt;AR$4),(90+Angles1!AR52),IF(AND($E52&lt;AR$3,$F52&lt;AR$4),(270-Angles1!AR52),IF(AND($E52&gt;AR$3,$F52&lt;AR$4),(270+Angles1!AR52),"-"))))</f>
        <v>141.96386551731646</v>
      </c>
      <c r="AS52" s="9">
        <f>IF(AND($E52&gt;AS$3,$F52&gt;AS$4),(90-Angles1!AS52),IF(AND($E52&lt;AS$3,$F52&gt;AS$4),(90+Angles1!AS52),IF(AND($E52&lt;AS$3,$F52&lt;AS$4),(270-Angles1!AS52),IF(AND($E52&gt;AS$3,$F52&lt;AS$4),(270+Angles1!AS52),"-"))))</f>
        <v>139.31805481994249</v>
      </c>
      <c r="AT52" s="9">
        <f>IF(AND($E52&gt;AT$3,$F52&gt;AT$4),(90-Angles1!AT52),IF(AND($E52&lt;AT$3,$F52&gt;AT$4),(90+Angles1!AT52),IF(AND($E52&lt;AT$3,$F52&lt;AT$4),(270-Angles1!AT52),IF(AND($E52&gt;AT$3,$F52&lt;AT$4),(270+Angles1!AT52),"-"))))</f>
        <v>123.16592896006243</v>
      </c>
      <c r="AU52" s="9">
        <f>IF(AND($E52&gt;AU$3,$F52&gt;AU$4),(90-Angles1!AU52),IF(AND($E52&lt;AU$3,$F52&gt;AU$4),(90+Angles1!AU52),IF(AND($E52&lt;AU$3,$F52&lt;AU$4),(270-Angles1!AU52),IF(AND($E52&gt;AU$3,$F52&lt;AU$4),(270+Angles1!AU52),"-"))))</f>
        <v>185.44880340326992</v>
      </c>
      <c r="AV52" s="9">
        <f>IF(AND($E52&gt;AV$3,$F52&gt;AV$4),(90-Angles1!AV52),IF(AND($E52&lt;AV$3,$F52&gt;AV$4),(90+Angles1!AV52),IF(AND($E52&lt;AV$3,$F52&lt;AV$4),(270-Angles1!AV52),IF(AND($E52&gt;AV$3,$F52&lt;AV$4),(270+Angles1!AV52),"-"))))</f>
        <v>185.93135846678314</v>
      </c>
      <c r="AW52" s="9">
        <f>IF(AND($E52&gt;AW$3,$F52&gt;AW$4),(90-Angles1!AW52),IF(AND($E52&lt;AW$3,$F52&gt;AW$4),(90+Angles1!AW52),IF(AND($E52&lt;AW$3,$F52&lt;AW$4),(270-Angles1!AW52),IF(AND($E52&gt;AW$3,$F52&lt;AW$4),(270+Angles1!AW52),"-"))))</f>
        <v>186.63843147918033</v>
      </c>
      <c r="AX52" s="9">
        <f>IF(AND($E52&gt;AX$3,$F52&gt;AX$4),(90-Angles1!AX52),IF(AND($E52&lt;AX$3,$F52&gt;AX$4),(90+Angles1!AX52),IF(AND($E52&lt;AX$3,$F52&lt;AX$4),(270-Angles1!AX52),IF(AND($E52&gt;AX$3,$F52&lt;AX$4),(270+Angles1!AX52),"-"))))</f>
        <v>149.62243824467004</v>
      </c>
      <c r="AY52" s="9">
        <f>IF(AND($E52&gt;AY$3,$F52&gt;AY$4),(90-Angles1!AY52),IF(AND($E52&lt;AY$3,$F52&gt;AY$4),(90+Angles1!AY52),IF(AND($E52&lt;AY$3,$F52&lt;AY$4),(270-Angles1!AY52),IF(AND($E52&gt;AY$3,$F52&lt;AY$4),(270+Angles1!AY52),"-"))))</f>
        <v>165.07561455679766</v>
      </c>
      <c r="AZ52" s="9">
        <f>IF(AND($E52&gt;AZ$3,$F52&gt;AZ$4),(90-Angles1!AZ52),IF(AND($E52&lt;AZ$3,$F52&gt;AZ$4),(90+Angles1!AZ52),IF(AND($E52&lt;AZ$3,$F52&lt;AZ$4),(270-Angles1!AZ52),IF(AND($E52&gt;AZ$3,$F52&lt;AZ$4),(270+Angles1!AZ52),"-"))))</f>
        <v>175.97003889826755</v>
      </c>
      <c r="BA52" s="9" t="str">
        <f>IF(AND($E52&gt;BA$3,$F52&gt;BA$4),(90-Angles1!BA52),IF(AND($E52&lt;BA$3,$F52&gt;BA$4),(90+Angles1!BA52),IF(AND($E52&lt;BA$3,$F52&lt;BA$4),(270-Angles1!BA52),IF(AND($E52&gt;BA$3,$F52&lt;BA$4),(270+Angles1!BA52),"-"))))</f>
        <v>-</v>
      </c>
      <c r="BB52" s="9">
        <f>IF(AND($E52&gt;BB$3,$F52&gt;BB$4),(90-Angles1!BB52),IF(AND($E52&lt;BB$3,$F52&gt;BB$4),(90+Angles1!BB52),IF(AND($E52&lt;BB$3,$F52&lt;BB$4),(270-Angles1!BB52),IF(AND($E52&gt;BB$3,$F52&lt;BB$4),(270+Angles1!BB52),"-"))))</f>
        <v>2.7541648557792371</v>
      </c>
      <c r="BC52" s="9">
        <f>IF(AND($E52&gt;BC$3,$F52&gt;BC$4),(90-Angles1!BC52),IF(AND($E52&lt;BC$3,$F52&gt;BC$4),(90+Angles1!BC52),IF(AND($E52&lt;BC$3,$F52&lt;BC$4),(270-Angles1!BC52),IF(AND($E52&gt;BC$3,$F52&lt;BC$4),(270+Angles1!BC52),"-"))))</f>
        <v>257.85374143860253</v>
      </c>
      <c r="BD52" s="9">
        <f>IF(AND($E52&gt;BD$3,$F52&gt;BD$4),(90-Angles1!BD52),IF(AND($E52&lt;BD$3,$F52&gt;BD$4),(90+Angles1!BD52),IF(AND($E52&lt;BD$3,$F52&lt;BD$4),(270-Angles1!BD52),IF(AND($E52&gt;BD$3,$F52&lt;BD$4),(270+Angles1!BD52),"-"))))</f>
        <v>265.20005682158836</v>
      </c>
      <c r="BE52" s="9">
        <f>IF(AND($E52&gt;BE$3,$F52&gt;BE$4),(90-Angles1!BE52),IF(AND($E52&lt;BE$3,$F52&gt;BE$4),(90+Angles1!BE52),IF(AND($E52&lt;BE$3,$F52&lt;BE$4),(270-Angles1!BE52),IF(AND($E52&gt;BE$3,$F52&lt;BE$4),(270+Angles1!BE52),"-"))))</f>
        <v>299.00985230905354</v>
      </c>
    </row>
    <row r="53" spans="1:57" s="2" customFormat="1" ht="12" x14ac:dyDescent="0.25">
      <c r="A53" s="3">
        <f>Angles1!A53</f>
        <v>1872</v>
      </c>
      <c r="B53" s="3" t="str">
        <f>Angles1!B53</f>
        <v>Pohon, Pogon, Pogonus, port of Troizen</v>
      </c>
      <c r="C53" s="3" t="str">
        <f>Angles1!C53</f>
        <v>port of the Trezenians, port of Calauria</v>
      </c>
      <c r="D53" s="3">
        <f>Angles1!D53</f>
        <v>-750</v>
      </c>
      <c r="E53" s="3">
        <f>Angles1!E53</f>
        <v>37.509963999999997</v>
      </c>
      <c r="F53" s="3">
        <f>Angles1!F53</f>
        <v>23.393848999999999</v>
      </c>
      <c r="G53" s="32">
        <f>Angles1!G53</f>
        <v>24</v>
      </c>
      <c r="H53" s="9">
        <f>IF(AND($E53&gt;H$3,$F53&gt;H$4),(90-Angles1!H53),IF(AND($E53&lt;H$3,$F53&gt;H$4),(90+Angles1!H53),IF(AND($E53&lt;H$3,$F53&lt;H$4),(270-Angles1!H53),IF(AND($E53&gt;H$3,$F53&lt;H$4),(270+Angles1!H53),"-"))))</f>
        <v>254.03497138120784</v>
      </c>
      <c r="I53" s="9">
        <f>IF(AND($E53&gt;I$3,$F53&gt;I$4),(90-Angles1!I53),IF(AND($E53&lt;I$3,$F53&gt;I$4),(90+Angles1!I53),IF(AND($E53&lt;I$3,$F53&lt;I$4),(270-Angles1!I53),IF(AND($E53&gt;I$3,$F53&lt;I$4),(270+Angles1!I53),"-"))))</f>
        <v>252.09658666918568</v>
      </c>
      <c r="J53" s="9">
        <f>IF(AND($E53&gt;J$3,$F53&gt;J$4),(90-Angles1!J53),IF(AND($E53&lt;J$3,$F53&gt;J$4),(90+Angles1!J53),IF(AND($E53&lt;J$3,$F53&lt;J$4),(270-Angles1!J53),IF(AND($E53&gt;J$3,$F53&lt;J$4),(270+Angles1!J53),"-"))))</f>
        <v>251.40551073301788</v>
      </c>
      <c r="K53" s="9">
        <f>IF(AND($E53&gt;K$3,$F53&gt;K$4),(90-Angles1!K53),IF(AND($E53&lt;K$3,$F53&gt;K$4),(90+Angles1!K53),IF(AND($E53&lt;K$3,$F53&lt;K$4),(270-Angles1!K53),IF(AND($E53&gt;K$3,$F53&lt;K$4),(270+Angles1!K53),"-"))))</f>
        <v>244.42469810186364</v>
      </c>
      <c r="L53" s="9">
        <f>IF(AND($E53&gt;L$3,$F53&gt;L$4),(90-Angles1!L53),IF(AND($E53&lt;L$3,$F53&gt;L$4),(90+Angles1!L53),IF(AND($E53&lt;L$3,$F53&lt;L$4),(270-Angles1!L53),IF(AND($E53&gt;L$3,$F53&lt;L$4),(270+Angles1!L53),"-"))))</f>
        <v>244.16767054147539</v>
      </c>
      <c r="M53" s="9">
        <f>IF(AND($E53&gt;M$3,$F53&gt;M$4),(90-Angles1!M53),IF(AND($E53&lt;M$3,$F53&gt;M$4),(90+Angles1!M53),IF(AND($E53&lt;M$3,$F53&lt;M$4),(270-Angles1!M53),IF(AND($E53&gt;M$3,$F53&lt;M$4),(270+Angles1!M53),"-"))))</f>
        <v>235.04667500055331</v>
      </c>
      <c r="N53" s="9">
        <f>IF(AND($E53&gt;N$3,$F53&gt;N$4),(90-Angles1!N53),IF(AND($E53&lt;N$3,$F53&gt;N$4),(90+Angles1!N53),IF(AND($E53&lt;N$3,$F53&lt;N$4),(270-Angles1!N53),IF(AND($E53&gt;N$3,$F53&lt;N$4),(270+Angles1!N53),"-"))))</f>
        <v>227.57464434897824</v>
      </c>
      <c r="O53" s="9">
        <f>IF(AND($E53&gt;O$3,$F53&gt;O$4),(90-Angles1!O53),IF(AND($E53&lt;O$3,$F53&gt;O$4),(90+Angles1!O53),IF(AND($E53&lt;O$3,$F53&lt;O$4),(270-Angles1!O53),IF(AND($E53&gt;O$3,$F53&lt;O$4),(270+Angles1!O53),"-"))))</f>
        <v>228.22346187107235</v>
      </c>
      <c r="P53" s="9">
        <f>IF(AND($E53&gt;P$3,$F53&gt;P$4),(90-Angles1!P53),IF(AND($E53&lt;P$3,$F53&gt;P$4),(90+Angles1!P53),IF(AND($E53&lt;P$3,$F53&lt;P$4),(270-Angles1!P53),IF(AND($E53&gt;P$3,$F53&lt;P$4),(270+Angles1!P53),"-"))))</f>
        <v>225.37791951098137</v>
      </c>
      <c r="Q53" s="9">
        <f>IF(AND($E53&gt;Q$3,$F53&gt;Q$4),(90-Angles1!Q53),IF(AND($E53&lt;Q$3,$F53&gt;Q$4),(90+Angles1!Q53),IF(AND($E53&lt;Q$3,$F53&lt;Q$4),(270-Angles1!Q53),IF(AND($E53&gt;Q$3,$F53&lt;Q$4),(270+Angles1!Q53),"-"))))</f>
        <v>218.81976683250772</v>
      </c>
      <c r="R53" s="9">
        <f>IF(AND($E53&gt;R$3,$F53&gt;R$4),(90-Angles1!R53),IF(AND($E53&lt;R$3,$F53&gt;R$4),(90+Angles1!R53),IF(AND($E53&lt;R$3,$F53&lt;R$4),(270-Angles1!R53),IF(AND($E53&gt;R$3,$F53&lt;R$4),(270+Angles1!R53),"-"))))</f>
        <v>213.48184593493659</v>
      </c>
      <c r="S53" s="9">
        <f>IF(AND($E53&gt;S$3,$F53&gt;S$4),(90-Angles1!S53),IF(AND($E53&lt;S$3,$F53&gt;S$4),(90+Angles1!S53),IF(AND($E53&lt;S$3,$F53&lt;S$4),(270-Angles1!S53),IF(AND($E53&gt;S$3,$F53&lt;S$4),(270+Angles1!S53),"-"))))</f>
        <v>208.44600580418182</v>
      </c>
      <c r="T53" s="9">
        <f>IF(AND($E53&gt;T$3,$F53&gt;T$4),(90-Angles1!T53),IF(AND($E53&lt;T$3,$F53&gt;T$4),(90+Angles1!T53),IF(AND($E53&lt;T$3,$F53&lt;T$4),(270-Angles1!T53),IF(AND($E53&gt;T$3,$F53&lt;T$4),(270+Angles1!T53),"-"))))</f>
        <v>206.20044495071997</v>
      </c>
      <c r="U53" s="9">
        <f>IF(AND($E53&gt;U$3,$F53&gt;U$4),(90-Angles1!U53),IF(AND($E53&lt;U$3,$F53&gt;U$4),(90+Angles1!U53),IF(AND($E53&lt;U$3,$F53&lt;U$4),(270-Angles1!U53),IF(AND($E53&gt;U$3,$F53&lt;U$4),(270+Angles1!U53),"-"))))</f>
        <v>205.2069461171381</v>
      </c>
      <c r="V53" s="9">
        <f>IF(AND($E53&gt;V$3,$F53&gt;V$4),(90-Angles1!V53),IF(AND($E53&lt;V$3,$F53&gt;V$4),(90+Angles1!V53),IF(AND($E53&lt;V$3,$F53&lt;V$4),(270-Angles1!V53),IF(AND($E53&gt;V$3,$F53&lt;V$4),(270+Angles1!V53),"-"))))</f>
        <v>203.99881043981006</v>
      </c>
      <c r="W53" s="9">
        <f>IF(AND($E53&gt;W$3,$F53&gt;W$4),(90-Angles1!W53),IF(AND($E53&lt;W$3,$F53&gt;W$4),(90+Angles1!W53),IF(AND($E53&lt;W$3,$F53&lt;W$4),(270-Angles1!W53),IF(AND($E53&gt;W$3,$F53&lt;W$4),(270+Angles1!W53),"-"))))</f>
        <v>200.11073557835692</v>
      </c>
      <c r="X53" s="9">
        <f>IF(AND($E53&gt;X$3,$F53&gt;X$4),(90-Angles1!X53),IF(AND($E53&lt;X$3,$F53&gt;X$4),(90+Angles1!X53),IF(AND($E53&lt;X$3,$F53&lt;X$4),(270-Angles1!X53),IF(AND($E53&gt;X$3,$F53&lt;X$4),(270+Angles1!X53),"-"))))</f>
        <v>194.54638616966591</v>
      </c>
      <c r="Y53" s="9">
        <f>IF(AND($E53&gt;Y$3,$F53&gt;Y$4),(90-Angles1!Y53),IF(AND($E53&lt;Y$3,$F53&gt;Y$4),(90+Angles1!Y53),IF(AND($E53&lt;Y$3,$F53&lt;Y$4),(270-Angles1!Y53),IF(AND($E53&gt;Y$3,$F53&lt;Y$4),(270+Angles1!Y53),"-"))))</f>
        <v>185.94904184615413</v>
      </c>
      <c r="Z53" s="9">
        <f>IF(AND($E53&gt;Z$3,$F53&gt;Z$4),(90-Angles1!Z53),IF(AND($E53&lt;Z$3,$F53&gt;Z$4),(90+Angles1!Z53),IF(AND($E53&lt;Z$3,$F53&lt;Z$4),(270-Angles1!Z53),IF(AND($E53&gt;Z$3,$F53&lt;Z$4),(270+Angles1!Z53),"-"))))</f>
        <v>182.07881301526115</v>
      </c>
      <c r="AA53" s="9">
        <f>IF(AND($E53&gt;AA$3,$F53&gt;AA$4),(90-Angles1!AA53),IF(AND($E53&lt;AA$3,$F53&gt;AA$4),(90+Angles1!AA53),IF(AND($E53&lt;AA$3,$F53&lt;AA$4),(270-Angles1!AA53),IF(AND($E53&gt;AA$3,$F53&lt;AA$4),(270+Angles1!AA53),"-"))))</f>
        <v>183.00965281518739</v>
      </c>
      <c r="AB53" s="9">
        <f>IF(AND($E53&gt;AB$3,$F53&gt;AB$4),(90-Angles1!AB53),IF(AND($E53&lt;AB$3,$F53&gt;AB$4),(90+Angles1!AB53),IF(AND($E53&lt;AB$3,$F53&lt;AB$4),(270-Angles1!AB53),IF(AND($E53&gt;AB$3,$F53&lt;AB$4),(270+Angles1!AB53),"-"))))</f>
        <v>196.56484480152477</v>
      </c>
      <c r="AC53" s="9">
        <f>IF(AND($E53&gt;AC$3,$F53&gt;AC$4),(90-Angles1!AC53),IF(AND($E53&lt;AC$3,$F53&gt;AC$4),(90+Angles1!AC53),IF(AND($E53&lt;AC$3,$F53&lt;AC$4),(270-Angles1!AC53),IF(AND($E53&gt;AC$3,$F53&lt;AC$4),(270+Angles1!AC53),"-"))))</f>
        <v>196.01347137898148</v>
      </c>
      <c r="AD53" s="9">
        <f>IF(AND($E53&gt;AD$3,$F53&gt;AD$4),(90-Angles1!AD53),IF(AND($E53&lt;AD$3,$F53&gt;AD$4),(90+Angles1!AD53),IF(AND($E53&lt;AD$3,$F53&lt;AD$4),(270-Angles1!AD53),IF(AND($E53&gt;AD$3,$F53&lt;AD$4),(270+Angles1!AD53),"-"))))</f>
        <v>193.47277958427145</v>
      </c>
      <c r="AE53" s="9">
        <f>IF(AND($E53&gt;AE$3,$F53&gt;AE$4),(90-Angles1!AE53),IF(AND($E53&lt;AE$3,$F53&gt;AE$4),(90+Angles1!AE53),IF(AND($E53&lt;AE$3,$F53&lt;AE$4),(270-Angles1!AE53),IF(AND($E53&gt;AE$3,$F53&lt;AE$4),(270+Angles1!AE53),"-"))))</f>
        <v>191.99803202525152</v>
      </c>
      <c r="AF53" s="9">
        <f>IF(AND($E53&gt;AF$3,$F53&gt;AF$4),(90-Angles1!AF53),IF(AND($E53&lt;AF$3,$F53&gt;AF$4),(90+Angles1!AF53),IF(AND($E53&lt;AF$3,$F53&lt;AF$4),(270-Angles1!AF53),IF(AND($E53&gt;AF$3,$F53&lt;AF$4),(270+Angles1!AF53),"-"))))</f>
        <v>187.71490810356067</v>
      </c>
      <c r="AG53" s="9">
        <f>IF(AND($E53&gt;AG$3,$F53&gt;AG$4),(90-Angles1!AG53),IF(AND($E53&lt;AG$3,$F53&gt;AG$4),(90+Angles1!AG53),IF(AND($E53&lt;AG$3,$F53&lt;AG$4),(270-Angles1!AG53),IF(AND($E53&gt;AG$3,$F53&lt;AG$4),(270+Angles1!AG53),"-"))))</f>
        <v>176.89358292415429</v>
      </c>
      <c r="AH53" s="9">
        <f>IF(AND($E53&gt;AH$3,$F53&gt;AH$4),(90-Angles1!AH53),IF(AND($E53&lt;AH$3,$F53&gt;AH$4),(90+Angles1!AH53),IF(AND($E53&lt;AH$3,$F53&lt;AH$4),(270-Angles1!AH53),IF(AND($E53&gt;AH$3,$F53&lt;AH$4),(270+Angles1!AH53),"-"))))</f>
        <v>176.212613877629</v>
      </c>
      <c r="AI53" s="9">
        <f>IF(AND($E53&gt;AI$3,$F53&gt;AI$4),(90-Angles1!AI53),IF(AND($E53&lt;AI$3,$F53&gt;AI$4),(90+Angles1!AI53),IF(AND($E53&lt;AI$3,$F53&lt;AI$4),(270-Angles1!AI53),IF(AND($E53&gt;AI$3,$F53&lt;AI$4),(270+Angles1!AI53),"-"))))</f>
        <v>155.13423782496625</v>
      </c>
      <c r="AJ53" s="9">
        <f>IF(AND($E53&gt;AJ$3,$F53&gt;AJ$4),(90-Angles1!AJ53),IF(AND($E53&lt;AJ$3,$F53&gt;AJ$4),(90+Angles1!AJ53),IF(AND($E53&lt;AJ$3,$F53&lt;AJ$4),(270-Angles1!AJ53),IF(AND($E53&gt;AJ$3,$F53&lt;AJ$4),(270+Angles1!AJ53),"-"))))</f>
        <v>148.61727132436266</v>
      </c>
      <c r="AK53" s="9">
        <f>IF(AND($E53&gt;AK$3,$F53&gt;AK$4),(90-Angles1!AK53),IF(AND($E53&lt;AK$3,$F53&gt;AK$4),(90+Angles1!AK53),IF(AND($E53&lt;AK$3,$F53&lt;AK$4),(270-Angles1!AK53),IF(AND($E53&gt;AK$3,$F53&lt;AK$4),(270+Angles1!AK53),"-"))))</f>
        <v>143.23796148076295</v>
      </c>
      <c r="AL53" s="9">
        <f>IF(AND($E53&gt;AL$3,$F53&gt;AL$4),(90-Angles1!AL53),IF(AND($E53&lt;AL$3,$F53&gt;AL$4),(90+Angles1!AL53),IF(AND($E53&lt;AL$3,$F53&lt;AL$4),(270-Angles1!AL53),IF(AND($E53&gt;AL$3,$F53&lt;AL$4),(270+Angles1!AL53),"-"))))</f>
        <v>139.7934483384405</v>
      </c>
      <c r="AM53" s="9">
        <f>IF(AND($E53&gt;AM$3,$F53&gt;AM$4),(90-Angles1!AM53),IF(AND($E53&lt;AM$3,$F53&gt;AM$4),(90+Angles1!AM53),IF(AND($E53&lt;AM$3,$F53&lt;AM$4),(270-Angles1!AM53),IF(AND($E53&gt;AM$3,$F53&lt;AM$4),(270+Angles1!AM53),"-"))))</f>
        <v>138.47495073311381</v>
      </c>
      <c r="AN53" s="9">
        <f>IF(AND($E53&gt;AN$3,$F53&gt;AN$4),(90-Angles1!AN53),IF(AND($E53&lt;AN$3,$F53&gt;AN$4),(90+Angles1!AN53),IF(AND($E53&lt;AN$3,$F53&lt;AN$4),(270-Angles1!AN53),IF(AND($E53&gt;AN$3,$F53&lt;AN$4),(270+Angles1!AN53),"-"))))</f>
        <v>141.7589693346186</v>
      </c>
      <c r="AO53" s="9">
        <f>IF(AND($E53&gt;AO$3,$F53&gt;AO$4),(90-Angles1!AO53),IF(AND($E53&lt;AO$3,$F53&gt;AO$4),(90+Angles1!AO53),IF(AND($E53&lt;AO$3,$F53&lt;AO$4),(270-Angles1!AO53),IF(AND($E53&gt;AO$3,$F53&lt;AO$4),(270+Angles1!AO53),"-"))))</f>
        <v>146.54214079958274</v>
      </c>
      <c r="AP53" s="9">
        <f>IF(AND($E53&gt;AP$3,$F53&gt;AP$4),(90-Angles1!AP53),IF(AND($E53&lt;AP$3,$F53&gt;AP$4),(90+Angles1!AP53),IF(AND($E53&lt;AP$3,$F53&lt;AP$4),(270-Angles1!AP53),IF(AND($E53&gt;AP$3,$F53&lt;AP$4),(270+Angles1!AP53),"-"))))</f>
        <v>144.15176707360291</v>
      </c>
      <c r="AQ53" s="9">
        <f>IF(AND($E53&gt;AQ$3,$F53&gt;AQ$4),(90-Angles1!AQ53),IF(AND($E53&lt;AQ$3,$F53&gt;AQ$4),(90+Angles1!AQ53),IF(AND($E53&lt;AQ$3,$F53&lt;AQ$4),(270-Angles1!AQ53),IF(AND($E53&gt;AQ$3,$F53&lt;AQ$4),(270+Angles1!AQ53),"-"))))</f>
        <v>145.05973023164137</v>
      </c>
      <c r="AR53" s="9">
        <f>IF(AND($E53&gt;AR$3,$F53&gt;AR$4),(90-Angles1!AR53),IF(AND($E53&lt;AR$3,$F53&gt;AR$4),(90+Angles1!AR53),IF(AND($E53&lt;AR$3,$F53&lt;AR$4),(270-Angles1!AR53),IF(AND($E53&gt;AR$3,$F53&lt;AR$4),(270+Angles1!AR53),"-"))))</f>
        <v>142.71605944646234</v>
      </c>
      <c r="AS53" s="9">
        <f>IF(AND($E53&gt;AS$3,$F53&gt;AS$4),(90-Angles1!AS53),IF(AND($E53&lt;AS$3,$F53&gt;AS$4),(90+Angles1!AS53),IF(AND($E53&lt;AS$3,$F53&lt;AS$4),(270-Angles1!AS53),IF(AND($E53&gt;AS$3,$F53&lt;AS$4),(270+Angles1!AS53),"-"))))</f>
        <v>140.06982607531876</v>
      </c>
      <c r="AT53" s="9">
        <f>IF(AND($E53&gt;AT$3,$F53&gt;AT$4),(90-Angles1!AT53),IF(AND($E53&lt;AT$3,$F53&gt;AT$4),(90+Angles1!AT53),IF(AND($E53&lt;AT$3,$F53&lt;AT$4),(270-Angles1!AT53),IF(AND($E53&gt;AT$3,$F53&lt;AT$4),(270+Angles1!AT53),"-"))))</f>
        <v>124.54637291404416</v>
      </c>
      <c r="AU53" s="9">
        <f>IF(AND($E53&gt;AU$3,$F53&gt;AU$4),(90-Angles1!AU53),IF(AND($E53&lt;AU$3,$F53&gt;AU$4),(90+Angles1!AU53),IF(AND($E53&lt;AU$3,$F53&lt;AU$4),(270-Angles1!AU53),IF(AND($E53&gt;AU$3,$F53&lt;AU$4),(270+Angles1!AU53),"-"))))</f>
        <v>185.37889246284399</v>
      </c>
      <c r="AV53" s="9">
        <f>IF(AND($E53&gt;AV$3,$F53&gt;AV$4),(90-Angles1!AV53),IF(AND($E53&lt;AV$3,$F53&gt;AV$4),(90+Angles1!AV53),IF(AND($E53&lt;AV$3,$F53&lt;AV$4),(270-Angles1!AV53),IF(AND($E53&gt;AV$3,$F53&lt;AV$4),(270+Angles1!AV53),"-"))))</f>
        <v>185.8477533666516</v>
      </c>
      <c r="AW53" s="9">
        <f>IF(AND($E53&gt;AW$3,$F53&gt;AW$4),(90-Angles1!AW53),IF(AND($E53&lt;AW$3,$F53&gt;AW$4),(90+Angles1!AW53),IF(AND($E53&lt;AW$3,$F53&lt;AW$4),(270-Angles1!AW53),IF(AND($E53&gt;AW$3,$F53&lt;AW$4),(270+Angles1!AW53),"-"))))</f>
        <v>186.53528170002198</v>
      </c>
      <c r="AX53" s="9">
        <f>IF(AND($E53&gt;AX$3,$F53&gt;AX$4),(90-Angles1!AX53),IF(AND($E53&lt;AX$3,$F53&gt;AX$4),(90+Angles1!AX53),IF(AND($E53&lt;AX$3,$F53&lt;AX$4),(270-Angles1!AX53),IF(AND($E53&gt;AX$3,$F53&lt;AX$4),(270+Angles1!AX53),"-"))))</f>
        <v>151.7122253466498</v>
      </c>
      <c r="AY53" s="9">
        <f>IF(AND($E53&gt;AY$3,$F53&gt;AY$4),(90-Angles1!AY53),IF(AND($E53&lt;AY$3,$F53&gt;AY$4),(90+Angles1!AY53),IF(AND($E53&lt;AY$3,$F53&lt;AY$4),(270-Angles1!AY53),IF(AND($E53&gt;AY$3,$F53&lt;AY$4),(270+Angles1!AY53),"-"))))</f>
        <v>165.89396487282843</v>
      </c>
      <c r="AZ53" s="9">
        <f>IF(AND($E53&gt;AZ$3,$F53&gt;AZ$4),(90-Angles1!AZ53),IF(AND($E53&lt;AZ$3,$F53&gt;AZ$4),(90+Angles1!AZ53),IF(AND($E53&lt;AZ$3,$F53&lt;AZ$4),(270-Angles1!AZ53),IF(AND($E53&gt;AZ$3,$F53&lt;AZ$4),(270+Angles1!AZ53),"-"))))</f>
        <v>176.6062658769265</v>
      </c>
      <c r="BA53" s="9">
        <f>IF(AND($E53&gt;BA$3,$F53&gt;BA$4),(90-Angles1!BA53),IF(AND($E53&lt;BA$3,$F53&gt;BA$4),(90+Angles1!BA53),IF(AND($E53&lt;BA$3,$F53&lt;BA$4),(270-Angles1!BA53),IF(AND($E53&gt;BA$3,$F53&lt;BA$4),(270+Angles1!BA53),"-"))))</f>
        <v>182.7539442388121</v>
      </c>
      <c r="BB53" s="9" t="str">
        <f>IF(AND($E53&gt;BB$3,$F53&gt;BB$4),(90-Angles1!BB53),IF(AND($E53&lt;BB$3,$F53&gt;BB$4),(90+Angles1!BB53),IF(AND($E53&lt;BB$3,$F53&lt;BB$4),(270-Angles1!BB53),IF(AND($E53&gt;BB$3,$F53&lt;BB$4),(270+Angles1!BB53),"-"))))</f>
        <v>-</v>
      </c>
      <c r="BC53" s="9">
        <f>IF(AND($E53&gt;BC$3,$F53&gt;BC$4),(90-Angles1!BC53),IF(AND($E53&lt;BC$3,$F53&gt;BC$4),(90+Angles1!BC53),IF(AND($E53&lt;BC$3,$F53&lt;BC$4),(270-Angles1!BC53),IF(AND($E53&gt;BC$3,$F53&lt;BC$4),(270+Angles1!BC53),"-"))))</f>
        <v>253.19394204680916</v>
      </c>
      <c r="BD53" s="9">
        <f>IF(AND($E53&gt;BD$3,$F53&gt;BD$4),(90-Angles1!BD53),IF(AND($E53&lt;BD$3,$F53&gt;BD$4),(90+Angles1!BD53),IF(AND($E53&lt;BD$3,$F53&lt;BD$4),(270-Angles1!BD53),IF(AND($E53&gt;BD$3,$F53&lt;BD$4),(270+Angles1!BD53),"-"))))</f>
        <v>261.40220974872602</v>
      </c>
      <c r="BE53" s="9">
        <f>IF(AND($E53&gt;BE$3,$F53&gt;BE$4),(90-Angles1!BE53),IF(AND($E53&lt;BE$3,$F53&gt;BE$4),(90+Angles1!BE53),IF(AND($E53&lt;BE$3,$F53&lt;BE$4),(270-Angles1!BE53),IF(AND($E53&gt;BE$3,$F53&lt;BE$4),(270+Angles1!BE53),"-"))))</f>
        <v>294.78664398417698</v>
      </c>
    </row>
    <row r="54" spans="1:57" s="2" customFormat="1" ht="12" x14ac:dyDescent="0.25">
      <c r="A54" s="3">
        <f>Angles1!A54</f>
        <v>1873</v>
      </c>
      <c r="B54" s="3" t="str">
        <f>Angles1!B54</f>
        <v xml:space="preserve">Kalaureia, Kalauria, Calauria insula, Calauree </v>
      </c>
      <c r="C54" s="3" t="str">
        <f>Angles1!C54</f>
        <v>Bay of Vayonia, Naval base on the isle of Poros</v>
      </c>
      <c r="D54" s="3">
        <f>Angles1!D54</f>
        <v>-750</v>
      </c>
      <c r="E54" s="3">
        <f>Angles1!E54</f>
        <v>37.53154</v>
      </c>
      <c r="F54" s="3">
        <f>Angles1!F54</f>
        <v>23.483930000000001</v>
      </c>
      <c r="G54" s="32">
        <f>Angles1!G54</f>
        <v>37</v>
      </c>
      <c r="H54" s="9">
        <f>IF(AND($E54&gt;H$3,$F54&gt;H$4),(90-Angles1!H54),IF(AND($E54&lt;H$3,$F54&gt;H$4),(90+Angles1!H54),IF(AND($E54&lt;H$3,$F54&lt;H$4),(270-Angles1!H54),IF(AND($E54&gt;H$3,$F54&lt;H$4),(270+Angles1!H54),"-"))))</f>
        <v>254.18065743434133</v>
      </c>
      <c r="I54" s="9">
        <f>IF(AND($E54&gt;I$3,$F54&gt;I$4),(90-Angles1!I54),IF(AND($E54&lt;I$3,$F54&gt;I$4),(90+Angles1!I54),IF(AND($E54&lt;I$3,$F54&lt;I$4),(270-Angles1!I54),IF(AND($E54&gt;I$3,$F54&lt;I$4),(270+Angles1!I54),"-"))))</f>
        <v>251.89095413940433</v>
      </c>
      <c r="J54" s="9">
        <f>IF(AND($E54&gt;J$3,$F54&gt;J$4),(90-Angles1!J54),IF(AND($E54&lt;J$3,$F54&gt;J$4),(90+Angles1!J54),IF(AND($E54&lt;J$3,$F54&lt;J$4),(270-Angles1!J54),IF(AND($E54&gt;J$3,$F54&lt;J$4),(270+Angles1!J54),"-"))))</f>
        <v>251.08230675343822</v>
      </c>
      <c r="K54" s="9">
        <f>IF(AND($E54&gt;K$3,$F54&gt;K$4),(90-Angles1!K54),IF(AND($E54&lt;K$3,$F54&gt;K$4),(90+Angles1!K54),IF(AND($E54&lt;K$3,$F54&lt;K$4),(270-Angles1!K54),IF(AND($E54&gt;K$3,$F54&lt;K$4),(270+Angles1!K54),"-"))))</f>
        <v>242.80412752707747</v>
      </c>
      <c r="L54" s="9">
        <f>IF(AND($E54&gt;L$3,$F54&gt;L$4),(90-Angles1!L54),IF(AND($E54&lt;L$3,$F54&gt;L$4),(90+Angles1!L54),IF(AND($E54&lt;L$3,$F54&lt;L$4),(270-Angles1!L54),IF(AND($E54&gt;L$3,$F54&lt;L$4),(270+Angles1!L54),"-"))))</f>
        <v>242.5203421995501</v>
      </c>
      <c r="M54" s="9">
        <f>IF(AND($E54&gt;M$3,$F54&gt;M$4),(90-Angles1!M54),IF(AND($E54&lt;M$3,$F54&gt;M$4),(90+Angles1!M54),IF(AND($E54&lt;M$3,$F54&lt;M$4),(270-Angles1!M54),IF(AND($E54&gt;M$3,$F54&lt;M$4),(270+Angles1!M54),"-"))))</f>
        <v>231.77751123306604</v>
      </c>
      <c r="N54" s="9">
        <f>IF(AND($E54&gt;N$3,$F54&gt;N$4),(90-Angles1!N54),IF(AND($E54&lt;N$3,$F54&gt;N$4),(90+Angles1!N54),IF(AND($E54&lt;N$3,$F54&lt;N$4),(270-Angles1!N54),IF(AND($E54&gt;N$3,$F54&lt;N$4),(270+Angles1!N54),"-"))))</f>
        <v>222.73732775856033</v>
      </c>
      <c r="O54" s="9">
        <f>IF(AND($E54&gt;O$3,$F54&gt;O$4),(90-Angles1!O54),IF(AND($E54&lt;O$3,$F54&gt;O$4),(90+Angles1!O54),IF(AND($E54&lt;O$3,$F54&lt;O$4),(270-Angles1!O54),IF(AND($E54&gt;O$3,$F54&lt;O$4),(270+Angles1!O54),"-"))))</f>
        <v>222.68721742840344</v>
      </c>
      <c r="P54" s="9">
        <f>IF(AND($E54&gt;P$3,$F54&gt;P$4),(90-Angles1!P54),IF(AND($E54&lt;P$3,$F54&gt;P$4),(90+Angles1!P54),IF(AND($E54&lt;P$3,$F54&lt;P$4),(270-Angles1!P54),IF(AND($E54&gt;P$3,$F54&lt;P$4),(270+Angles1!P54),"-"))))</f>
        <v>219.89896019915679</v>
      </c>
      <c r="Q54" s="9">
        <f>IF(AND($E54&gt;Q$3,$F54&gt;Q$4),(90-Angles1!Q54),IF(AND($E54&lt;Q$3,$F54&gt;Q$4),(90+Angles1!Q54),IF(AND($E54&lt;Q$3,$F54&lt;Q$4),(270-Angles1!Q54),IF(AND($E54&gt;Q$3,$F54&lt;Q$4),(270+Angles1!Q54),"-"))))</f>
        <v>212.59683232488499</v>
      </c>
      <c r="R54" s="9">
        <f>IF(AND($E54&gt;R$3,$F54&gt;R$4),(90-Angles1!R54),IF(AND($E54&lt;R$3,$F54&gt;R$4),(90+Angles1!R54),IF(AND($E54&lt;R$3,$F54&lt;R$4),(270-Angles1!R54),IF(AND($E54&gt;R$3,$F54&lt;R$4),(270+Angles1!R54),"-"))))</f>
        <v>206.78306336921347</v>
      </c>
      <c r="S54" s="9">
        <f>IF(AND($E54&gt;S$3,$F54&gt;S$4),(90-Angles1!S54),IF(AND($E54&lt;S$3,$F54&gt;S$4),(90+Angles1!S54),IF(AND($E54&lt;S$3,$F54&lt;S$4),(270-Angles1!S54),IF(AND($E54&gt;S$3,$F54&lt;S$4),(270+Angles1!S54),"-"))))</f>
        <v>201.52267022689034</v>
      </c>
      <c r="T54" s="9">
        <f>IF(AND($E54&gt;T$3,$F54&gt;T$4),(90-Angles1!T54),IF(AND($E54&lt;T$3,$F54&gt;T$4),(90+Angles1!T54),IF(AND($E54&lt;T$3,$F54&lt;T$4),(270-Angles1!T54),IF(AND($E54&gt;T$3,$F54&lt;T$4),(270+Angles1!T54),"-"))))</f>
        <v>198.93700112012934</v>
      </c>
      <c r="U54" s="9">
        <f>IF(AND($E54&gt;U$3,$F54&gt;U$4),(90-Angles1!U54),IF(AND($E54&lt;U$3,$F54&gt;U$4),(90+Angles1!U54),IF(AND($E54&lt;U$3,$F54&lt;U$4),(270-Angles1!U54),IF(AND($E54&gt;U$3,$F54&lt;U$4),(270+Angles1!U54),"-"))))</f>
        <v>197.76837855927891</v>
      </c>
      <c r="V54" s="9">
        <f>IF(AND($E54&gt;V$3,$F54&gt;V$4),(90-Angles1!V54),IF(AND($E54&lt;V$3,$F54&gt;V$4),(90+Angles1!V54),IF(AND($E54&lt;V$3,$F54&lt;V$4),(270-Angles1!V54),IF(AND($E54&gt;V$3,$F54&lt;V$4),(270+Angles1!V54),"-"))))</f>
        <v>196.46400615642133</v>
      </c>
      <c r="W54" s="9">
        <f>IF(AND($E54&gt;W$3,$F54&gt;W$4),(90-Angles1!W54),IF(AND($E54&lt;W$3,$F54&gt;W$4),(90+Angles1!W54),IF(AND($E54&lt;W$3,$F54&lt;W$4),(270-Angles1!W54),IF(AND($E54&gt;W$3,$F54&lt;W$4),(270+Angles1!W54),"-"))))</f>
        <v>192.21035357581206</v>
      </c>
      <c r="X54" s="9">
        <f>IF(AND($E54&gt;X$3,$F54&gt;X$4),(90-Angles1!X54),IF(AND($E54&lt;X$3,$F54&gt;X$4),(90+Angles1!X54),IF(AND($E54&lt;X$3,$F54&lt;X$4),(270-Angles1!X54),IF(AND($E54&gt;X$3,$F54&lt;X$4),(270+Angles1!X54),"-"))))</f>
        <v>185.89050197239078</v>
      </c>
      <c r="Y54" s="9">
        <f>IF(AND($E54&gt;Y$3,$F54&gt;Y$4),(90-Angles1!Y54),IF(AND($E54&lt;Y$3,$F54&gt;Y$4),(90+Angles1!Y54),IF(AND($E54&lt;Y$3,$F54&lt;Y$4),(270-Angles1!Y54),IF(AND($E54&gt;Y$3,$F54&lt;Y$4),(270+Angles1!Y54),"-"))))</f>
        <v>174.54432051517168</v>
      </c>
      <c r="Z54" s="9">
        <f>IF(AND($E54&gt;Z$3,$F54&gt;Z$4),(90-Angles1!Z54),IF(AND($E54&lt;Z$3,$F54&gt;Z$4),(90+Angles1!Z54),IF(AND($E54&lt;Z$3,$F54&lt;Z$4),(270-Angles1!Z54),IF(AND($E54&gt;Z$3,$F54&lt;Z$4),(270+Angles1!Z54),"-"))))</f>
        <v>171.22354305578023</v>
      </c>
      <c r="AA54" s="9">
        <f>IF(AND($E54&gt;AA$3,$F54&gt;AA$4),(90-Angles1!AA54),IF(AND($E54&lt;AA$3,$F54&gt;AA$4),(90+Angles1!AA54),IF(AND($E54&lt;AA$3,$F54&lt;AA$4),(270-Angles1!AA54),IF(AND($E54&gt;AA$3,$F54&lt;AA$4),(270+Angles1!AA54),"-"))))</f>
        <v>174.00012092337954</v>
      </c>
      <c r="AB54" s="9">
        <f>IF(AND($E54&gt;AB$3,$F54&gt;AB$4),(90-Angles1!AB54),IF(AND($E54&lt;AB$3,$F54&gt;AB$4),(90+Angles1!AB54),IF(AND($E54&lt;AB$3,$F54&lt;AB$4),(270-Angles1!AB54),IF(AND($E54&gt;AB$3,$F54&lt;AB$4),(270+Angles1!AB54),"-"))))</f>
        <v>189.24668113174403</v>
      </c>
      <c r="AC54" s="9">
        <f>IF(AND($E54&gt;AC$3,$F54&gt;AC$4),(90-Angles1!AC54),IF(AND($E54&lt;AC$3,$F54&gt;AC$4),(90+Angles1!AC54),IF(AND($E54&lt;AC$3,$F54&lt;AC$4),(270-Angles1!AC54),IF(AND($E54&gt;AC$3,$F54&lt;AC$4),(270+Angles1!AC54),"-"))))</f>
        <v>189.26884522383767</v>
      </c>
      <c r="AD54" s="9">
        <f>IF(AND($E54&gt;AD$3,$F54&gt;AD$4),(90-Angles1!AD54),IF(AND($E54&lt;AD$3,$F54&gt;AD$4),(90+Angles1!AD54),IF(AND($E54&lt;AD$3,$F54&lt;AD$4),(270-Angles1!AD54),IF(AND($E54&gt;AD$3,$F54&lt;AD$4),(270+Angles1!AD54),"-"))))</f>
        <v>186.40014503791286</v>
      </c>
      <c r="AE54" s="9">
        <f>IF(AND($E54&gt;AE$3,$F54&gt;AE$4),(90-Angles1!AE54),IF(AND($E54&lt;AE$3,$F54&gt;AE$4),(90+Angles1!AE54),IF(AND($E54&lt;AE$3,$F54&lt;AE$4),(270-Angles1!AE54),IF(AND($E54&gt;AE$3,$F54&lt;AE$4),(270+Angles1!AE54),"-"))))</f>
        <v>184.70581310691682</v>
      </c>
      <c r="AF54" s="9">
        <f>IF(AND($E54&gt;AF$3,$F54&gt;AF$4),(90-Angles1!AF54),IF(AND($E54&lt;AF$3,$F54&gt;AF$4),(90+Angles1!AF54),IF(AND($E54&lt;AF$3,$F54&lt;AF$4),(270-Angles1!AF54),IF(AND($E54&gt;AF$3,$F54&lt;AF$4),(270+Angles1!AF54),"-"))))</f>
        <v>179.85069927927509</v>
      </c>
      <c r="AG54" s="9">
        <f>IF(AND($E54&gt;AG$3,$F54&gt;AG$4),(90-Angles1!AG54),IF(AND($E54&lt;AG$3,$F54&gt;AG$4),(90+Angles1!AG54),IF(AND($E54&lt;AG$3,$F54&lt;AG$4),(270-Angles1!AG54),IF(AND($E54&gt;AG$3,$F54&lt;AG$4),(270+Angles1!AG54),"-"))))</f>
        <v>167.64635492940263</v>
      </c>
      <c r="AH54" s="9">
        <f>IF(AND($E54&gt;AH$3,$F54&gt;AH$4),(90-Angles1!AH54),IF(AND($E54&lt;AH$3,$F54&gt;AH$4),(90+Angles1!AH54),IF(AND($E54&lt;AH$3,$F54&lt;AH$4),(270-Angles1!AH54),IF(AND($E54&gt;AH$3,$F54&lt;AH$4),(270+Angles1!AH54),"-"))))</f>
        <v>167.14207557218913</v>
      </c>
      <c r="AI54" s="9">
        <f>IF(AND($E54&gt;AI$3,$F54&gt;AI$4),(90-Angles1!AI54),IF(AND($E54&lt;AI$3,$F54&gt;AI$4),(90+Angles1!AI54),IF(AND($E54&lt;AI$3,$F54&lt;AI$4),(270-Angles1!AI54),IF(AND($E54&gt;AI$3,$F54&lt;AI$4),(270+Angles1!AI54),"-"))))</f>
        <v>146.19892745974695</v>
      </c>
      <c r="AJ54" s="9">
        <f>IF(AND($E54&gt;AJ$3,$F54&gt;AJ$4),(90-Angles1!AJ54),IF(AND($E54&lt;AJ$3,$F54&gt;AJ$4),(90+Angles1!AJ54),IF(AND($E54&lt;AJ$3,$F54&lt;AJ$4),(270-Angles1!AJ54),IF(AND($E54&gt;AJ$3,$F54&lt;AJ$4),(270+Angles1!AJ54),"-"))))</f>
        <v>140.28616584651465</v>
      </c>
      <c r="AK54" s="9">
        <f>IF(AND($E54&gt;AK$3,$F54&gt;AK$4),(90-Angles1!AK54),IF(AND($E54&lt;AK$3,$F54&gt;AK$4),(90+Angles1!AK54),IF(AND($E54&lt;AK$3,$F54&lt;AK$4),(270-Angles1!AK54),IF(AND($E54&gt;AK$3,$F54&lt;AK$4),(270+Angles1!AK54),"-"))))</f>
        <v>135.81311206742475</v>
      </c>
      <c r="AL54" s="9">
        <f>IF(AND($E54&gt;AL$3,$F54&gt;AL$4),(90-Angles1!AL54),IF(AND($E54&lt;AL$3,$F54&gt;AL$4),(90+Angles1!AL54),IF(AND($E54&lt;AL$3,$F54&lt;AL$4),(270-Angles1!AL54),IF(AND($E54&gt;AL$3,$F54&lt;AL$4),(270+Angles1!AL54),"-"))))</f>
        <v>132.28546337095213</v>
      </c>
      <c r="AM54" s="9">
        <f>IF(AND($E54&gt;AM$3,$F54&gt;AM$4),(90-Angles1!AM54),IF(AND($E54&lt;AM$3,$F54&gt;AM$4),(90+Angles1!AM54),IF(AND($E54&lt;AM$3,$F54&lt;AM$4),(270-Angles1!AM54),IF(AND($E54&gt;AM$3,$F54&lt;AM$4),(270+Angles1!AM54),"-"))))</f>
        <v>130.79955577750866</v>
      </c>
      <c r="AN54" s="9">
        <f>IF(AND($E54&gt;AN$3,$F54&gt;AN$4),(90-Angles1!AN54),IF(AND($E54&lt;AN$3,$F54&gt;AN$4),(90+Angles1!AN54),IF(AND($E54&lt;AN$3,$F54&lt;AN$4),(270-Angles1!AN54),IF(AND($E54&gt;AN$3,$F54&lt;AN$4),(270+Angles1!AN54),"-"))))</f>
        <v>132.96097474910133</v>
      </c>
      <c r="AO54" s="9">
        <f>IF(AND($E54&gt;AO$3,$F54&gt;AO$4),(90-Angles1!AO54),IF(AND($E54&lt;AO$3,$F54&gt;AO$4),(90+Angles1!AO54),IF(AND($E54&lt;AO$3,$F54&lt;AO$4),(270-Angles1!AO54),IF(AND($E54&gt;AO$3,$F54&lt;AO$4),(270+Angles1!AO54),"-"))))</f>
        <v>136.89676970616745</v>
      </c>
      <c r="AP54" s="9">
        <f>IF(AND($E54&gt;AP$3,$F54&gt;AP$4),(90-Angles1!AP54),IF(AND($E54&lt;AP$3,$F54&gt;AP$4),(90+Angles1!AP54),IF(AND($E54&lt;AP$3,$F54&lt;AP$4),(270-Angles1!AP54),IF(AND($E54&gt;AP$3,$F54&lt;AP$4),(270+Angles1!AP54),"-"))))</f>
        <v>132.49216868182174</v>
      </c>
      <c r="AQ54" s="9">
        <f>IF(AND($E54&gt;AQ$3,$F54&gt;AQ$4),(90-Angles1!AQ54),IF(AND($E54&lt;AQ$3,$F54&gt;AQ$4),(90+Angles1!AQ54),IF(AND($E54&lt;AQ$3,$F54&lt;AQ$4),(270-Angles1!AQ54),IF(AND($E54&gt;AQ$3,$F54&lt;AQ$4),(270+Angles1!AQ54),"-"))))</f>
        <v>132.93767161286704</v>
      </c>
      <c r="AR54" s="9">
        <f>IF(AND($E54&gt;AR$3,$F54&gt;AR$4),(90-Angles1!AR54),IF(AND($E54&lt;AR$3,$F54&gt;AR$4),(90+Angles1!AR54),IF(AND($E54&lt;AR$3,$F54&lt;AR$4),(270-Angles1!AR54),IF(AND($E54&gt;AR$3,$F54&lt;AR$4),(270+Angles1!AR54),"-"))))</f>
        <v>131.06186453958148</v>
      </c>
      <c r="AS54" s="9">
        <f>IF(AND($E54&gt;AS$3,$F54&gt;AS$4),(90-Angles1!AS54),IF(AND($E54&lt;AS$3,$F54&gt;AS$4),(90+Angles1!AS54),IF(AND($E54&lt;AS$3,$F54&lt;AS$4),(270-Angles1!AS54),IF(AND($E54&gt;AS$3,$F54&lt;AS$4),(270+Angles1!AS54),"-"))))</f>
        <v>129.23945933260123</v>
      </c>
      <c r="AT54" s="9">
        <f>IF(AND($E54&gt;AT$3,$F54&gt;AT$4),(90-Angles1!AT54),IF(AND($E54&lt;AT$3,$F54&gt;AT$4),(90+Angles1!AT54),IF(AND($E54&lt;AT$3,$F54&lt;AT$4),(270-Angles1!AT54),IF(AND($E54&gt;AT$3,$F54&lt;AT$4),(270+Angles1!AT54),"-"))))</f>
        <v>112.4243595901566</v>
      </c>
      <c r="AU54" s="9">
        <f>IF(AND($E54&gt;AU$3,$F54&gt;AU$4),(90-Angles1!AU54),IF(AND($E54&lt;AU$3,$F54&gt;AU$4),(90+Angles1!AU54),IF(AND($E54&lt;AU$3,$F54&lt;AU$4),(270-Angles1!AU54),IF(AND($E54&gt;AU$3,$F54&lt;AU$4),(270+Angles1!AU54),"-"))))</f>
        <v>167.56204241192492</v>
      </c>
      <c r="AV54" s="9">
        <f>IF(AND($E54&gt;AV$3,$F54&gt;AV$4),(90-Angles1!AV54),IF(AND($E54&lt;AV$3,$F54&gt;AV$4),(90+Angles1!AV54),IF(AND($E54&lt;AV$3,$F54&lt;AV$4),(270-Angles1!AV54),IF(AND($E54&gt;AV$3,$F54&lt;AV$4),(270+Angles1!AV54),"-"))))</f>
        <v>167.75964620822396</v>
      </c>
      <c r="AW54" s="9">
        <f>IF(AND($E54&gt;AW$3,$F54&gt;AW$4),(90-Angles1!AW54),IF(AND($E54&lt;AW$3,$F54&gt;AW$4),(90+Angles1!AW54),IF(AND($E54&lt;AW$3,$F54&lt;AW$4),(270-Angles1!AW54),IF(AND($E54&gt;AW$3,$F54&lt;AW$4),(270+Angles1!AW54),"-"))))</f>
        <v>168.27429340523139</v>
      </c>
      <c r="AX54" s="9">
        <f>IF(AND($E54&gt;AX$3,$F54&gt;AX$4),(90-Angles1!AX54),IF(AND($E54&lt;AX$3,$F54&gt;AX$4),(90+Angles1!AX54),IF(AND($E54&lt;AX$3,$F54&lt;AX$4),(270-Angles1!AX54),IF(AND($E54&gt;AX$3,$F54&lt;AX$4),(270+Angles1!AX54),"-"))))</f>
        <v>117.83502158154438</v>
      </c>
      <c r="AY54" s="9">
        <f>IF(AND($E54&gt;AY$3,$F54&gt;AY$4),(90-Angles1!AY54),IF(AND($E54&lt;AY$3,$F54&gt;AY$4),(90+Angles1!AY54),IF(AND($E54&lt;AY$3,$F54&lt;AY$4),(270-Angles1!AY54),IF(AND($E54&gt;AY$3,$F54&lt;AY$4),(270+Angles1!AY54),"-"))))</f>
        <v>136.06120809206826</v>
      </c>
      <c r="AZ54" s="9">
        <f>IF(AND($E54&gt;AZ$3,$F54&gt;AZ$4),(90-Angles1!AZ54),IF(AND($E54&lt;AZ$3,$F54&gt;AZ$4),(90+Angles1!AZ54),IF(AND($E54&lt;AZ$3,$F54&lt;AZ$4),(270-Angles1!AZ54),IF(AND($E54&gt;AZ$3,$F54&lt;AZ$4),(270+Angles1!AZ54),"-"))))</f>
        <v>120.86010457501732</v>
      </c>
      <c r="BA54" s="9">
        <f>IF(AND($E54&gt;BA$3,$F54&gt;BA$4),(90-Angles1!BA54),IF(AND($E54&lt;BA$3,$F54&gt;BA$4),(90+Angles1!BA54),IF(AND($E54&lt;BA$3,$F54&lt;BA$4),(270-Angles1!BA54),IF(AND($E54&gt;BA$3,$F54&lt;BA$4),(270+Angles1!BA54),"-"))))</f>
        <v>77.856159790227409</v>
      </c>
      <c r="BB54" s="9">
        <f>IF(AND($E54&gt;BB$3,$F54&gt;BB$4),(90-Angles1!BB54),IF(AND($E54&lt;BB$3,$F54&gt;BB$4),(90+Angles1!BB54),IF(AND($E54&lt;BB$3,$F54&lt;BB$4),(270-Angles1!BB54),IF(AND($E54&gt;BB$3,$F54&lt;BB$4),(270+Angles1!BB54),"-"))))</f>
        <v>73.198527323622059</v>
      </c>
      <c r="BC54" s="9" t="str">
        <f>IF(AND($E54&gt;BC$3,$F54&gt;BC$4),(90-Angles1!BC54),IF(AND($E54&lt;BC$3,$F54&gt;BC$4),(90+Angles1!BC54),IF(AND($E54&lt;BC$3,$F54&lt;BC$4),(270-Angles1!BC54),IF(AND($E54&gt;BC$3,$F54&lt;BC$4),(270+Angles1!BC54),"-"))))</f>
        <v>-</v>
      </c>
      <c r="BD54" s="9">
        <f>IF(AND($E54&gt;BD$3,$F54&gt;BD$4),(90-Angles1!BD54),IF(AND($E54&lt;BD$3,$F54&gt;BD$4),(90+Angles1!BD54),IF(AND($E54&lt;BD$3,$F54&lt;BD$4),(270-Angles1!BD54),IF(AND($E54&gt;BD$3,$F54&lt;BD$4),(270+Angles1!BD54),"-"))))</f>
        <v>289.41773098103585</v>
      </c>
      <c r="BE54" s="9">
        <f>IF(AND($E54&gt;BE$3,$F54&gt;BE$4),(90-Angles1!BE54),IF(AND($E54&lt;BE$3,$F54&gt;BE$4),(90+Angles1!BE54),IF(AND($E54&lt;BE$3,$F54&lt;BE$4),(270-Angles1!BE54),IF(AND($E54&gt;BE$3,$F54&lt;BE$4),(270+Angles1!BE54),"-"))))</f>
        <v>2.2729045429545636</v>
      </c>
    </row>
    <row r="55" spans="1:57" s="2" customFormat="1" ht="12" x14ac:dyDescent="0.25">
      <c r="A55" s="3">
        <f>Angles1!A55</f>
        <v>1873.1</v>
      </c>
      <c r="B55" s="3">
        <f>Angles1!B55</f>
        <v>0</v>
      </c>
      <c r="C55" s="3" t="str">
        <f>Angles1!C55</f>
        <v>Kavo Vasili</v>
      </c>
      <c r="D55" s="3">
        <f>Angles1!D55</f>
        <v>-3000</v>
      </c>
      <c r="E55" s="3">
        <f>Angles1!E55</f>
        <v>37.524000000000001</v>
      </c>
      <c r="F55" s="3">
        <f>Angles1!F55</f>
        <v>23.510899999999999</v>
      </c>
      <c r="G55" s="32">
        <f>Angles1!G55</f>
        <v>35</v>
      </c>
      <c r="H55" s="9">
        <f>IF(AND($E55&gt;H$3,$F55&gt;H$4),(90-Angles1!H55),IF(AND($E55&lt;H$3,$F55&gt;H$4),(90+Angles1!H55),IF(AND($E55&lt;H$3,$F55&lt;H$4),(270-Angles1!H55),IF(AND($E55&gt;H$3,$F55&lt;H$4),(270+Angles1!H55),"-"))))</f>
        <v>252.41791256861706</v>
      </c>
      <c r="I55" s="9">
        <f>IF(AND($E55&gt;I$3,$F55&gt;I$4),(90-Angles1!I55),IF(AND($E55&lt;I$3,$F55&gt;I$4),(90+Angles1!I55),IF(AND($E55&lt;I$3,$F55&lt;I$4),(270-Angles1!I55),IF(AND($E55&gt;I$3,$F55&lt;I$4),(270+Angles1!I55),"-"))))</f>
        <v>249.75621639188003</v>
      </c>
      <c r="J55" s="9">
        <f>IF(AND($E55&gt;J$3,$F55&gt;J$4),(90-Angles1!J55),IF(AND($E55&lt;J$3,$F55&gt;J$4),(90+Angles1!J55),IF(AND($E55&lt;J$3,$F55&lt;J$4),(270-Angles1!J55),IF(AND($E55&gt;J$3,$F55&lt;J$4),(270+Angles1!J55),"-"))))</f>
        <v>249.00755799741822</v>
      </c>
      <c r="K55" s="9">
        <f>IF(AND($E55&gt;K$3,$F55&gt;K$4),(90-Angles1!K55),IF(AND($E55&lt;K$3,$F55&gt;K$4),(90+Angles1!K55),IF(AND($E55&lt;K$3,$F55&lt;K$4),(270-Angles1!K55),IF(AND($E55&gt;K$3,$F55&lt;K$4),(270+Angles1!K55),"-"))))</f>
        <v>240.35051398043748</v>
      </c>
      <c r="L55" s="9">
        <f>IF(AND($E55&gt;L$3,$F55&gt;L$4),(90-Angles1!L55),IF(AND($E55&lt;L$3,$F55&gt;L$4),(90+Angles1!L55),IF(AND($E55&lt;L$3,$F55&lt;L$4),(270-Angles1!L55),IF(AND($E55&gt;L$3,$F55&lt;L$4),(270+Angles1!L55),"-"))))</f>
        <v>240.08711631170323</v>
      </c>
      <c r="M55" s="9">
        <f>IF(AND($E55&gt;M$3,$F55&gt;M$4),(90-Angles1!M55),IF(AND($E55&lt;M$3,$F55&gt;M$4),(90+Angles1!M55),IF(AND($E55&lt;M$3,$F55&lt;M$4),(270-Angles1!M55),IF(AND($E55&gt;M$3,$F55&lt;M$4),(270+Angles1!M55),"-"))))</f>
        <v>228.99383063949585</v>
      </c>
      <c r="N55" s="9">
        <f>IF(AND($E55&gt;N$3,$F55&gt;N$4),(90-Angles1!N55),IF(AND($E55&lt;N$3,$F55&gt;N$4),(90+Angles1!N55),IF(AND($E55&lt;N$3,$F55&lt;N$4),(270-Angles1!N55),IF(AND($E55&gt;N$3,$F55&lt;N$4),(270+Angles1!N55),"-"))))</f>
        <v>219.53840205585382</v>
      </c>
      <c r="O55" s="9">
        <f>IF(AND($E55&gt;O$3,$F55&gt;O$4),(90-Angles1!O55),IF(AND($E55&lt;O$3,$F55&gt;O$4),(90+Angles1!O55),IF(AND($E55&lt;O$3,$F55&lt;O$4),(270-Angles1!O55),IF(AND($E55&gt;O$3,$F55&lt;O$4),(270+Angles1!O55),"-"))))</f>
        <v>218.92477020238289</v>
      </c>
      <c r="P55" s="9">
        <f>IF(AND($E55&gt;P$3,$F55&gt;P$4),(90-Angles1!P55),IF(AND($E55&lt;P$3,$F55&gt;P$4),(90+Angles1!P55),IF(AND($E55&lt;P$3,$F55&lt;P$4),(270-Angles1!P55),IF(AND($E55&gt;P$3,$F55&lt;P$4),(270+Angles1!P55),"-"))))</f>
        <v>216.48267955331212</v>
      </c>
      <c r="Q55" s="9">
        <f>IF(AND($E55&gt;Q$3,$F55&gt;Q$4),(90-Angles1!Q55),IF(AND($E55&lt;Q$3,$F55&gt;Q$4),(90+Angles1!Q55),IF(AND($E55&lt;Q$3,$F55&lt;Q$4),(270-Angles1!Q55),IF(AND($E55&gt;Q$3,$F55&lt;Q$4),(270+Angles1!Q55),"-"))))</f>
        <v>209.29450126486148</v>
      </c>
      <c r="R55" s="9">
        <f>IF(AND($E55&gt;R$3,$F55&gt;R$4),(90-Angles1!R55),IF(AND($E55&lt;R$3,$F55&gt;R$4),(90+Angles1!R55),IF(AND($E55&lt;R$3,$F55&lt;R$4),(270-Angles1!R55),IF(AND($E55&gt;R$3,$F55&lt;R$4),(270+Angles1!R55),"-"))))</f>
        <v>203.60500970162116</v>
      </c>
      <c r="S55" s="9">
        <f>IF(AND($E55&gt;S$3,$F55&gt;S$4),(90-Angles1!S55),IF(AND($E55&lt;S$3,$F55&gt;S$4),(90+Angles1!S55),IF(AND($E55&lt;S$3,$F55&lt;S$4),(270-Angles1!S55),IF(AND($E55&gt;S$3,$F55&lt;S$4),(270+Angles1!S55),"-"))))</f>
        <v>198.53536099177225</v>
      </c>
      <c r="T55" s="9">
        <f>IF(AND($E55&gt;T$3,$F55&gt;T$4),(90-Angles1!T55),IF(AND($E55&lt;T$3,$F55&gt;T$4),(90+Angles1!T55),IF(AND($E55&lt;T$3,$F55&lt;T$4),(270-Angles1!T55),IF(AND($E55&gt;T$3,$F55&lt;T$4),(270+Angles1!T55),"-"))))</f>
        <v>195.92640054379879</v>
      </c>
      <c r="U55" s="9">
        <f>IF(AND($E55&gt;U$3,$F55&gt;U$4),(90-Angles1!U55),IF(AND($E55&lt;U$3,$F55&gt;U$4),(90+Angles1!U55),IF(AND($E55&lt;U$3,$F55&lt;U$4),(270-Angles1!U55),IF(AND($E55&gt;U$3,$F55&lt;U$4),(270+Angles1!U55),"-"))))</f>
        <v>194.73894145646625</v>
      </c>
      <c r="V55" s="9">
        <f>IF(AND($E55&gt;V$3,$F55&gt;V$4),(90-Angles1!V55),IF(AND($E55&lt;V$3,$F55&gt;V$4),(90+Angles1!V55),IF(AND($E55&lt;V$3,$F55&lt;V$4),(270-Angles1!V55),IF(AND($E55&gt;V$3,$F55&lt;V$4),(270+Angles1!V55),"-"))))</f>
        <v>193.45865735830395</v>
      </c>
      <c r="W55" s="9">
        <f>IF(AND($E55&gt;W$3,$F55&gt;W$4),(90-Angles1!W55),IF(AND($E55&lt;W$3,$F55&gt;W$4),(90+Angles1!W55),IF(AND($E55&lt;W$3,$F55&lt;W$4),(270-Angles1!W55),IF(AND($E55&gt;W$3,$F55&lt;W$4),(270+Angles1!W55),"-"))))</f>
        <v>189.25949864928032</v>
      </c>
      <c r="X55" s="9">
        <f>IF(AND($E55&gt;X$3,$F55&gt;X$4),(90-Angles1!X55),IF(AND($E55&lt;X$3,$F55&gt;X$4),(90+Angles1!X55),IF(AND($E55&lt;X$3,$F55&lt;X$4),(270-Angles1!X55),IF(AND($E55&gt;X$3,$F55&lt;X$4),(270+Angles1!X55),"-"))))</f>
        <v>182.94488474359133</v>
      </c>
      <c r="Y55" s="9">
        <f>IF(AND($E55&gt;Y$3,$F55&gt;Y$4),(90-Angles1!Y55),IF(AND($E55&lt;Y$3,$F55&gt;Y$4),(90+Angles1!Y55),IF(AND($E55&lt;Y$3,$F55&lt;Y$4),(270-Angles1!Y55),IF(AND($E55&gt;Y$3,$F55&lt;Y$4),(270+Angles1!Y55),"-"))))</f>
        <v>171.25143862014511</v>
      </c>
      <c r="Z55" s="9">
        <f>IF(AND($E55&gt;Z$3,$F55&gt;Z$4),(90-Angles1!Z55),IF(AND($E55&lt;Z$3,$F55&gt;Z$4),(90+Angles1!Z55),IF(AND($E55&lt;Z$3,$F55&lt;Z$4),(270-Angles1!Z55),IF(AND($E55&gt;Z$3,$F55&lt;Z$4),(270+Angles1!Z55),"-"))))</f>
        <v>168.25754705478585</v>
      </c>
      <c r="AA55" s="9">
        <f>IF(AND($E55&gt;AA$3,$F55&gt;AA$4),(90-Angles1!AA55),IF(AND($E55&lt;AA$3,$F55&gt;AA$4),(90+Angles1!AA55),IF(AND($E55&lt;AA$3,$F55&lt;AA$4),(270-Angles1!AA55),IF(AND($E55&gt;AA$3,$F55&lt;AA$4),(270+Angles1!AA55),"-"))))</f>
        <v>171.44031525059114</v>
      </c>
      <c r="AB55" s="9">
        <f>IF(AND($E55&gt;AB$3,$F55&gt;AB$4),(90-Angles1!AB55),IF(AND($E55&lt;AB$3,$F55&gt;AB$4),(90+Angles1!AB55),IF(AND($E55&lt;AB$3,$F55&lt;AB$4),(270-Angles1!AB55),IF(AND($E55&gt;AB$3,$F55&lt;AB$4),(270+Angles1!AB55),"-"))))</f>
        <v>186.65330891856991</v>
      </c>
      <c r="AC55" s="9">
        <f>IF(AND($E55&gt;AC$3,$F55&gt;AC$4),(90-Angles1!AC55),IF(AND($E55&lt;AC$3,$F55&gt;AC$4),(90+Angles1!AC55),IF(AND($E55&lt;AC$3,$F55&lt;AC$4),(270-Angles1!AC55),IF(AND($E55&gt;AC$3,$F55&lt;AC$4),(270+Angles1!AC55),"-"))))</f>
        <v>186.89045670605233</v>
      </c>
      <c r="AD55" s="9">
        <f>IF(AND($E55&gt;AD$3,$F55&gt;AD$4),(90-Angles1!AD55),IF(AND($E55&lt;AD$3,$F55&gt;AD$4),(90+Angles1!AD55),IF(AND($E55&lt;AD$3,$F55&lt;AD$4),(270-Angles1!AD55),IF(AND($E55&gt;AD$3,$F55&lt;AD$4),(270+Angles1!AD55),"-"))))</f>
        <v>184.00446393776542</v>
      </c>
      <c r="AE55" s="9">
        <f>IF(AND($E55&gt;AE$3,$F55&gt;AE$4),(90-Angles1!AE55),IF(AND($E55&lt;AE$3,$F55&gt;AE$4),(90+Angles1!AE55),IF(AND($E55&lt;AE$3,$F55&lt;AE$4),(270-Angles1!AE55),IF(AND($E55&gt;AE$3,$F55&lt;AE$4),(270+Angles1!AE55),"-"))))</f>
        <v>182.29337891279505</v>
      </c>
      <c r="AF55" s="9">
        <f>IF(AND($E55&gt;AF$3,$F55&gt;AF$4),(90-Angles1!AF55),IF(AND($E55&lt;AF$3,$F55&gt;AF$4),(90+Angles1!AF55),IF(AND($E55&lt;AF$3,$F55&lt;AF$4),(270-Angles1!AF55),IF(AND($E55&gt;AF$3,$F55&lt;AF$4),(270+Angles1!AF55),"-"))))</f>
        <v>177.42158377949355</v>
      </c>
      <c r="AG55" s="9">
        <f>IF(AND($E55&gt;AG$3,$F55&gt;AG$4),(90-Angles1!AG55),IF(AND($E55&lt;AG$3,$F55&gt;AG$4),(90+Angles1!AG55),IF(AND($E55&lt;AG$3,$F55&lt;AG$4),(270-Angles1!AG55),IF(AND($E55&gt;AG$3,$F55&lt;AG$4),(270+Angles1!AG55),"-"))))</f>
        <v>165.26411860916119</v>
      </c>
      <c r="AH55" s="9">
        <f>IF(AND($E55&gt;AH$3,$F55&gt;AH$4),(90-Angles1!AH55),IF(AND($E55&lt;AH$3,$F55&gt;AH$4),(90+Angles1!AH55),IF(AND($E55&lt;AH$3,$F55&lt;AH$4),(270-Angles1!AH55),IF(AND($E55&gt;AH$3,$F55&lt;AH$4),(270+Angles1!AH55),"-"))))</f>
        <v>164.82394309188012</v>
      </c>
      <c r="AI55" s="9">
        <f>IF(AND($E55&gt;AI$3,$F55&gt;AI$4),(90-Angles1!AI55),IF(AND($E55&lt;AI$3,$F55&gt;AI$4),(90+Angles1!AI55),IF(AND($E55&lt;AI$3,$F55&lt;AI$4),(270-Angles1!AI55),IF(AND($E55&gt;AI$3,$F55&lt;AI$4),(270+Angles1!AI55),"-"))))</f>
        <v>144.6277648091247</v>
      </c>
      <c r="AJ55" s="9">
        <f>IF(AND($E55&gt;AJ$3,$F55&gt;AJ$4),(90-Angles1!AJ55),IF(AND($E55&lt;AJ$3,$F55&gt;AJ$4),(90+Angles1!AJ55),IF(AND($E55&lt;AJ$3,$F55&lt;AJ$4),(270-Angles1!AJ55),IF(AND($E55&gt;AJ$3,$F55&lt;AJ$4),(270+Angles1!AJ55),"-"))))</f>
        <v>139.00307071841809</v>
      </c>
      <c r="AK55" s="9">
        <f>IF(AND($E55&gt;AK$3,$F55&gt;AK$4),(90-Angles1!AK55),IF(AND($E55&lt;AK$3,$F55&gt;AK$4),(90+Angles1!AK55),IF(AND($E55&lt;AK$3,$F55&lt;AK$4),(270-Angles1!AK55),IF(AND($E55&gt;AK$3,$F55&lt;AK$4),(270+Angles1!AK55),"-"))))</f>
        <v>134.79128109632413</v>
      </c>
      <c r="AL55" s="9">
        <f>IF(AND($E55&gt;AL$3,$F55&gt;AL$4),(90-Angles1!AL55),IF(AND($E55&lt;AL$3,$F55&gt;AL$4),(90+Angles1!AL55),IF(AND($E55&lt;AL$3,$F55&lt;AL$4),(270-Angles1!AL55),IF(AND($E55&gt;AL$3,$F55&lt;AL$4),(270+Angles1!AL55),"-"))))</f>
        <v>131.3628674105463</v>
      </c>
      <c r="AM55" s="9">
        <f>IF(AND($E55&gt;AM$3,$F55&gt;AM$4),(90-Angles1!AM55),IF(AND($E55&lt;AM$3,$F55&gt;AM$4),(90+Angles1!AM55),IF(AND($E55&lt;AM$3,$F55&lt;AM$4),(270-Angles1!AM55),IF(AND($E55&gt;AM$3,$F55&lt;AM$4),(270+Angles1!AM55),"-"))))</f>
        <v>129.90721048682906</v>
      </c>
      <c r="AN55" s="9">
        <f>IF(AND($E55&gt;AN$3,$F55&gt;AN$4),(90-Angles1!AN55),IF(AND($E55&lt;AN$3,$F55&gt;AN$4),(90+Angles1!AN55),IF(AND($E55&lt;AN$3,$F55&lt;AN$4),(270-Angles1!AN55),IF(AND($E55&gt;AN$3,$F55&lt;AN$4),(270+Angles1!AN55),"-"))))</f>
        <v>131.87203441316996</v>
      </c>
      <c r="AO55" s="9">
        <f>IF(AND($E55&gt;AO$3,$F55&gt;AO$4),(90-Angles1!AO55),IF(AND($E55&lt;AO$3,$F55&gt;AO$4),(90+Angles1!AO55),IF(AND($E55&lt;AO$3,$F55&lt;AO$4),(270-Angles1!AO55),IF(AND($E55&gt;AO$3,$F55&lt;AO$4),(270+Angles1!AO55),"-"))))</f>
        <v>135.55902027545963</v>
      </c>
      <c r="AP55" s="9">
        <f>IF(AND($E55&gt;AP$3,$F55&gt;AP$4),(90-Angles1!AP55),IF(AND($E55&lt;AP$3,$F55&gt;AP$4),(90+Angles1!AP55),IF(AND($E55&lt;AP$3,$F55&lt;AP$4),(270-Angles1!AP55),IF(AND($E55&gt;AP$3,$F55&lt;AP$4),(270+Angles1!AP55),"-"))))</f>
        <v>131.11935473908591</v>
      </c>
      <c r="AQ55" s="9">
        <f>IF(AND($E55&gt;AQ$3,$F55&gt;AQ$4),(90-Angles1!AQ55),IF(AND($E55&lt;AQ$3,$F55&gt;AQ$4),(90+Angles1!AQ55),IF(AND($E55&lt;AQ$3,$F55&lt;AQ$4),(270-Angles1!AQ55),IF(AND($E55&gt;AQ$3,$F55&lt;AQ$4),(270+Angles1!AQ55),"-"))))</f>
        <v>131.49523001777129</v>
      </c>
      <c r="AR55" s="9">
        <f>IF(AND($E55&gt;AR$3,$F55&gt;AR$4),(90-Angles1!AR55),IF(AND($E55&lt;AR$3,$F55&gt;AR$4),(90+Angles1!AR55),IF(AND($E55&lt;AR$3,$F55&lt;AR$4),(270-Angles1!AR55),IF(AND($E55&gt;AR$3,$F55&lt;AR$4),(270+Angles1!AR55),"-"))))</f>
        <v>129.76032768809605</v>
      </c>
      <c r="AS55" s="9">
        <f>IF(AND($E55&gt;AS$3,$F55&gt;AS$4),(90-Angles1!AS55),IF(AND($E55&lt;AS$3,$F55&gt;AS$4),(90+Angles1!AS55),IF(AND($E55&lt;AS$3,$F55&lt;AS$4),(270-Angles1!AS55),IF(AND($E55&gt;AS$3,$F55&lt;AS$4),(270+Angles1!AS55),"-"))))</f>
        <v>128.10333366064648</v>
      </c>
      <c r="AT55" s="9">
        <f>IF(AND($E55&gt;AT$3,$F55&gt;AT$4),(90-Angles1!AT55),IF(AND($E55&lt;AT$3,$F55&gt;AT$4),(90+Angles1!AT55),IF(AND($E55&lt;AT$3,$F55&lt;AT$4),(270-Angles1!AT55),IF(AND($E55&gt;AT$3,$F55&lt;AT$4),(270+Angles1!AT55),"-"))))</f>
        <v>112.19944708511132</v>
      </c>
      <c r="AU55" s="9">
        <f>IF(AND($E55&gt;AU$3,$F55&gt;AU$4),(90-Angles1!AU55),IF(AND($E55&lt;AU$3,$F55&gt;AU$4),(90+Angles1!AU55),IF(AND($E55&lt;AU$3,$F55&lt;AU$4),(270-Angles1!AU55),IF(AND($E55&gt;AU$3,$F55&lt;AU$4),(270+Angles1!AU55),"-"))))</f>
        <v>162.93241641747102</v>
      </c>
      <c r="AV55" s="9">
        <f>IF(AND($E55&gt;AV$3,$F55&gt;AV$4),(90-Angles1!AV55),IF(AND($E55&lt;AV$3,$F55&gt;AV$4),(90+Angles1!AV55),IF(AND($E55&lt;AV$3,$F55&lt;AV$4),(270-Angles1!AV55),IF(AND($E55&gt;AV$3,$F55&lt;AV$4),(270+Angles1!AV55),"-"))))</f>
        <v>163.03922196082647</v>
      </c>
      <c r="AW55" s="9">
        <f>IF(AND($E55&gt;AW$3,$F55&gt;AW$4),(90-Angles1!AW55),IF(AND($E55&lt;AW$3,$F55&gt;AW$4),(90+Angles1!AW55),IF(AND($E55&lt;AW$3,$F55&lt;AW$4),(270-Angles1!AW55),IF(AND($E55&gt;AW$3,$F55&lt;AW$4),(270+Angles1!AW55),"-"))))</f>
        <v>163.45985113941319</v>
      </c>
      <c r="AX55" s="9">
        <f>IF(AND($E55&gt;AX$3,$F55&gt;AX$4),(90-Angles1!AX55),IF(AND($E55&lt;AX$3,$F55&gt;AX$4),(90+Angles1!AX55),IF(AND($E55&lt;AX$3,$F55&lt;AX$4),(270-Angles1!AX55),IF(AND($E55&gt;AX$3,$F55&lt;AX$4),(270+Angles1!AX55),"-"))))</f>
        <v>116.59961236522619</v>
      </c>
      <c r="AY55" s="9">
        <f>IF(AND($E55&gt;AY$3,$F55&gt;AY$4),(90-Angles1!AY55),IF(AND($E55&lt;AY$3,$F55&gt;AY$4),(90+Angles1!AY55),IF(AND($E55&lt;AY$3,$F55&lt;AY$4),(270-Angles1!AY55),IF(AND($E55&gt;AY$3,$F55&lt;AY$4),(270+Angles1!AY55),"-"))))</f>
        <v>132.64319600077289</v>
      </c>
      <c r="AZ55" s="9">
        <f>IF(AND($E55&gt;AZ$3,$F55&gt;AZ$4),(90-Angles1!AZ55),IF(AND($E55&lt;AZ$3,$F55&gt;AZ$4),(90+Angles1!AZ55),IF(AND($E55&lt;AZ$3,$F55&lt;AZ$4),(270-Angles1!AZ55),IF(AND($E55&gt;AZ$3,$F55&lt;AZ$4),(270+Angles1!AZ55),"-"))))</f>
        <v>118.52154756719848</v>
      </c>
      <c r="BA55" s="9">
        <f>IF(AND($E55&gt;BA$3,$F55&gt;BA$4),(90-Angles1!BA55),IF(AND($E55&lt;BA$3,$F55&gt;BA$4),(90+Angles1!BA55),IF(AND($E55&lt;BA$3,$F55&lt;BA$4),(270-Angles1!BA55),IF(AND($E55&gt;BA$3,$F55&lt;BA$4),(270+Angles1!BA55),"-"))))</f>
        <v>85.200554300022617</v>
      </c>
      <c r="BB55" s="9">
        <f>IF(AND($E55&gt;BB$3,$F55&gt;BB$4),(90-Angles1!BB55),IF(AND($E55&lt;BB$3,$F55&gt;BB$4),(90+Angles1!BB55),IF(AND($E55&lt;BB$3,$F55&lt;BB$4),(270-Angles1!BB55),IF(AND($E55&gt;BB$3,$F55&lt;BB$4),(270+Angles1!BB55),"-"))))</f>
        <v>81.403802603196155</v>
      </c>
      <c r="BC55" s="9">
        <f>IF(AND($E55&gt;BC$3,$F55&gt;BC$4),(90-Angles1!BC55),IF(AND($E55&lt;BC$3,$F55&gt;BC$4),(90+Angles1!BC55),IF(AND($E55&lt;BC$3,$F55&lt;BC$4),(270-Angles1!BC55),IF(AND($E55&gt;BC$3,$F55&lt;BC$4),(270+Angles1!BC55),"-"))))</f>
        <v>109.41954694278654</v>
      </c>
      <c r="BD55" s="9" t="str">
        <f>IF(AND($E55&gt;BD$3,$F55&gt;BD$4),(90-Angles1!BD55),IF(AND($E55&lt;BD$3,$F55&gt;BD$4),(90+Angles1!BD55),IF(AND($E55&lt;BD$3,$F55&lt;BD$4),(270-Angles1!BD55),IF(AND($E55&gt;BD$3,$F55&lt;BD$4),(270+Angles1!BD55),"-"))))</f>
        <v>-</v>
      </c>
      <c r="BE55" s="9">
        <f>IF(AND($E55&gt;BE$3,$F55&gt;BE$4),(90-Angles1!BE55),IF(AND($E55&lt;BE$3,$F55&gt;BE$4),(90+Angles1!BE55),IF(AND($E55&lt;BE$3,$F55&lt;BE$4),(270-Angles1!BE55),IF(AND($E55&gt;BE$3,$F55&lt;BE$4),(270+Angles1!BE55),"-"))))</f>
        <v>27.058603512185059</v>
      </c>
    </row>
    <row r="56" spans="1:57" s="2" customFormat="1" ht="12" x14ac:dyDescent="0.25">
      <c r="A56" s="3">
        <f>Angles1!A56</f>
        <v>1874</v>
      </c>
      <c r="B56" s="3" t="str">
        <f>Angles1!B56</f>
        <v xml:space="preserve">Eiones </v>
      </c>
      <c r="C56" s="3" t="str">
        <f>Angles1!C56</f>
        <v>Ormos Artemis, Artemidhos?</v>
      </c>
      <c r="D56" s="3" t="str">
        <f>Angles1!D56</f>
        <v xml:space="preserve"> </v>
      </c>
      <c r="E56" s="3">
        <f>Angles1!E56</f>
        <v>37.477935000000002</v>
      </c>
      <c r="F56" s="3">
        <f>Angles1!F56</f>
        <v>23.481248999999998</v>
      </c>
      <c r="G56" s="32">
        <f>Angles1!G56</f>
        <v>27</v>
      </c>
      <c r="H56" s="9">
        <f>IF(AND($E56&gt;H$3,$F56&gt;H$4),(90-Angles1!H56),IF(AND($E56&lt;H$3,$F56&gt;H$4),(90+Angles1!H56),IF(AND($E56&lt;H$3,$F56&lt;H$4),(270-Angles1!H56),IF(AND($E56&gt;H$3,$F56&lt;H$4),(270+Angles1!H56),"-"))))</f>
        <v>247.85471176984552</v>
      </c>
      <c r="I56" s="9">
        <f>IF(AND($E56&gt;I$3,$F56&gt;I$4),(90-Angles1!I56),IF(AND($E56&lt;I$3,$F56&gt;I$4),(90+Angles1!I56),IF(AND($E56&lt;I$3,$F56&lt;I$4),(270-Angles1!I56),IF(AND($E56&gt;I$3,$F56&lt;I$4),(270+Angles1!I56),"-"))))</f>
        <v>244.84608314835288</v>
      </c>
      <c r="J56" s="9">
        <f>IF(AND($E56&gt;J$3,$F56&gt;J$4),(90-Angles1!J56),IF(AND($E56&lt;J$3,$F56&gt;J$4),(90+Angles1!J56),IF(AND($E56&lt;J$3,$F56&lt;J$4),(270-Angles1!J56),IF(AND($E56&gt;J$3,$F56&lt;J$4),(270+Angles1!J56),"-"))))</f>
        <v>244.37112953500298</v>
      </c>
      <c r="K56" s="9">
        <f>IF(AND($E56&gt;K$3,$F56&gt;K$4),(90-Angles1!K56),IF(AND($E56&lt;K$3,$F56&gt;K$4),(90+Angles1!K56),IF(AND($E56&lt;K$3,$F56&lt;K$4),(270-Angles1!K56),IF(AND($E56&gt;K$3,$F56&lt;K$4),(270+Angles1!K56),"-"))))</f>
        <v>236.5466131748409</v>
      </c>
      <c r="L56" s="9">
        <f>IF(AND($E56&gt;L$3,$F56&gt;L$4),(90-Angles1!L56),IF(AND($E56&lt;L$3,$F56&gt;L$4),(90+Angles1!L56),IF(AND($E56&lt;L$3,$F56&lt;L$4),(270-Angles1!L56),IF(AND($E56&gt;L$3,$F56&lt;L$4),(270+Angles1!L56),"-"))))</f>
        <v>236.35441226660788</v>
      </c>
      <c r="M56" s="9">
        <f>IF(AND($E56&gt;M$3,$F56&gt;M$4),(90-Angles1!M56),IF(AND($E56&lt;M$3,$F56&gt;M$4),(90+Angles1!M56),IF(AND($E56&lt;M$3,$F56&lt;M$4),(270-Angles1!M56),IF(AND($E56&gt;M$3,$F56&lt;M$4),(270+Angles1!M56),"-"))))</f>
        <v>226.47925358966751</v>
      </c>
      <c r="N56" s="9">
        <f>IF(AND($E56&gt;N$3,$F56&gt;N$4),(90-Angles1!N56),IF(AND($E56&lt;N$3,$F56&gt;N$4),(90+Angles1!N56),IF(AND($E56&lt;N$3,$F56&lt;N$4),(270-Angles1!N56),IF(AND($E56&gt;N$3,$F56&lt;N$4),(270+Angles1!N56),"-"))))</f>
        <v>218.01218029667822</v>
      </c>
      <c r="O56" s="9">
        <f>IF(AND($E56&gt;O$3,$F56&gt;O$4),(90-Angles1!O56),IF(AND($E56&lt;O$3,$F56&gt;O$4),(90+Angles1!O56),IF(AND($E56&lt;O$3,$F56&lt;O$4),(270-Angles1!O56),IF(AND($E56&gt;O$3,$F56&lt;O$4),(270+Angles1!O56),"-"))))</f>
        <v>217.25474539261421</v>
      </c>
      <c r="P56" s="9">
        <f>IF(AND($E56&gt;P$3,$F56&gt;P$4),(90-Angles1!P56),IF(AND($E56&lt;P$3,$F56&gt;P$4),(90+Angles1!P56),IF(AND($E56&lt;P$3,$F56&lt;P$4),(270-Angles1!P56),IF(AND($E56&gt;P$3,$F56&lt;P$4),(270+Angles1!P56),"-"))))</f>
        <v>215.27700203107912</v>
      </c>
      <c r="Q56" s="9">
        <f>IF(AND($E56&gt;Q$3,$F56&gt;Q$4),(90-Angles1!Q56),IF(AND($E56&lt;Q$3,$F56&gt;Q$4),(90+Angles1!Q56),IF(AND($E56&lt;Q$3,$F56&lt;Q$4),(270-Angles1!Q56),IF(AND($E56&gt;Q$3,$F56&lt;Q$4),(270+Angles1!Q56),"-"))))</f>
        <v>209.01399875109337</v>
      </c>
      <c r="R56" s="9">
        <f>IF(AND($E56&gt;R$3,$F56&gt;R$4),(90-Angles1!R56),IF(AND($E56&lt;R$3,$F56&gt;R$4),(90+Angles1!R56),IF(AND($E56&lt;R$3,$F56&lt;R$4),(270-Angles1!R56),IF(AND($E56&gt;R$3,$F56&lt;R$4),(270+Angles1!R56),"-"))))</f>
        <v>203.98170897158462</v>
      </c>
      <c r="S56" s="9">
        <f>IF(AND($E56&gt;S$3,$F56&gt;S$4),(90-Angles1!S56),IF(AND($E56&lt;S$3,$F56&gt;S$4),(90+Angles1!S56),IF(AND($E56&lt;S$3,$F56&lt;S$4),(270-Angles1!S56),IF(AND($E56&gt;S$3,$F56&lt;S$4),(270+Angles1!S56),"-"))))</f>
        <v>199.42681866254327</v>
      </c>
      <c r="T56" s="9">
        <f>IF(AND($E56&gt;T$3,$F56&gt;T$4),(90-Angles1!T56),IF(AND($E56&lt;T$3,$F56&gt;T$4),(90+Angles1!T56),IF(AND($E56&lt;T$3,$F56&lt;T$4),(270-Angles1!T56),IF(AND($E56&gt;T$3,$F56&lt;T$4),(270+Angles1!T56),"-"))))</f>
        <v>197.10073600494204</v>
      </c>
      <c r="U56" s="9">
        <f>IF(AND($E56&gt;U$3,$F56&gt;U$4),(90-Angles1!U56),IF(AND($E56&lt;U$3,$F56&gt;U$4),(90+Angles1!U56),IF(AND($E56&lt;U$3,$F56&lt;U$4),(270-Angles1!U56),IF(AND($E56&gt;U$3,$F56&lt;U$4),(270+Angles1!U56),"-"))))</f>
        <v>196.04665640114621</v>
      </c>
      <c r="V56" s="9">
        <f>IF(AND($E56&gt;V$3,$F56&gt;V$4),(90-Angles1!V56),IF(AND($E56&lt;V$3,$F56&gt;V$4),(90+Angles1!V56),IF(AND($E56&lt;V$3,$F56&lt;V$4),(270-Angles1!V56),IF(AND($E56&gt;V$3,$F56&lt;V$4),(270+Angles1!V56),"-"))))</f>
        <v>194.89303199208231</v>
      </c>
      <c r="W56" s="9">
        <f>IF(AND($E56&gt;W$3,$F56&gt;W$4),(90-Angles1!W56),IF(AND($E56&lt;W$3,$F56&gt;W$4),(90+Angles1!W56),IF(AND($E56&lt;W$3,$F56&lt;W$4),(270-Angles1!W56),IF(AND($E56&gt;W$3,$F56&lt;W$4),(270+Angles1!W56),"-"))))</f>
        <v>191.11323401041491</v>
      </c>
      <c r="X56" s="9">
        <f>IF(AND($E56&gt;X$3,$F56&gt;X$4),(90-Angles1!X56),IF(AND($E56&lt;X$3,$F56&gt;X$4),(90+Angles1!X56),IF(AND($E56&lt;X$3,$F56&lt;X$4),(270-Angles1!X56),IF(AND($E56&gt;X$3,$F56&lt;X$4),(270+Angles1!X56),"-"))))</f>
        <v>185.48004859349362</v>
      </c>
      <c r="Y56" s="9">
        <f>IF(AND($E56&gt;Y$3,$F56&gt;Y$4),(90-Angles1!Y56),IF(AND($E56&lt;Y$3,$F56&gt;Y$4),(90+Angles1!Y56),IF(AND($E56&lt;Y$3,$F56&lt;Y$4),(270-Angles1!Y56),IF(AND($E56&gt;Y$3,$F56&lt;Y$4),(270+Angles1!Y56),"-"))))</f>
        <v>175.57726711324966</v>
      </c>
      <c r="Z56" s="9">
        <f>IF(AND($E56&gt;Z$3,$F56&gt;Z$4),(90-Angles1!Z56),IF(AND($E56&lt;Z$3,$F56&gt;Z$4),(90+Angles1!Z56),IF(AND($E56&lt;Z$3,$F56&lt;Z$4),(270-Angles1!Z56),IF(AND($E56&gt;Z$3,$F56&lt;Z$4),(270+Angles1!Z56),"-"))))</f>
        <v>172.60556403894162</v>
      </c>
      <c r="AA56" s="9">
        <f>IF(AND($E56&gt;AA$3,$F56&gt;AA$4),(90-Angles1!AA56),IF(AND($E56&lt;AA$3,$F56&gt;AA$4),(90+Angles1!AA56),IF(AND($E56&lt;AA$3,$F56&lt;AA$4),(270-Angles1!AA56),IF(AND($E56&gt;AA$3,$F56&lt;AA$4),(270+Angles1!AA56),"-"))))</f>
        <v>174.88531214679088</v>
      </c>
      <c r="AB56" s="9">
        <f>IF(AND($E56&gt;AB$3,$F56&gt;AB$4),(90-Angles1!AB56),IF(AND($E56&lt;AB$3,$F56&gt;AB$4),(90+Angles1!AB56),IF(AND($E56&lt;AB$3,$F56&lt;AB$4),(270-Angles1!AB56),IF(AND($E56&gt;AB$3,$F56&lt;AB$4),(270+Angles1!AB56),"-"))))</f>
        <v>188.55274461102891</v>
      </c>
      <c r="AC56" s="9">
        <f>IF(AND($E56&gt;AC$3,$F56&gt;AC$4),(90-Angles1!AC56),IF(AND($E56&lt;AC$3,$F56&gt;AC$4),(90+Angles1!AC56),IF(AND($E56&lt;AC$3,$F56&lt;AC$4),(270-Angles1!AC56),IF(AND($E56&gt;AC$3,$F56&lt;AC$4),(270+Angles1!AC56),"-"))))</f>
        <v>188.62520995416952</v>
      </c>
      <c r="AD56" s="9">
        <f>IF(AND($E56&gt;AD$3,$F56&gt;AD$4),(90-Angles1!AD56),IF(AND($E56&lt;AD$3,$F56&gt;AD$4),(90+Angles1!AD56),IF(AND($E56&lt;AD$3,$F56&lt;AD$4),(270-Angles1!AD56),IF(AND($E56&gt;AD$3,$F56&lt;AD$4),(270+Angles1!AD56),"-"))))</f>
        <v>186.01242444046932</v>
      </c>
      <c r="AE56" s="9">
        <f>IF(AND($E56&gt;AE$3,$F56&gt;AE$4),(90-Angles1!AE56),IF(AND($E56&lt;AE$3,$F56&gt;AE$4),(90+Angles1!AE56),IF(AND($E56&lt;AE$3,$F56&lt;AE$4),(270-Angles1!AE56),IF(AND($E56&gt;AE$3,$F56&lt;AE$4),(270+Angles1!AE56),"-"))))</f>
        <v>184.47323833561529</v>
      </c>
      <c r="AF56" s="9">
        <f>IF(AND($E56&gt;AF$3,$F56&gt;AF$4),(90-Angles1!AF56),IF(AND($E56&lt;AF$3,$F56&gt;AF$4),(90+Angles1!AF56),IF(AND($E56&lt;AF$3,$F56&lt;AF$4),(270-Angles1!AF56),IF(AND($E56&gt;AF$3,$F56&lt;AF$4),(270+Angles1!AF56),"-"))))</f>
        <v>180.08682203096956</v>
      </c>
      <c r="AG56" s="9">
        <f>IF(AND($E56&gt;AG$3,$F56&gt;AG$4),(90-Angles1!AG56),IF(AND($E56&lt;AG$3,$F56&gt;AG$4),(90+Angles1!AG56),IF(AND($E56&lt;AG$3,$F56&lt;AG$4),(270-Angles1!AG56),IF(AND($E56&gt;AG$3,$F56&lt;AG$4),(270+Angles1!AG56),"-"))))</f>
        <v>169.19534115598958</v>
      </c>
      <c r="AH56" s="9">
        <f>IF(AND($E56&gt;AH$3,$F56&gt;AH$4),(90-Angles1!AH56),IF(AND($E56&lt;AH$3,$F56&gt;AH$4),(90+Angles1!AH56),IF(AND($E56&lt;AH$3,$F56&lt;AH$4),(270-Angles1!AH56),IF(AND($E56&gt;AH$3,$F56&lt;AH$4),(270+Angles1!AH56),"-"))))</f>
        <v>168.71253883996923</v>
      </c>
      <c r="AI56" s="9">
        <f>IF(AND($E56&gt;AI$3,$F56&gt;AI$4),(90-Angles1!AI56),IF(AND($E56&lt;AI$3,$F56&gt;AI$4),(90+Angles1!AI56),IF(AND($E56&lt;AI$3,$F56&lt;AI$4),(270-Angles1!AI56),IF(AND($E56&gt;AI$3,$F56&lt;AI$4),(270+Angles1!AI56),"-"))))</f>
        <v>149.69515907410764</v>
      </c>
      <c r="AJ56" s="9">
        <f>IF(AND($E56&gt;AJ$3,$F56&gt;AJ$4),(90-Angles1!AJ56),IF(AND($E56&lt;AJ$3,$F56&gt;AJ$4),(90+Angles1!AJ56),IF(AND($E56&lt;AJ$3,$F56&lt;AJ$4),(270-Angles1!AJ56),IF(AND($E56&gt;AJ$3,$F56&lt;AJ$4),(270+Angles1!AJ56),"-"))))</f>
        <v>144.11449711622367</v>
      </c>
      <c r="AK56" s="9">
        <f>IF(AND($E56&gt;AK$3,$F56&gt;AK$4),(90-Angles1!AK56),IF(AND($E56&lt;AK$3,$F56&gt;AK$4),(90+Angles1!AK56),IF(AND($E56&lt;AK$3,$F56&lt;AK$4),(270-Angles1!AK56),IF(AND($E56&gt;AK$3,$F56&lt;AK$4),(270+Angles1!AK56),"-"))))</f>
        <v>139.66504202349344</v>
      </c>
      <c r="AL56" s="9">
        <f>IF(AND($E56&gt;AL$3,$F56&gt;AL$4),(90-Angles1!AL56),IF(AND($E56&lt;AL$3,$F56&gt;AL$4),(90+Angles1!AL56),IF(AND($E56&lt;AL$3,$F56&lt;AL$4),(270-Angles1!AL56),IF(AND($E56&gt;AL$3,$F56&lt;AL$4),(270+Angles1!AL56),"-"))))</f>
        <v>136.50618126476195</v>
      </c>
      <c r="AM56" s="9">
        <f>IF(AND($E56&gt;AM$3,$F56&gt;AM$4),(90-Angles1!AM56),IF(AND($E56&lt;AM$3,$F56&gt;AM$4),(90+Angles1!AM56),IF(AND($E56&lt;AM$3,$F56&lt;AM$4),(270-Angles1!AM56),IF(AND($E56&gt;AM$3,$F56&lt;AM$4),(270+Angles1!AM56),"-"))))</f>
        <v>135.24977153324767</v>
      </c>
      <c r="AN56" s="9">
        <f>IF(AND($E56&gt;AN$3,$F56&gt;AN$4),(90-Angles1!AN56),IF(AND($E56&lt;AN$3,$F56&gt;AN$4),(90+Angles1!AN56),IF(AND($E56&lt;AN$3,$F56&lt;AN$4),(270-Angles1!AN56),IF(AND($E56&gt;AN$3,$F56&lt;AN$4),(270+Angles1!AN56),"-"))))</f>
        <v>137.7291152637691</v>
      </c>
      <c r="AO56" s="9">
        <f>IF(AND($E56&gt;AO$3,$F56&gt;AO$4),(90-Angles1!AO56),IF(AND($E56&lt;AO$3,$F56&gt;AO$4),(90+Angles1!AO56),IF(AND($E56&lt;AO$3,$F56&lt;AO$4),(270-Angles1!AO56),IF(AND($E56&gt;AO$3,$F56&lt;AO$4),(270+Angles1!AO56),"-"))))</f>
        <v>141.61115574248905</v>
      </c>
      <c r="AP56" s="9">
        <f>IF(AND($E56&gt;AP$3,$F56&gt;AP$4),(90-Angles1!AP56),IF(AND($E56&lt;AP$3,$F56&gt;AP$4),(90+Angles1!AP56),IF(AND($E56&lt;AP$3,$F56&lt;AP$4),(270-Angles1!AP56),IF(AND($E56&gt;AP$3,$F56&lt;AP$4),(270+Angles1!AP56),"-"))))</f>
        <v>138.59971086840648</v>
      </c>
      <c r="AQ56" s="9">
        <f>IF(AND($E56&gt;AQ$3,$F56&gt;AQ$4),(90-Angles1!AQ56),IF(AND($E56&lt;AQ$3,$F56&gt;AQ$4),(90+Angles1!AQ56),IF(AND($E56&lt;AQ$3,$F56&lt;AQ$4),(270-Angles1!AQ56),IF(AND($E56&gt;AQ$3,$F56&lt;AQ$4),(270+Angles1!AQ56),"-"))))</f>
        <v>139.18279816661939</v>
      </c>
      <c r="AR56" s="9">
        <f>IF(AND($E56&gt;AR$3,$F56&gt;AR$4),(90-Angles1!AR56),IF(AND($E56&lt;AR$3,$F56&gt;AR$4),(90+Angles1!AR56),IF(AND($E56&lt;AR$3,$F56&lt;AR$4),(270-Angles1!AR56),IF(AND($E56&gt;AR$3,$F56&lt;AR$4),(270+Angles1!AR56),"-"))))</f>
        <v>137.36005598026995</v>
      </c>
      <c r="AS56" s="9">
        <f>IF(AND($E56&gt;AS$3,$F56&gt;AS$4),(90-Angles1!AS56),IF(AND($E56&lt;AS$3,$F56&gt;AS$4),(90+Angles1!AS56),IF(AND($E56&lt;AS$3,$F56&lt;AS$4),(270-Angles1!AS56),IF(AND($E56&gt;AS$3,$F56&lt;AS$4),(270+Angles1!AS56),"-"))))</f>
        <v>135.40723504244539</v>
      </c>
      <c r="AT56" s="9">
        <f>IF(AND($E56&gt;AT$3,$F56&gt;AT$4),(90-Angles1!AT56),IF(AND($E56&lt;AT$3,$F56&gt;AT$4),(90+Angles1!AT56),IF(AND($E56&lt;AT$3,$F56&lt;AT$4),(270-Angles1!AT56),IF(AND($E56&gt;AT$3,$F56&lt;AT$4),(270+Angles1!AT56),"-"))))</f>
        <v>122.08831070691159</v>
      </c>
      <c r="AU56" s="9">
        <f>IF(AND($E56&gt;AU$3,$F56&gt;AU$4),(90-Angles1!AU56),IF(AND($E56&lt;AU$3,$F56&gt;AU$4),(90+Angles1!AU56),IF(AND($E56&lt;AU$3,$F56&lt;AU$4),(270-Angles1!AU56),IF(AND($E56&gt;AU$3,$F56&lt;AU$4),(270+Angles1!AU56),"-"))))</f>
        <v>170.37573564192792</v>
      </c>
      <c r="AV56" s="9">
        <f>IF(AND($E56&gt;AV$3,$F56&gt;AV$4),(90-Angles1!AV56),IF(AND($E56&lt;AV$3,$F56&gt;AV$4),(90+Angles1!AV56),IF(AND($E56&lt;AV$3,$F56&lt;AV$4),(270-Angles1!AV56),IF(AND($E56&gt;AV$3,$F56&lt;AV$4),(270+Angles1!AV56),"-"))))</f>
        <v>170.57659562105874</v>
      </c>
      <c r="AW56" s="9">
        <f>IF(AND($E56&gt;AW$3,$F56&gt;AW$4),(90-Angles1!AW56),IF(AND($E56&lt;AW$3,$F56&gt;AW$4),(90+Angles1!AW56),IF(AND($E56&lt;AW$3,$F56&lt;AW$4),(270-Angles1!AW56),IF(AND($E56&gt;AW$3,$F56&lt;AW$4),(270+Angles1!AW56),"-"))))</f>
        <v>171.02377527495884</v>
      </c>
      <c r="AX56" s="9">
        <f>IF(AND($E56&gt;AX$3,$F56&gt;AX$4),(90-Angles1!AX56),IF(AND($E56&lt;AX$3,$F56&gt;AX$4),(90+Angles1!AX56),IF(AND($E56&lt;AX$3,$F56&lt;AX$4),(270-Angles1!AX56),IF(AND($E56&gt;AX$3,$F56&lt;AX$4),(270+Angles1!AX56),"-"))))</f>
        <v>135.25350610666123</v>
      </c>
      <c r="AY56" s="9">
        <f>IF(AND($E56&gt;AY$3,$F56&gt;AY$4),(90-Angles1!AY56),IF(AND($E56&lt;AY$3,$F56&gt;AY$4),(90+Angles1!AY56),IF(AND($E56&lt;AY$3,$F56&lt;AY$4),(270-Angles1!AY56),IF(AND($E56&gt;AY$3,$F56&lt;AY$4),(270+Angles1!AY56),"-"))))</f>
        <v>147.77524066246806</v>
      </c>
      <c r="AZ56" s="9">
        <f>IF(AND($E56&gt;AZ$3,$F56&gt;AZ$4),(90-Angles1!AZ56),IF(AND($E56&lt;AZ$3,$F56&gt;AZ$4),(90+Angles1!AZ56),IF(AND($E56&lt;AZ$3,$F56&lt;AZ$4),(270-Angles1!AZ56),IF(AND($E56&gt;AZ$3,$F56&lt;AZ$4),(270+Angles1!AZ56),"-"))))</f>
        <v>143.41057679205389</v>
      </c>
      <c r="BA56" s="9">
        <f>IF(AND($E56&gt;BA$3,$F56&gt;BA$4),(90-Angles1!BA56),IF(AND($E56&lt;BA$3,$F56&gt;BA$4),(90+Angles1!BA56),IF(AND($E56&lt;BA$3,$F56&lt;BA$4),(270-Angles1!BA56),IF(AND($E56&gt;BA$3,$F56&lt;BA$4),(270+Angles1!BA56),"-"))))</f>
        <v>119.02231522003393</v>
      </c>
      <c r="BB56" s="9">
        <f>IF(AND($E56&gt;BB$3,$F56&gt;BB$4),(90-Angles1!BB56),IF(AND($E56&lt;BB$3,$F56&gt;BB$4),(90+Angles1!BB56),IF(AND($E56&lt;BB$3,$F56&lt;BB$4),(270-Angles1!BB56),IF(AND($E56&gt;BB$3,$F56&lt;BB$4),(270+Angles1!BB56),"-"))))</f>
        <v>114.79599758085902</v>
      </c>
      <c r="BC56" s="9">
        <f>IF(AND($E56&gt;BC$3,$F56&gt;BC$4),(90-Angles1!BC56),IF(AND($E56&lt;BC$3,$F56&gt;BC$4),(90+Angles1!BC56),IF(AND($E56&lt;BC$3,$F56&lt;BC$4),(270-Angles1!BC56),IF(AND($E56&gt;BC$3,$F56&lt;BC$4),(270+Angles1!BC56),"-"))))</f>
        <v>182.27127476286392</v>
      </c>
      <c r="BD56" s="9">
        <f>IF(AND($E56&gt;BD$3,$F56&gt;BD$4),(90-Angles1!BD56),IF(AND($E56&lt;BD$3,$F56&gt;BD$4),(90+Angles1!BD56),IF(AND($E56&lt;BD$3,$F56&lt;BD$4),(270-Angles1!BD56),IF(AND($E56&gt;BD$3,$F56&lt;BD$4),(270+Angles1!BD56),"-"))))</f>
        <v>207.04428627755735</v>
      </c>
      <c r="BE56" s="9" t="str">
        <f>IF(AND($E56&gt;BE$3,$F56&gt;BE$4),(90-Angles1!BE56),IF(AND($E56&lt;BE$3,$F56&gt;BE$4),(90+Angles1!BE56),IF(AND($E56&lt;BE$3,$F56&lt;BE$4),(270-Angles1!BE56),IF(AND($E56&gt;BE$3,$F56&lt;BE$4),(270+Angles1!BE56),"-"))))</f>
        <v>-</v>
      </c>
    </row>
    <row r="57" spans="1:57" ht="15.75" thickBot="1" x14ac:dyDescent="0.3">
      <c r="A57" s="1"/>
      <c r="B57" s="1"/>
      <c r="C57" s="1"/>
      <c r="D57" s="7"/>
      <c r="E57" s="1"/>
      <c r="F57" s="3"/>
      <c r="G57" s="32"/>
    </row>
    <row r="58" spans="1:57" ht="15.75" thickBot="1" x14ac:dyDescent="0.3">
      <c r="F58" s="20" t="str">
        <f>Angles1!F58</f>
        <v xml:space="preserve">Maxi: </v>
      </c>
      <c r="G58" s="37">
        <f>Angles1!G58</f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3DD6A-2503-4BD7-B23D-C80C507C8733}">
  <dimension ref="A1:I58"/>
  <sheetViews>
    <sheetView showZeros="0" tabSelected="1" topLeftCell="A4" workbookViewId="0">
      <selection activeCell="I28" sqref="I28"/>
    </sheetView>
  </sheetViews>
  <sheetFormatPr baseColWidth="10" defaultRowHeight="15" x14ac:dyDescent="0.25"/>
  <cols>
    <col min="1" max="1" width="11.42578125" style="8"/>
    <col min="2" max="2" width="7.85546875" style="8" customWidth="1"/>
    <col min="3" max="4" width="11.42578125" style="8"/>
    <col min="5" max="5" width="2.140625" style="8" customWidth="1"/>
    <col min="6" max="7" width="11.42578125" style="8"/>
  </cols>
  <sheetData>
    <row r="1" spans="1:7" s="17" customFormat="1" x14ac:dyDescent="0.25">
      <c r="B1" s="24" t="s">
        <v>104</v>
      </c>
      <c r="C1" s="25">
        <v>1866</v>
      </c>
      <c r="D1" s="22"/>
      <c r="E1" s="15"/>
      <c r="F1" s="15"/>
      <c r="G1" s="15"/>
    </row>
    <row r="2" spans="1:7" x14ac:dyDescent="0.25">
      <c r="B2" s="26" t="s">
        <v>105</v>
      </c>
      <c r="C2" s="27">
        <f>Distances!AV3</f>
        <v>37.747653</v>
      </c>
      <c r="D2" s="21"/>
    </row>
    <row r="3" spans="1:7" x14ac:dyDescent="0.25">
      <c r="B3" s="26" t="s">
        <v>106</v>
      </c>
      <c r="C3" s="27">
        <f>Distances!AV4</f>
        <v>23.424636</v>
      </c>
      <c r="D3" s="21"/>
    </row>
    <row r="4" spans="1:7" s="19" customFormat="1" ht="15.75" thickBot="1" x14ac:dyDescent="0.3">
      <c r="B4" s="28" t="s">
        <v>107</v>
      </c>
      <c r="C4" s="29">
        <f>Distances!AV5</f>
        <v>49</v>
      </c>
      <c r="D4" s="23"/>
      <c r="E4" s="18"/>
      <c r="F4" s="18"/>
      <c r="G4" s="18"/>
    </row>
    <row r="5" spans="1:7" s="17" customFormat="1" x14ac:dyDescent="0.25">
      <c r="A5" s="15" t="s">
        <v>96</v>
      </c>
      <c r="B5" s="15" t="s">
        <v>107</v>
      </c>
      <c r="C5" s="15" t="str">
        <f>Distances!AV6</f>
        <v>r (km)</v>
      </c>
      <c r="D5" s="15" t="str">
        <f>Angles!AV6</f>
        <v>Angle (°)</v>
      </c>
      <c r="E5" s="15"/>
      <c r="F5" s="15" t="s">
        <v>103</v>
      </c>
      <c r="G5" s="15" t="s">
        <v>109</v>
      </c>
    </row>
    <row r="6" spans="1:7" x14ac:dyDescent="0.25">
      <c r="A6" s="6">
        <f>Distances!A7</f>
        <v>1642</v>
      </c>
      <c r="B6" s="6">
        <f>Distances!G7</f>
        <v>17</v>
      </c>
      <c r="C6" s="8" t="str">
        <f>Distances!AV7</f>
        <v>x</v>
      </c>
      <c r="D6" s="8">
        <f>Angles!AV7</f>
        <v>101.38838094545237</v>
      </c>
      <c r="F6" s="8" t="e">
        <f>C6*COS(RADIANS(90-D6))</f>
        <v>#VALUE!</v>
      </c>
      <c r="G6" s="8" t="e">
        <f>C6*SIN(RADIANS(90-D6))</f>
        <v>#VALUE!</v>
      </c>
    </row>
    <row r="7" spans="1:7" x14ac:dyDescent="0.25">
      <c r="A7" s="6">
        <f>Distances!A8</f>
        <v>1641</v>
      </c>
      <c r="B7" s="6">
        <f>Distances!G8</f>
        <v>22</v>
      </c>
      <c r="C7" s="8">
        <f>Distances!AV8</f>
        <v>47.427180514306592</v>
      </c>
      <c r="D7" s="8">
        <f>Angles!AV8</f>
        <v>102.93681227156097</v>
      </c>
      <c r="F7" s="8">
        <f t="shared" ref="F7:F55" si="0">C7*COS(RADIANS(90-D7))</f>
        <v>46.223362753719698</v>
      </c>
      <c r="G7" s="8">
        <f t="shared" ref="G7:G55" si="1">C7*SIN(RADIANS(90-D7))</f>
        <v>-10.617824036715866</v>
      </c>
    </row>
    <row r="8" spans="1:7" x14ac:dyDescent="0.25">
      <c r="A8" s="6">
        <f>Distances!A9</f>
        <v>1640</v>
      </c>
      <c r="B8" s="6">
        <f>Distances!G9</f>
        <v>22</v>
      </c>
      <c r="C8" s="8">
        <f>Distances!AV9</f>
        <v>48.783187706792198</v>
      </c>
      <c r="D8" s="8">
        <f>Angles!AV9</f>
        <v>101.12151940850559</v>
      </c>
      <c r="F8" s="8">
        <f t="shared" si="0"/>
        <v>47.867053418477909</v>
      </c>
      <c r="G8" s="8">
        <f t="shared" si="1"/>
        <v>-9.4098140188158705</v>
      </c>
    </row>
    <row r="9" spans="1:7" x14ac:dyDescent="0.25">
      <c r="A9" s="6">
        <f>Distances!A10</f>
        <v>1639</v>
      </c>
      <c r="B9" s="6">
        <f>Distances!G10</f>
        <v>26</v>
      </c>
      <c r="C9" s="8">
        <f>Distances!AV10</f>
        <v>44.881643513394877</v>
      </c>
      <c r="D9" s="8">
        <f>Angles!AV10</f>
        <v>94.759346460024929</v>
      </c>
      <c r="F9" s="8">
        <f t="shared" si="0"/>
        <v>44.726890754943078</v>
      </c>
      <c r="G9" s="8">
        <f t="shared" si="1"/>
        <v>-3.7238646402424718</v>
      </c>
    </row>
    <row r="10" spans="1:7" x14ac:dyDescent="0.25">
      <c r="A10" s="6">
        <f>Distances!A11</f>
        <v>1638</v>
      </c>
      <c r="B10" s="6">
        <f>Distances!G11</f>
        <v>26</v>
      </c>
      <c r="C10" s="8">
        <f>Distances!AV11</f>
        <v>45.231976348447795</v>
      </c>
      <c r="D10" s="8">
        <f>Angles!AV11</f>
        <v>94.152254660652375</v>
      </c>
      <c r="F10" s="8">
        <f t="shared" si="0"/>
        <v>45.113249707057683</v>
      </c>
      <c r="G10" s="8">
        <f t="shared" si="1"/>
        <v>-3.2751160674395048</v>
      </c>
    </row>
    <row r="11" spans="1:7" x14ac:dyDescent="0.25">
      <c r="A11" s="6">
        <f>Distances!A12</f>
        <v>1637</v>
      </c>
      <c r="B11" s="6">
        <f>Distances!G12</f>
        <v>32</v>
      </c>
      <c r="C11" s="8">
        <f>Distances!AV12</f>
        <v>40.793717488203804</v>
      </c>
      <c r="D11" s="8">
        <f>Angles!AV12</f>
        <v>84.5962676163889</v>
      </c>
      <c r="F11" s="8">
        <f t="shared" si="0"/>
        <v>40.612423356420116</v>
      </c>
      <c r="G11" s="8">
        <f t="shared" si="1"/>
        <v>3.8416735449913633</v>
      </c>
    </row>
    <row r="12" spans="1:7" x14ac:dyDescent="0.25">
      <c r="A12" s="6">
        <f>Distances!A13</f>
        <v>1636</v>
      </c>
      <c r="B12" s="6">
        <f>Distances!G13</f>
        <v>37</v>
      </c>
      <c r="C12" s="8">
        <f>Distances!AV13</f>
        <v>34.658365690374296</v>
      </c>
      <c r="D12" s="8">
        <f>Angles!AV13</f>
        <v>78.279502433101442</v>
      </c>
      <c r="F12" s="8">
        <f t="shared" si="0"/>
        <v>33.935745725100396</v>
      </c>
      <c r="G12" s="8">
        <f t="shared" si="1"/>
        <v>7.0404172041892759</v>
      </c>
    </row>
    <row r="13" spans="1:7" x14ac:dyDescent="0.25">
      <c r="A13" s="6">
        <f>Distances!A14</f>
        <v>1635</v>
      </c>
      <c r="B13" s="6">
        <f>Distances!G14</f>
        <v>37</v>
      </c>
      <c r="C13" s="8">
        <f>Distances!AV14</f>
        <v>29.821327385270472</v>
      </c>
      <c r="D13" s="8">
        <f>Angles!AV14</f>
        <v>85.135894383234387</v>
      </c>
      <c r="F13" s="8">
        <f t="shared" si="0"/>
        <v>29.71392922215146</v>
      </c>
      <c r="G13" s="8">
        <f t="shared" si="1"/>
        <v>2.5286314876739096</v>
      </c>
    </row>
    <row r="14" spans="1:7" x14ac:dyDescent="0.25">
      <c r="A14" s="6">
        <f>Distances!A15</f>
        <v>1634</v>
      </c>
      <c r="B14" s="6">
        <f>Distances!G15</f>
        <v>37</v>
      </c>
      <c r="C14" s="8">
        <f>Distances!AV15</f>
        <v>31.852832068552665</v>
      </c>
      <c r="D14" s="8">
        <f>Angles!AV15</f>
        <v>77.471124317612876</v>
      </c>
      <c r="F14" s="8">
        <f t="shared" si="0"/>
        <v>31.094314297965049</v>
      </c>
      <c r="G14" s="8">
        <f t="shared" si="1"/>
        <v>6.9098863324068756</v>
      </c>
    </row>
    <row r="15" spans="1:7" x14ac:dyDescent="0.25">
      <c r="A15" s="6">
        <f>Distances!A16</f>
        <v>1633</v>
      </c>
      <c r="B15" s="6">
        <f>Distances!G16</f>
        <v>37</v>
      </c>
      <c r="C15" s="8">
        <f>Distances!AV16</f>
        <v>30.874788617221622</v>
      </c>
      <c r="D15" s="8">
        <f>Angles!AV16</f>
        <v>66.801076962376143</v>
      </c>
      <c r="F15" s="8">
        <f t="shared" si="0"/>
        <v>28.37833792503536</v>
      </c>
      <c r="G15" s="8">
        <f t="shared" si="1"/>
        <v>12.162339773687361</v>
      </c>
    </row>
    <row r="16" spans="1:7" x14ac:dyDescent="0.25">
      <c r="A16" s="6">
        <f>Distances!A17</f>
        <v>1632</v>
      </c>
      <c r="B16" s="6">
        <f>Distances!G17</f>
        <v>35</v>
      </c>
      <c r="C16" s="8">
        <f>Distances!AV17</f>
        <v>30.33238062956654</v>
      </c>
      <c r="D16" s="8">
        <f>Angles!AV17</f>
        <v>57.530889730516961</v>
      </c>
      <c r="F16" s="8">
        <f t="shared" si="0"/>
        <v>25.590853107440946</v>
      </c>
      <c r="G16" s="8">
        <f t="shared" si="1"/>
        <v>16.283781866946125</v>
      </c>
    </row>
    <row r="17" spans="1:9" x14ac:dyDescent="0.25">
      <c r="A17" s="6">
        <f>Distances!A18</f>
        <v>1631</v>
      </c>
      <c r="B17" s="6">
        <f>Distances!G18</f>
        <v>37</v>
      </c>
      <c r="C17" s="8">
        <f>Distances!AV18</f>
        <v>30.902724941283932</v>
      </c>
      <c r="D17" s="8">
        <f>Angles!AV18</f>
        <v>47.834983303104721</v>
      </c>
      <c r="F17" s="8">
        <f t="shared" si="0"/>
        <v>22.905550695598595</v>
      </c>
      <c r="G17" s="8">
        <f t="shared" si="1"/>
        <v>20.744014947160412</v>
      </c>
    </row>
    <row r="18" spans="1:9" x14ac:dyDescent="0.25">
      <c r="A18" s="6">
        <f>Distances!A19</f>
        <v>1630</v>
      </c>
      <c r="B18" s="6">
        <f>Distances!G19</f>
        <v>39</v>
      </c>
      <c r="C18" s="8">
        <f>Distances!AV19</f>
        <v>29.541177100857869</v>
      </c>
      <c r="D18" s="8">
        <f>Angles!AV19</f>
        <v>44.526431779140239</v>
      </c>
      <c r="F18" s="8">
        <f t="shared" si="0"/>
        <v>20.715402669193768</v>
      </c>
      <c r="G18" s="8">
        <f t="shared" si="1"/>
        <v>21.06070361496522</v>
      </c>
    </row>
    <row r="19" spans="1:9" x14ac:dyDescent="0.25">
      <c r="A19" s="6">
        <f>Distances!A20</f>
        <v>1629</v>
      </c>
      <c r="B19" s="6">
        <f>Distances!G20</f>
        <v>41</v>
      </c>
      <c r="C19" s="8">
        <f>Distances!AV20</f>
        <v>28.791971060396214</v>
      </c>
      <c r="D19" s="8">
        <f>Angles!AV20</f>
        <v>43.115791394260462</v>
      </c>
      <c r="F19" s="8">
        <f t="shared" si="0"/>
        <v>19.678592106189704</v>
      </c>
      <c r="G19" s="8">
        <f t="shared" si="1"/>
        <v>21.017388283535642</v>
      </c>
    </row>
    <row r="20" spans="1:9" x14ac:dyDescent="0.25">
      <c r="A20" s="6">
        <f>Distances!A21</f>
        <v>1628</v>
      </c>
      <c r="B20" s="6">
        <f>Distances!G21</f>
        <v>41</v>
      </c>
      <c r="C20" s="8">
        <f>Distances!AV21</f>
        <v>28.586296979181512</v>
      </c>
      <c r="D20" s="8">
        <f>Angles!AV21</f>
        <v>40.926744791179893</v>
      </c>
      <c r="F20" s="8">
        <f t="shared" si="0"/>
        <v>18.726699146270686</v>
      </c>
      <c r="G20" s="8">
        <f t="shared" si="1"/>
        <v>21.598312759727939</v>
      </c>
    </row>
    <row r="21" spans="1:9" x14ac:dyDescent="0.25">
      <c r="A21" s="6">
        <f>Distances!A22</f>
        <v>1627</v>
      </c>
      <c r="B21" s="6">
        <f>Distances!G22</f>
        <v>42</v>
      </c>
      <c r="C21" s="8">
        <f>Distances!AV22</f>
        <v>27.527324762269988</v>
      </c>
      <c r="D21" s="8">
        <f>Angles!AV22</f>
        <v>33.961898964114233</v>
      </c>
      <c r="F21" s="8">
        <f t="shared" si="0"/>
        <v>15.377905429087809</v>
      </c>
      <c r="G21" s="8">
        <f t="shared" si="1"/>
        <v>22.831417677873493</v>
      </c>
    </row>
    <row r="22" spans="1:9" x14ac:dyDescent="0.25">
      <c r="A22" s="6">
        <f>Distances!A23</f>
        <v>1626</v>
      </c>
      <c r="B22" s="6">
        <f>Distances!G23</f>
        <v>47</v>
      </c>
      <c r="C22" s="8">
        <f>Distances!AV23</f>
        <v>24.644793483109655</v>
      </c>
      <c r="D22" s="8">
        <f>Angles!AV23</f>
        <v>24.007280681721312</v>
      </c>
      <c r="F22" s="8">
        <f t="shared" si="0"/>
        <v>10.026801403392257</v>
      </c>
      <c r="G22" s="8">
        <f t="shared" si="1"/>
        <v>22.512865198416112</v>
      </c>
      <c r="I22" t="s">
        <v>115</v>
      </c>
    </row>
    <row r="23" spans="1:9" x14ac:dyDescent="0.25">
      <c r="A23" s="6">
        <f>Distances!A24</f>
        <v>1625</v>
      </c>
      <c r="B23" s="6">
        <f>Distances!G24</f>
        <v>47</v>
      </c>
      <c r="C23" s="8">
        <f>Distances!AV24</f>
        <v>14.389535231358336</v>
      </c>
      <c r="D23" s="8">
        <f>Angles!AV24</f>
        <v>6.1653745112640479</v>
      </c>
      <c r="F23" s="8">
        <f t="shared" si="0"/>
        <v>1.5454151035956658</v>
      </c>
      <c r="G23" s="8">
        <f t="shared" si="1"/>
        <v>14.306306872567818</v>
      </c>
    </row>
    <row r="24" spans="1:9" x14ac:dyDescent="0.25">
      <c r="A24" s="6">
        <f>Distances!A25</f>
        <v>1624</v>
      </c>
      <c r="B24" s="6">
        <f>Distances!G25</f>
        <v>45</v>
      </c>
      <c r="C24" s="8">
        <f>Distances!AV25</f>
        <v>16.999878549203096</v>
      </c>
      <c r="D24" s="8">
        <f>Angles!AV25</f>
        <v>356.19347370977533</v>
      </c>
      <c r="F24" s="8">
        <f t="shared" si="0"/>
        <v>-1.1285803687424314</v>
      </c>
      <c r="G24" s="8">
        <f t="shared" si="1"/>
        <v>16.962375335988316</v>
      </c>
    </row>
    <row r="25" spans="1:9" x14ac:dyDescent="0.25">
      <c r="A25" s="6">
        <f>Distances!A26</f>
        <v>1623</v>
      </c>
      <c r="B25" s="6">
        <f>Distances!G26</f>
        <v>41</v>
      </c>
      <c r="C25" s="8">
        <f>Distances!AV26</f>
        <v>25.245035643348171</v>
      </c>
      <c r="D25" s="8">
        <f>Angles!AV26</f>
        <v>4.1706030853816856E-2</v>
      </c>
      <c r="F25" s="8">
        <f t="shared" si="0"/>
        <v>1.8376050582043394E-2</v>
      </c>
      <c r="G25" s="8">
        <f t="shared" si="1"/>
        <v>25.245028955314837</v>
      </c>
    </row>
    <row r="26" spans="1:9" x14ac:dyDescent="0.25">
      <c r="A26" s="6">
        <f>Distances!A27</f>
        <v>1622.1</v>
      </c>
      <c r="B26" s="6">
        <f>Distances!G27</f>
        <v>36</v>
      </c>
      <c r="C26" s="8">
        <f>Distances!AV27</f>
        <v>32.414029172900065</v>
      </c>
      <c r="D26" s="8">
        <f>Angles!AV27</f>
        <v>25.43094956020694</v>
      </c>
      <c r="F26" s="8">
        <f t="shared" si="0"/>
        <v>13.919330524261639</v>
      </c>
      <c r="G26" s="8">
        <f t="shared" si="1"/>
        <v>29.273221978080493</v>
      </c>
    </row>
    <row r="27" spans="1:9" x14ac:dyDescent="0.25">
      <c r="A27" s="6">
        <f>Distances!A28</f>
        <v>1622</v>
      </c>
      <c r="B27" s="6">
        <f>Distances!G28</f>
        <v>32</v>
      </c>
      <c r="C27" s="8">
        <f>Distances!AV28</f>
        <v>37.153365830673124</v>
      </c>
      <c r="D27" s="8">
        <f>Angles!AV28</f>
        <v>23.370218429647224</v>
      </c>
      <c r="F27" s="8">
        <f t="shared" si="0"/>
        <v>14.737655368249357</v>
      </c>
      <c r="G27" s="8">
        <f t="shared" si="1"/>
        <v>34.105338391438664</v>
      </c>
    </row>
    <row r="28" spans="1:9" x14ac:dyDescent="0.25">
      <c r="A28" s="6">
        <f>Distances!A29</f>
        <v>1621</v>
      </c>
      <c r="B28" s="6">
        <f>Distances!G29</f>
        <v>36</v>
      </c>
      <c r="C28" s="8">
        <f>Distances!AV29</f>
        <v>35.347013955023556</v>
      </c>
      <c r="D28" s="8">
        <f>Angles!AV29</f>
        <v>19.288077322509864</v>
      </c>
      <c r="F28" s="8">
        <f t="shared" si="0"/>
        <v>11.675754603526853</v>
      </c>
      <c r="G28" s="8">
        <f t="shared" si="1"/>
        <v>33.362975736208718</v>
      </c>
    </row>
    <row r="29" spans="1:9" x14ac:dyDescent="0.25">
      <c r="A29" s="6">
        <f>Distances!A30</f>
        <v>1620</v>
      </c>
      <c r="B29" s="6">
        <f>Distances!G30</f>
        <v>35</v>
      </c>
      <c r="C29" s="8">
        <f>Distances!AV30</f>
        <v>34.102672970774449</v>
      </c>
      <c r="D29" s="8">
        <f>Angles!AV30</f>
        <v>16.86775903007981</v>
      </c>
      <c r="F29" s="8">
        <f t="shared" si="0"/>
        <v>9.8953590649139134</v>
      </c>
      <c r="G29" s="8">
        <f t="shared" si="1"/>
        <v>32.63547414590473</v>
      </c>
    </row>
    <row r="30" spans="1:9" x14ac:dyDescent="0.25">
      <c r="A30" s="6">
        <f>Distances!A31</f>
        <v>1619</v>
      </c>
      <c r="B30" s="6">
        <f>Distances!G31</f>
        <v>38</v>
      </c>
      <c r="C30" s="8">
        <f>Distances!AV31</f>
        <v>31.17520838005651</v>
      </c>
      <c r="D30" s="8">
        <f>Angles!AV31</f>
        <v>9.3591050403217366</v>
      </c>
      <c r="F30" s="8">
        <f t="shared" si="0"/>
        <v>5.0697670415016969</v>
      </c>
      <c r="G30" s="8">
        <f t="shared" si="1"/>
        <v>30.760219109831596</v>
      </c>
    </row>
    <row r="31" spans="1:9" x14ac:dyDescent="0.25">
      <c r="A31" s="6">
        <f>Distances!A32</f>
        <v>1618.1</v>
      </c>
      <c r="B31" s="6">
        <f>Distances!G32</f>
        <v>40</v>
      </c>
      <c r="C31" s="8">
        <f>Distances!AV32</f>
        <v>25.291615201976455</v>
      </c>
      <c r="D31" s="8">
        <f>Angles!AV32</f>
        <v>347.46497598729871</v>
      </c>
      <c r="F31" s="8">
        <f t="shared" si="0"/>
        <v>-5.48920030231477</v>
      </c>
      <c r="G31" s="8">
        <f t="shared" si="1"/>
        <v>24.688752086039383</v>
      </c>
    </row>
    <row r="32" spans="1:9" x14ac:dyDescent="0.25">
      <c r="A32" s="6">
        <f>Distances!A33</f>
        <v>1618</v>
      </c>
      <c r="B32" s="6">
        <f>Distances!G33</f>
        <v>39</v>
      </c>
      <c r="C32" s="8">
        <f>Distances!AV33</f>
        <v>26.397092015382757</v>
      </c>
      <c r="D32" s="8">
        <f>Angles!AV33</f>
        <v>346.49152859567772</v>
      </c>
      <c r="F32" s="8">
        <f t="shared" si="0"/>
        <v>-6.1660737580458553</v>
      </c>
      <c r="G32" s="8">
        <f t="shared" si="1"/>
        <v>25.666826864240978</v>
      </c>
    </row>
    <row r="33" spans="1:7" x14ac:dyDescent="0.25">
      <c r="A33" s="6">
        <f>Distances!A34</f>
        <v>1856</v>
      </c>
      <c r="B33" s="6">
        <f>Distances!G34</f>
        <v>35</v>
      </c>
      <c r="C33" s="8">
        <f>Distances!AV34</f>
        <v>31.153768245668811</v>
      </c>
      <c r="D33" s="8">
        <f>Angles!AV34</f>
        <v>309.23749130541688</v>
      </c>
      <c r="F33" s="8">
        <f t="shared" si="0"/>
        <v>-24.129551688030116</v>
      </c>
      <c r="G33" s="8">
        <f t="shared" si="1"/>
        <v>19.705887730308554</v>
      </c>
    </row>
    <row r="34" spans="1:7" x14ac:dyDescent="0.25">
      <c r="A34" s="6">
        <f>Distances!A35</f>
        <v>1857</v>
      </c>
      <c r="B34" s="6">
        <f>Distances!G35</f>
        <v>32</v>
      </c>
      <c r="C34" s="8">
        <f>Distances!AV35</f>
        <v>35.281564956612137</v>
      </c>
      <c r="D34" s="8">
        <f>Angles!AV35</f>
        <v>301.44194462028162</v>
      </c>
      <c r="F34" s="8">
        <f t="shared" si="0"/>
        <v>-30.101142861154447</v>
      </c>
      <c r="G34" s="8">
        <f t="shared" si="1"/>
        <v>18.404076294126046</v>
      </c>
    </row>
    <row r="35" spans="1:7" x14ac:dyDescent="0.25">
      <c r="A35" s="6">
        <f>Distances!A36</f>
        <v>1858</v>
      </c>
      <c r="B35" s="6">
        <f>Distances!G36</f>
        <v>25</v>
      </c>
      <c r="C35" s="8">
        <f>Distances!AV36</f>
        <v>41.382774225220764</v>
      </c>
      <c r="D35" s="8">
        <f>Angles!AV36</f>
        <v>297.40352044384787</v>
      </c>
      <c r="F35" s="8">
        <f t="shared" si="0"/>
        <v>-36.739093419405599</v>
      </c>
      <c r="G35" s="8">
        <f t="shared" si="1"/>
        <v>19.046601200628537</v>
      </c>
    </row>
    <row r="36" spans="1:7" x14ac:dyDescent="0.25">
      <c r="A36" s="6">
        <f>Distances!A37</f>
        <v>1859</v>
      </c>
      <c r="B36" s="6">
        <f>Distances!G37</f>
        <v>25</v>
      </c>
      <c r="C36" s="8">
        <f>Distances!AV37</f>
        <v>40.665787142216111</v>
      </c>
      <c r="D36" s="8">
        <f>Angles!AV37</f>
        <v>291.67939814350274</v>
      </c>
      <c r="F36" s="8">
        <f t="shared" si="0"/>
        <v>-37.789311451614772</v>
      </c>
      <c r="G36" s="8">
        <f t="shared" si="1"/>
        <v>15.022455987916404</v>
      </c>
    </row>
    <row r="37" spans="1:7" x14ac:dyDescent="0.25">
      <c r="A37" s="6">
        <f>Distances!A38</f>
        <v>1859.1</v>
      </c>
      <c r="B37" s="6">
        <f>Distances!G38</f>
        <v>25</v>
      </c>
      <c r="C37" s="8">
        <f>Distances!AV38</f>
        <v>39.496937651244288</v>
      </c>
      <c r="D37" s="8">
        <f>Angles!AV38</f>
        <v>288.7654957451719</v>
      </c>
      <c r="F37" s="8">
        <f t="shared" si="0"/>
        <v>-37.39740529519073</v>
      </c>
      <c r="G37" s="8">
        <f t="shared" si="1"/>
        <v>12.705989178868323</v>
      </c>
    </row>
    <row r="38" spans="1:7" x14ac:dyDescent="0.25">
      <c r="A38" s="6">
        <f>Distances!A39</f>
        <v>1859.2</v>
      </c>
      <c r="B38" s="6">
        <f>Distances!G39</f>
        <v>31</v>
      </c>
      <c r="C38" s="8">
        <f>Distances!AV39</f>
        <v>33.268958354107497</v>
      </c>
      <c r="D38" s="8">
        <f>Angles!AV39</f>
        <v>287.96748336686892</v>
      </c>
      <c r="F38" s="8">
        <f t="shared" si="0"/>
        <v>-31.64648904885669</v>
      </c>
      <c r="G38" s="8">
        <f t="shared" si="1"/>
        <v>10.26271508168927</v>
      </c>
    </row>
    <row r="39" spans="1:7" x14ac:dyDescent="0.25">
      <c r="A39" s="6">
        <f>Distances!A40</f>
        <v>1860</v>
      </c>
      <c r="B39" s="6">
        <f>Distances!G40</f>
        <v>37</v>
      </c>
      <c r="C39" s="8">
        <f>Distances!AV40</f>
        <v>29.077486083512916</v>
      </c>
      <c r="D39" s="8">
        <f>Angles!AV40</f>
        <v>291.13650513593848</v>
      </c>
      <c r="F39" s="8">
        <f t="shared" si="0"/>
        <v>-27.121268518519685</v>
      </c>
      <c r="G39" s="8">
        <f t="shared" si="1"/>
        <v>10.485084209639911</v>
      </c>
    </row>
    <row r="40" spans="1:7" x14ac:dyDescent="0.25">
      <c r="A40" s="6">
        <f>Distances!A41</f>
        <v>1861</v>
      </c>
      <c r="B40" s="6">
        <f>Distances!G41</f>
        <v>39</v>
      </c>
      <c r="C40" s="8">
        <f>Distances!AV41</f>
        <v>23.430955551556963</v>
      </c>
      <c r="D40" s="8">
        <f>Angles!AV41</f>
        <v>275.18539399383832</v>
      </c>
      <c r="F40" s="8">
        <f t="shared" si="0"/>
        <v>-23.335063676544099</v>
      </c>
      <c r="G40" s="8">
        <f t="shared" si="1"/>
        <v>2.1176593849508132</v>
      </c>
    </row>
    <row r="41" spans="1:7" x14ac:dyDescent="0.25">
      <c r="A41" s="6">
        <f>Distances!A42</f>
        <v>1861.1</v>
      </c>
      <c r="B41" s="6">
        <f>Distances!G42</f>
        <v>39</v>
      </c>
      <c r="C41" s="8">
        <f>Distances!AV42</f>
        <v>22.260149897543386</v>
      </c>
      <c r="D41" s="8">
        <f>Angles!AV42</f>
        <v>273.82249035989196</v>
      </c>
      <c r="F41" s="8">
        <f t="shared" si="0"/>
        <v>-22.210629453264858</v>
      </c>
      <c r="G41" s="8">
        <f t="shared" si="1"/>
        <v>1.4839854281172846</v>
      </c>
    </row>
    <row r="42" spans="1:7" x14ac:dyDescent="0.25">
      <c r="A42" s="6">
        <f>Distances!A43</f>
        <v>1862</v>
      </c>
      <c r="B42" s="6">
        <f>Distances!G43</f>
        <v>37</v>
      </c>
      <c r="C42" s="8">
        <f>Distances!AV43</f>
        <v>23.76150219990377</v>
      </c>
      <c r="D42" s="8">
        <f>Angles!AV43</f>
        <v>272.85568052883877</v>
      </c>
      <c r="F42" s="8">
        <f t="shared" si="0"/>
        <v>-23.731995002100252</v>
      </c>
      <c r="G42" s="8">
        <f t="shared" si="1"/>
        <v>1.1838074236632619</v>
      </c>
    </row>
    <row r="43" spans="1:7" x14ac:dyDescent="0.25">
      <c r="A43" s="6">
        <f>Distances!A44</f>
        <v>1863</v>
      </c>
      <c r="B43" s="6">
        <f>Distances!G44</f>
        <v>36</v>
      </c>
      <c r="C43" s="8">
        <f>Distances!AV44</f>
        <v>26.21522416431381</v>
      </c>
      <c r="D43" s="8">
        <f>Angles!AV44</f>
        <v>273.48852260567668</v>
      </c>
      <c r="F43" s="8">
        <f t="shared" si="0"/>
        <v>-26.16664755150579</v>
      </c>
      <c r="G43" s="8">
        <f t="shared" si="1"/>
        <v>1.5951595219597137</v>
      </c>
    </row>
    <row r="44" spans="1:7" x14ac:dyDescent="0.25">
      <c r="A44" s="6">
        <f>Distances!A45</f>
        <v>1864</v>
      </c>
      <c r="B44" s="6">
        <f>Distances!G45</f>
        <v>29</v>
      </c>
      <c r="C44" s="8">
        <f>Distances!AV45</f>
        <v>26.298330796317593</v>
      </c>
      <c r="D44" s="8">
        <f>Angles!AV45</f>
        <v>242.17020937408603</v>
      </c>
      <c r="F44" s="8">
        <f t="shared" si="0"/>
        <v>-23.256622739874537</v>
      </c>
      <c r="G44" s="8">
        <f t="shared" si="1"/>
        <v>-12.27728395890952</v>
      </c>
    </row>
    <row r="45" spans="1:7" x14ac:dyDescent="0.25">
      <c r="A45" s="6">
        <f>Distances!A46</f>
        <v>1865</v>
      </c>
      <c r="B45" s="6">
        <f>Distances!G46</f>
        <v>49</v>
      </c>
      <c r="C45" s="8">
        <f>Distances!AV46</f>
        <v>0.45347412983962543</v>
      </c>
      <c r="D45" s="8">
        <f>Angles!AV46</f>
        <v>336.74926483628872</v>
      </c>
      <c r="F45" s="8">
        <f t="shared" si="0"/>
        <v>-0.17901147279109345</v>
      </c>
      <c r="G45" s="8">
        <f t="shared" si="1"/>
        <v>0.41664574765977042</v>
      </c>
    </row>
    <row r="46" spans="1:7" x14ac:dyDescent="0.25">
      <c r="A46" s="6">
        <f>Distances!A47</f>
        <v>1866</v>
      </c>
      <c r="B46" s="6">
        <f>Distances!G47</f>
        <v>49</v>
      </c>
      <c r="C46" s="8">
        <f>Distances!AV47</f>
        <v>0</v>
      </c>
      <c r="D46" s="8" t="str">
        <f>Angles!AV47</f>
        <v>-</v>
      </c>
      <c r="F46" s="8" t="e">
        <f t="shared" si="0"/>
        <v>#VALUE!</v>
      </c>
      <c r="G46" s="8" t="e">
        <f t="shared" si="1"/>
        <v>#VALUE!</v>
      </c>
    </row>
    <row r="47" spans="1:7" x14ac:dyDescent="0.25">
      <c r="A47" s="6">
        <f>Distances!A48</f>
        <v>1867</v>
      </c>
      <c r="B47" s="6">
        <f>Distances!G48</f>
        <v>49</v>
      </c>
      <c r="C47" s="8">
        <f>Distances!AV48</f>
        <v>0.41156627355322906</v>
      </c>
      <c r="D47" s="8">
        <f>Angles!AV48</f>
        <v>135.78931487873967</v>
      </c>
      <c r="F47" s="8">
        <f t="shared" si="0"/>
        <v>0.28698466364057257</v>
      </c>
      <c r="G47" s="8">
        <f t="shared" si="1"/>
        <v>-0.29500271246481585</v>
      </c>
    </row>
    <row r="48" spans="1:7" x14ac:dyDescent="0.25">
      <c r="A48" s="6">
        <f>Distances!A49</f>
        <v>1868</v>
      </c>
      <c r="B48" s="6">
        <f>Distances!G49</f>
        <v>40</v>
      </c>
      <c r="C48" s="8">
        <f>Distances!AV49</f>
        <v>18.849953912133138</v>
      </c>
      <c r="D48" s="8">
        <f>Angles!AV49</f>
        <v>203.95101289654474</v>
      </c>
      <c r="F48" s="8">
        <f t="shared" si="0"/>
        <v>-7.6522410649528627</v>
      </c>
      <c r="G48" s="8">
        <f t="shared" si="1"/>
        <v>-17.226838629690373</v>
      </c>
    </row>
    <row r="49" spans="1:7" x14ac:dyDescent="0.25">
      <c r="A49" s="6">
        <f>Distances!A50</f>
        <v>1869</v>
      </c>
      <c r="B49" s="6">
        <f>Distances!G50</f>
        <v>44</v>
      </c>
      <c r="C49" s="8">
        <f>Distances!AV50</f>
        <v>13.606172944300255</v>
      </c>
      <c r="D49" s="8">
        <f>Angles!AV50</f>
        <v>207.6602474344912</v>
      </c>
      <c r="F49" s="8">
        <f t="shared" si="0"/>
        <v>-6.3163615029481255</v>
      </c>
      <c r="G49" s="8">
        <f t="shared" si="1"/>
        <v>-12.051204070726012</v>
      </c>
    </row>
    <row r="50" spans="1:7" x14ac:dyDescent="0.25">
      <c r="A50" s="6">
        <f>Distances!A51</f>
        <v>1870</v>
      </c>
      <c r="B50" s="6">
        <f>Distances!G51</f>
        <v>39</v>
      </c>
      <c r="C50" s="8">
        <f>Distances!AV51</f>
        <v>19.28346978430206</v>
      </c>
      <c r="D50" s="8">
        <f>Angles!AV51</f>
        <v>189.38683134557891</v>
      </c>
      <c r="F50" s="8">
        <f t="shared" si="0"/>
        <v>-3.1451186446415731</v>
      </c>
      <c r="G50" s="8">
        <f t="shared" si="1"/>
        <v>-19.025257833554278</v>
      </c>
    </row>
    <row r="51" spans="1:7" x14ac:dyDescent="0.25">
      <c r="A51" s="6">
        <f>Distances!A52</f>
        <v>1871</v>
      </c>
      <c r="B51" s="6">
        <f>Distances!G52</f>
        <v>25</v>
      </c>
      <c r="C51" s="8">
        <f>Distances!AV52</f>
        <v>25.872000524229481</v>
      </c>
      <c r="D51" s="8">
        <f>Angles!AV52</f>
        <v>185.93135846678314</v>
      </c>
      <c r="F51" s="8">
        <f t="shared" si="0"/>
        <v>-2.6735331243384248</v>
      </c>
      <c r="G51" s="8">
        <f t="shared" si="1"/>
        <v>-25.73349241278369</v>
      </c>
    </row>
    <row r="52" spans="1:7" x14ac:dyDescent="0.25">
      <c r="A52" s="6">
        <f>Distances!A53</f>
        <v>1872</v>
      </c>
      <c r="B52" s="6">
        <f>Distances!G53</f>
        <v>24</v>
      </c>
      <c r="C52" s="8">
        <f>Distances!AV53</f>
        <v>26.568509590273344</v>
      </c>
      <c r="D52" s="8">
        <f>Angles!AV53</f>
        <v>185.8477533666516</v>
      </c>
      <c r="F52" s="8">
        <f t="shared" si="0"/>
        <v>-2.706944522855895</v>
      </c>
      <c r="G52" s="8">
        <f t="shared" si="1"/>
        <v>-26.430250721448466</v>
      </c>
    </row>
    <row r="53" spans="1:7" x14ac:dyDescent="0.25">
      <c r="A53" s="6">
        <f>Distances!A54</f>
        <v>1873</v>
      </c>
      <c r="B53" s="6">
        <f>Distances!G54</f>
        <v>37</v>
      </c>
      <c r="C53" s="8">
        <f>Distances!AV54</f>
        <v>24.59128192886967</v>
      </c>
      <c r="D53" s="8">
        <f>Angles!AV54</f>
        <v>167.75964620822396</v>
      </c>
      <c r="F53" s="8">
        <f t="shared" si="0"/>
        <v>5.213675006169848</v>
      </c>
      <c r="G53" s="8">
        <f t="shared" si="1"/>
        <v>-24.032243753657124</v>
      </c>
    </row>
    <row r="54" spans="1:7" x14ac:dyDescent="0.25">
      <c r="A54" s="6">
        <f>Distances!A55</f>
        <v>1873.1</v>
      </c>
      <c r="B54" s="6">
        <f>Distances!G55</f>
        <v>35</v>
      </c>
      <c r="C54" s="8">
        <f>Distances!AV55</f>
        <v>26.003292934819946</v>
      </c>
      <c r="D54" s="8">
        <f>Angles!AV55</f>
        <v>163.03922196082647</v>
      </c>
      <c r="F54" s="8">
        <f t="shared" si="0"/>
        <v>7.5856024905523753</v>
      </c>
      <c r="G54" s="8">
        <f t="shared" si="1"/>
        <v>-24.872271273636883</v>
      </c>
    </row>
    <row r="55" spans="1:7" x14ac:dyDescent="0.25">
      <c r="A55" s="6">
        <f>Distances!A56</f>
        <v>1874</v>
      </c>
      <c r="B55" s="6">
        <f>Distances!G56</f>
        <v>27</v>
      </c>
      <c r="C55" s="8">
        <f>Distances!AV56</f>
        <v>30.403012928037985</v>
      </c>
      <c r="D55" s="8">
        <f>Angles!AV56</f>
        <v>170.57659562105874</v>
      </c>
      <c r="F55" s="8">
        <f t="shared" si="0"/>
        <v>4.9778532931284083</v>
      </c>
      <c r="G55" s="8">
        <f t="shared" si="1"/>
        <v>-29.992735315314867</v>
      </c>
    </row>
    <row r="56" spans="1:7" x14ac:dyDescent="0.25">
      <c r="B56" s="6"/>
    </row>
    <row r="57" spans="1:7" x14ac:dyDescent="0.25">
      <c r="B57" s="6"/>
    </row>
    <row r="58" spans="1:7" x14ac:dyDescent="0.25">
      <c r="B58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Distances</vt:lpstr>
      <vt:lpstr>Angles1</vt:lpstr>
      <vt:lpstr>Angles</vt:lpstr>
      <vt:lpstr>Figures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2019-10-04T13:45:51Z</dcterms:created>
  <dcterms:modified xsi:type="dcterms:W3CDTF">2019-10-06T15:40:37Z</dcterms:modified>
</cp:coreProperties>
</file>