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6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+xml"/>
  <Override PartName="/xl/charts/chart7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8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9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charts/chart10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96"/>
  <workbookPr filterPrivacy="1"/>
  <xr:revisionPtr revIDLastSave="0" documentId="13_ncr:1_{65267306-6D3F-4185-BEA0-493AB1A92A2C}" xr6:coauthVersionLast="36" xr6:coauthVersionMax="36" xr10:uidLastSave="{00000000-0000-0000-0000-000000000000}"/>
  <bookViews>
    <workbookView xWindow="0" yWindow="0" windowWidth="22260" windowHeight="12645" tabRatio="870" xr2:uid="{00000000-000D-0000-FFFF-FFFF00000000}"/>
  </bookViews>
  <sheets>
    <sheet name="1_Dataset-Maps" sheetId="1" r:id="rId1"/>
    <sheet name="2_Geroref. data" sheetId="3" r:id="rId2"/>
    <sheet name="3_Georef. data - In short" sheetId="6" r:id="rId3"/>
    <sheet name="FIG 4.1" sheetId="4" r:id="rId4"/>
    <sheet name="FIG 4.2" sheetId="5" r:id="rId5"/>
    <sheet name="4_Georef. matching points" sheetId="7" r:id="rId6"/>
    <sheet name="5_Georef. maps" sheetId="8" r:id="rId7"/>
    <sheet name="6_Digitalising" sheetId="9" r:id="rId8"/>
    <sheet name="7_Surfaces" sheetId="2" r:id="rId9"/>
  </sheets>
  <externalReferences>
    <externalReference r:id="rId10"/>
  </externalReferences>
  <definedNames>
    <definedName name="_xlnm._FilterDatabase" localSheetId="1" hidden="1">'2_Geroref. data'!$A$1:$AM$1324</definedName>
    <definedName name="_xlnm._FilterDatabase" localSheetId="2" hidden="1">'3_Georef. data - In short'!$A$1:$AC$82</definedName>
    <definedName name="_xlnm._FilterDatabase" localSheetId="8" hidden="1">'7_Surfaces'!$D$1:$F$25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4" i="2" l="1"/>
  <c r="AH35" i="9" l="1"/>
  <c r="AL300" i="3" l="1"/>
  <c r="AL67" i="3"/>
  <c r="Y1324" i="3"/>
  <c r="X1324" i="3"/>
  <c r="Y1323" i="3"/>
  <c r="X1323" i="3"/>
  <c r="Y1321" i="3"/>
  <c r="X1321" i="3"/>
  <c r="Y1320" i="3"/>
  <c r="X1320" i="3"/>
  <c r="Y1319" i="3"/>
  <c r="X1319" i="3"/>
  <c r="Y1318" i="3"/>
  <c r="X1318" i="3"/>
  <c r="Y1317" i="3"/>
  <c r="X1317" i="3"/>
  <c r="Y1315" i="3"/>
  <c r="X1315" i="3"/>
  <c r="Y1314" i="3"/>
  <c r="X1314" i="3"/>
  <c r="Y1313" i="3"/>
  <c r="X1313" i="3"/>
  <c r="Y1312" i="3"/>
  <c r="X1312" i="3"/>
  <c r="Y1311" i="3"/>
  <c r="X1311" i="3"/>
  <c r="Y1310" i="3"/>
  <c r="X1310" i="3"/>
  <c r="Y1309" i="3"/>
  <c r="X1309" i="3"/>
  <c r="Y1308" i="3"/>
  <c r="X1308" i="3"/>
  <c r="Y1307" i="3"/>
  <c r="X1307" i="3"/>
  <c r="Y1305" i="3"/>
  <c r="X1305" i="3"/>
  <c r="Y1304" i="3"/>
  <c r="X1304" i="3"/>
  <c r="Y1303" i="3"/>
  <c r="X1303" i="3"/>
  <c r="Y1302" i="3"/>
  <c r="X1302" i="3"/>
  <c r="Y1301" i="3"/>
  <c r="X1301" i="3"/>
  <c r="Y1300" i="3"/>
  <c r="X1300" i="3"/>
  <c r="Y1299" i="3"/>
  <c r="X1299" i="3"/>
  <c r="Y1298" i="3"/>
  <c r="X1298" i="3"/>
  <c r="Y1297" i="3"/>
  <c r="X1297" i="3"/>
  <c r="Y1295" i="3"/>
  <c r="X1295" i="3"/>
  <c r="Y1294" i="3"/>
  <c r="X1294" i="3"/>
  <c r="Y1293" i="3"/>
  <c r="X1293" i="3"/>
  <c r="Y1292" i="3"/>
  <c r="X1292" i="3"/>
  <c r="Y1291" i="3"/>
  <c r="X1291" i="3"/>
  <c r="Y1290" i="3"/>
  <c r="X1290" i="3"/>
  <c r="Y1289" i="3"/>
  <c r="X1289" i="3"/>
  <c r="Y1288" i="3"/>
  <c r="X1288" i="3"/>
  <c r="Y1287" i="3"/>
  <c r="X1287" i="3"/>
  <c r="Y1285" i="3"/>
  <c r="X1285" i="3"/>
  <c r="Y1284" i="3"/>
  <c r="X1284" i="3"/>
  <c r="Y1283" i="3"/>
  <c r="X1283" i="3"/>
  <c r="Y1282" i="3"/>
  <c r="X1282" i="3"/>
  <c r="Y1281" i="3"/>
  <c r="X1281" i="3"/>
  <c r="Y1280" i="3"/>
  <c r="X1280" i="3"/>
  <c r="Y1279" i="3"/>
  <c r="X1279" i="3"/>
  <c r="Y1278" i="3"/>
  <c r="X1278" i="3"/>
  <c r="Y1277" i="3"/>
  <c r="X1277" i="3"/>
  <c r="Y1276" i="3"/>
  <c r="X1276" i="3"/>
  <c r="Y1275" i="3"/>
  <c r="X1275" i="3"/>
  <c r="Y1273" i="3"/>
  <c r="X1273" i="3"/>
  <c r="Y1272" i="3"/>
  <c r="X1272" i="3"/>
  <c r="Y1271" i="3"/>
  <c r="X1271" i="3"/>
  <c r="Y1270" i="3"/>
  <c r="X1270" i="3"/>
  <c r="Y1269" i="3"/>
  <c r="X1269" i="3"/>
  <c r="Y1268" i="3"/>
  <c r="X1268" i="3"/>
  <c r="Y1267" i="3"/>
  <c r="X1267" i="3"/>
  <c r="Y1266" i="3"/>
  <c r="X1266" i="3"/>
  <c r="Y1264" i="3"/>
  <c r="X1264" i="3"/>
  <c r="Y1263" i="3"/>
  <c r="X1263" i="3"/>
  <c r="Y1262" i="3"/>
  <c r="X1262" i="3"/>
  <c r="Y1261" i="3"/>
  <c r="X1261" i="3"/>
  <c r="Y1260" i="3"/>
  <c r="X1260" i="3"/>
  <c r="Y1259" i="3"/>
  <c r="X1259" i="3"/>
  <c r="Y1258" i="3"/>
  <c r="X1258" i="3"/>
  <c r="Y1257" i="3"/>
  <c r="X1257" i="3"/>
  <c r="Y1256" i="3"/>
  <c r="X1256" i="3"/>
  <c r="Y1255" i="3"/>
  <c r="X1255" i="3"/>
  <c r="Y1254" i="3"/>
  <c r="X1254" i="3"/>
  <c r="Y1252" i="3"/>
  <c r="X1252" i="3"/>
  <c r="Y1251" i="3"/>
  <c r="X1251" i="3"/>
  <c r="Y1250" i="3"/>
  <c r="X1250" i="3"/>
  <c r="Y1249" i="3"/>
  <c r="X1249" i="3"/>
  <c r="Y1248" i="3"/>
  <c r="X1248" i="3"/>
  <c r="Y1247" i="3"/>
  <c r="X1247" i="3"/>
  <c r="Y1246" i="3"/>
  <c r="X1246" i="3"/>
  <c r="Y1245" i="3"/>
  <c r="X1245" i="3"/>
  <c r="Y1243" i="3"/>
  <c r="X1243" i="3"/>
  <c r="Y1242" i="3"/>
  <c r="X1242" i="3"/>
  <c r="Y1241" i="3"/>
  <c r="X1241" i="3"/>
  <c r="Y1240" i="3"/>
  <c r="X1240" i="3"/>
  <c r="Y1239" i="3"/>
  <c r="X1239" i="3"/>
  <c r="Y1238" i="3"/>
  <c r="X1238" i="3"/>
  <c r="Y1237" i="3"/>
  <c r="X1237" i="3"/>
  <c r="Y1236" i="3"/>
  <c r="X1236" i="3"/>
  <c r="Y1235" i="3"/>
  <c r="X1235" i="3"/>
  <c r="Y1234" i="3"/>
  <c r="X1234" i="3"/>
  <c r="Y1232" i="3"/>
  <c r="X1232" i="3"/>
  <c r="Y1231" i="3"/>
  <c r="X1231" i="3"/>
  <c r="Y1230" i="3"/>
  <c r="X1230" i="3"/>
  <c r="Y1229" i="3"/>
  <c r="X1229" i="3"/>
  <c r="Y1228" i="3"/>
  <c r="X1228" i="3"/>
  <c r="Y1227" i="3"/>
  <c r="X1227" i="3"/>
  <c r="Y1226" i="3"/>
  <c r="X1226" i="3"/>
  <c r="Y1225" i="3"/>
  <c r="X1225" i="3"/>
  <c r="Y1224" i="3"/>
  <c r="X1224" i="3"/>
  <c r="Y1223" i="3"/>
  <c r="X1223" i="3"/>
  <c r="Y1222" i="3"/>
  <c r="X1222" i="3"/>
  <c r="Y1221" i="3"/>
  <c r="X1221" i="3"/>
  <c r="Y1220" i="3"/>
  <c r="X1220" i="3"/>
  <c r="Y1219" i="3"/>
  <c r="X1219" i="3"/>
  <c r="Y1217" i="3"/>
  <c r="X1217" i="3"/>
  <c r="Y1216" i="3"/>
  <c r="X1216" i="3"/>
  <c r="Y1215" i="3"/>
  <c r="X1215" i="3"/>
  <c r="Y1214" i="3"/>
  <c r="X1214" i="3"/>
  <c r="Y1213" i="3"/>
  <c r="X1213" i="3"/>
  <c r="Y1212" i="3"/>
  <c r="X1212" i="3"/>
  <c r="Y1211" i="3"/>
  <c r="X1211" i="3"/>
  <c r="Y1210" i="3"/>
  <c r="X1210" i="3"/>
  <c r="Y1209" i="3"/>
  <c r="X1209" i="3"/>
  <c r="Y1208" i="3"/>
  <c r="X1208" i="3"/>
  <c r="Y1207" i="3"/>
  <c r="X1207" i="3"/>
  <c r="Y1206" i="3"/>
  <c r="X1206" i="3"/>
  <c r="Y1205" i="3"/>
  <c r="X1205" i="3"/>
  <c r="Y1203" i="3"/>
  <c r="X1203" i="3"/>
  <c r="Y1202" i="3"/>
  <c r="X1202" i="3"/>
  <c r="Y1201" i="3"/>
  <c r="X1201" i="3"/>
  <c r="Y1200" i="3"/>
  <c r="X1200" i="3"/>
  <c r="Y1199" i="3"/>
  <c r="X1199" i="3"/>
  <c r="Y1198" i="3"/>
  <c r="X1198" i="3"/>
  <c r="Y1197" i="3"/>
  <c r="X1197" i="3"/>
  <c r="Y1196" i="3"/>
  <c r="X1196" i="3"/>
  <c r="Y1195" i="3"/>
  <c r="X1195" i="3"/>
  <c r="Y1194" i="3"/>
  <c r="X1194" i="3"/>
  <c r="Y1193" i="3"/>
  <c r="X1193" i="3"/>
  <c r="Y1192" i="3"/>
  <c r="X1192" i="3"/>
  <c r="Y1191" i="3"/>
  <c r="X1191" i="3"/>
  <c r="Y1189" i="3"/>
  <c r="X1189" i="3"/>
  <c r="Y1188" i="3"/>
  <c r="X1188" i="3"/>
  <c r="Y1187" i="3"/>
  <c r="X1187" i="3"/>
  <c r="Y1186" i="3"/>
  <c r="X1186" i="3"/>
  <c r="Y1185" i="3"/>
  <c r="X1185" i="3"/>
  <c r="Y1184" i="3"/>
  <c r="X1184" i="3"/>
  <c r="Y1183" i="3"/>
  <c r="X1183" i="3"/>
  <c r="Y1182" i="3"/>
  <c r="X1182" i="3"/>
  <c r="Y1181" i="3"/>
  <c r="X1181" i="3"/>
  <c r="Y1180" i="3"/>
  <c r="X1180" i="3"/>
  <c r="Y1179" i="3"/>
  <c r="X1179" i="3"/>
  <c r="Y1178" i="3"/>
  <c r="X1178" i="3"/>
  <c r="Y1176" i="3"/>
  <c r="X1176" i="3"/>
  <c r="Y1175" i="3"/>
  <c r="X1175" i="3"/>
  <c r="Y1174" i="3"/>
  <c r="X1174" i="3"/>
  <c r="Y1173" i="3"/>
  <c r="X1173" i="3"/>
  <c r="Y1172" i="3"/>
  <c r="X1172" i="3"/>
  <c r="Y1171" i="3"/>
  <c r="X1171" i="3"/>
  <c r="Y1170" i="3"/>
  <c r="X1170" i="3"/>
  <c r="Y1169" i="3"/>
  <c r="X1169" i="3"/>
  <c r="Y1168" i="3"/>
  <c r="X1168" i="3"/>
  <c r="Y1167" i="3"/>
  <c r="X1167" i="3"/>
  <c r="Y1166" i="3"/>
  <c r="X1166" i="3"/>
  <c r="Y1165" i="3"/>
  <c r="X1165" i="3"/>
  <c r="Y1164" i="3"/>
  <c r="X1164" i="3"/>
  <c r="Y1163" i="3"/>
  <c r="X1163" i="3"/>
  <c r="Y1162" i="3"/>
  <c r="X1162" i="3"/>
  <c r="Y1161" i="3"/>
  <c r="X1161" i="3"/>
  <c r="Y1159" i="3"/>
  <c r="X1159" i="3"/>
  <c r="Y1158" i="3"/>
  <c r="X1158" i="3"/>
  <c r="Y1157" i="3"/>
  <c r="X1157" i="3"/>
  <c r="Y1156" i="3"/>
  <c r="X1156" i="3"/>
  <c r="Y1155" i="3"/>
  <c r="X1155" i="3"/>
  <c r="Y1154" i="3"/>
  <c r="X1154" i="3"/>
  <c r="Y1153" i="3"/>
  <c r="X1153" i="3"/>
  <c r="Y1152" i="3"/>
  <c r="X1152" i="3"/>
  <c r="Y1151" i="3"/>
  <c r="X1151" i="3"/>
  <c r="Y1150" i="3"/>
  <c r="X1150" i="3"/>
  <c r="Y1149" i="3"/>
  <c r="X1149" i="3"/>
  <c r="Y1148" i="3"/>
  <c r="X1148" i="3"/>
  <c r="Y1147" i="3"/>
  <c r="X1147" i="3"/>
  <c r="Y1146" i="3"/>
  <c r="X1146" i="3"/>
  <c r="Y1145" i="3"/>
  <c r="X1145" i="3"/>
  <c r="Y1144" i="3"/>
  <c r="X1144" i="3"/>
  <c r="Y1143" i="3"/>
  <c r="X1143" i="3"/>
  <c r="Y1141" i="3"/>
  <c r="X1141" i="3"/>
  <c r="Y1140" i="3"/>
  <c r="X1140" i="3"/>
  <c r="Y1139" i="3"/>
  <c r="X1139" i="3"/>
  <c r="Y1138" i="3"/>
  <c r="X1138" i="3"/>
  <c r="Y1137" i="3"/>
  <c r="X1137" i="3"/>
  <c r="Y1136" i="3"/>
  <c r="X1136" i="3"/>
  <c r="Y1135" i="3"/>
  <c r="X1135" i="3"/>
  <c r="Y1134" i="3"/>
  <c r="X1134" i="3"/>
  <c r="Y1133" i="3"/>
  <c r="X1133" i="3"/>
  <c r="Y1132" i="3"/>
  <c r="X1132" i="3"/>
  <c r="Y1131" i="3"/>
  <c r="X1131" i="3"/>
  <c r="Y1130" i="3"/>
  <c r="X1130" i="3"/>
  <c r="Y1129" i="3"/>
  <c r="X1129" i="3"/>
  <c r="Y1128" i="3"/>
  <c r="X1128" i="3"/>
  <c r="Y1127" i="3"/>
  <c r="X1127" i="3"/>
  <c r="Y1126" i="3"/>
  <c r="X1126" i="3"/>
  <c r="Y1124" i="3"/>
  <c r="X1124" i="3"/>
  <c r="Y1123" i="3"/>
  <c r="X1123" i="3"/>
  <c r="Y1121" i="3"/>
  <c r="X1121" i="3"/>
  <c r="Y1120" i="3"/>
  <c r="X1120" i="3"/>
  <c r="Y1119" i="3"/>
  <c r="X1119" i="3"/>
  <c r="Y1118" i="3"/>
  <c r="X1118" i="3"/>
  <c r="Y1117" i="3"/>
  <c r="X1117" i="3"/>
  <c r="Y1116" i="3"/>
  <c r="X1116" i="3"/>
  <c r="Y1115" i="3"/>
  <c r="X1115" i="3"/>
  <c r="Y1114" i="3"/>
  <c r="X1114" i="3"/>
  <c r="Y1113" i="3"/>
  <c r="X1113" i="3"/>
  <c r="Y1112" i="3"/>
  <c r="X1112" i="3"/>
  <c r="Y1111" i="3"/>
  <c r="X1111" i="3"/>
  <c r="Y1109" i="3"/>
  <c r="X1109" i="3"/>
  <c r="Y1108" i="3"/>
  <c r="X1108" i="3"/>
  <c r="Y1107" i="3"/>
  <c r="X1107" i="3"/>
  <c r="Y1106" i="3"/>
  <c r="X1106" i="3"/>
  <c r="Y1105" i="3"/>
  <c r="X1105" i="3"/>
  <c r="Y1104" i="3"/>
  <c r="X1104" i="3"/>
  <c r="Y1103" i="3"/>
  <c r="X1103" i="3"/>
  <c r="Y1102" i="3"/>
  <c r="X1102" i="3"/>
  <c r="Y1101" i="3"/>
  <c r="X1101" i="3"/>
  <c r="Y1100" i="3"/>
  <c r="X1100" i="3"/>
  <c r="Y1099" i="3"/>
  <c r="X1099" i="3"/>
  <c r="Y1098" i="3"/>
  <c r="X1098" i="3"/>
  <c r="Y1097" i="3"/>
  <c r="X1097" i="3"/>
  <c r="Y1096" i="3"/>
  <c r="X1096" i="3"/>
  <c r="Y1095" i="3"/>
  <c r="X1095" i="3"/>
  <c r="Y1094" i="3"/>
  <c r="X1094" i="3"/>
  <c r="Y1093" i="3"/>
  <c r="X1093" i="3"/>
  <c r="Y1092" i="3"/>
  <c r="X1092" i="3"/>
  <c r="Y1091" i="3"/>
  <c r="X1091" i="3"/>
  <c r="Y1089" i="3"/>
  <c r="X1089" i="3"/>
  <c r="Y1088" i="3"/>
  <c r="X1088" i="3"/>
  <c r="Y1087" i="3"/>
  <c r="X1087" i="3"/>
  <c r="Y1086" i="3"/>
  <c r="X1086" i="3"/>
  <c r="Y1085" i="3"/>
  <c r="X1085" i="3"/>
  <c r="Y1084" i="3"/>
  <c r="X1084" i="3"/>
  <c r="Y1083" i="3"/>
  <c r="X1083" i="3"/>
  <c r="Y1082" i="3"/>
  <c r="X1082" i="3"/>
  <c r="Y1081" i="3"/>
  <c r="X1081" i="3"/>
  <c r="Y1080" i="3"/>
  <c r="X1080" i="3"/>
  <c r="Y1079" i="3"/>
  <c r="X1079" i="3"/>
  <c r="Y1078" i="3"/>
  <c r="X1078" i="3"/>
  <c r="Y1077" i="3"/>
  <c r="X1077" i="3"/>
  <c r="Y1076" i="3"/>
  <c r="X1076" i="3"/>
  <c r="Y1075" i="3"/>
  <c r="X1075" i="3"/>
  <c r="Y1074" i="3"/>
  <c r="X1074" i="3"/>
  <c r="Y1073" i="3"/>
  <c r="X1073" i="3"/>
  <c r="Y1072" i="3"/>
  <c r="X1072" i="3"/>
  <c r="Y1071" i="3"/>
  <c r="X1071" i="3"/>
  <c r="Y1070" i="3"/>
  <c r="X1070" i="3"/>
  <c r="Y1069" i="3"/>
  <c r="X1069" i="3"/>
  <c r="Y1068" i="3"/>
  <c r="X1068" i="3"/>
  <c r="Y1067" i="3"/>
  <c r="X1067" i="3"/>
  <c r="Y1066" i="3"/>
  <c r="X1066" i="3"/>
  <c r="Y1065" i="3"/>
  <c r="X1065" i="3"/>
  <c r="Y1064" i="3"/>
  <c r="X1064" i="3"/>
  <c r="Y1063" i="3"/>
  <c r="X1063" i="3"/>
  <c r="Y1062" i="3"/>
  <c r="X1062" i="3"/>
  <c r="Y1061" i="3"/>
  <c r="X1061" i="3"/>
  <c r="Y1060" i="3"/>
  <c r="X1060" i="3"/>
  <c r="Y1059" i="3"/>
  <c r="X1059" i="3"/>
  <c r="Y1058" i="3"/>
  <c r="X1058" i="3"/>
  <c r="Y1057" i="3"/>
  <c r="X1057" i="3"/>
  <c r="Y1056" i="3"/>
  <c r="X1056" i="3"/>
  <c r="Y1055" i="3"/>
  <c r="X1055" i="3"/>
  <c r="Y1054" i="3"/>
  <c r="X1054" i="3"/>
  <c r="Y1053" i="3"/>
  <c r="X1053" i="3"/>
  <c r="Y1052" i="3"/>
  <c r="X1052" i="3"/>
  <c r="Y1050" i="3"/>
  <c r="X1050" i="3"/>
  <c r="Y1049" i="3"/>
  <c r="X1049" i="3"/>
  <c r="Y1048" i="3"/>
  <c r="X1048" i="3"/>
  <c r="Y1047" i="3"/>
  <c r="X1047" i="3"/>
  <c r="Y1046" i="3"/>
  <c r="X1046" i="3"/>
  <c r="Y1045" i="3"/>
  <c r="X1045" i="3"/>
  <c r="Y1044" i="3"/>
  <c r="X1044" i="3"/>
  <c r="Y1043" i="3"/>
  <c r="X1043" i="3"/>
  <c r="Y1042" i="3"/>
  <c r="X1042" i="3"/>
  <c r="Y1041" i="3"/>
  <c r="X1041" i="3"/>
  <c r="Y1040" i="3"/>
  <c r="X1040" i="3"/>
  <c r="Y1039" i="3"/>
  <c r="X1039" i="3"/>
  <c r="Y1038" i="3"/>
  <c r="X1038" i="3"/>
  <c r="Y1037" i="3"/>
  <c r="X1037" i="3"/>
  <c r="Y1036" i="3"/>
  <c r="X1036" i="3"/>
  <c r="Y1035" i="3"/>
  <c r="X1035" i="3"/>
  <c r="Y1034" i="3"/>
  <c r="X1034" i="3"/>
  <c r="Y1033" i="3"/>
  <c r="X1033" i="3"/>
  <c r="Y1032" i="3"/>
  <c r="X1032" i="3"/>
  <c r="Y1031" i="3"/>
  <c r="X1031" i="3"/>
  <c r="Y1030" i="3"/>
  <c r="X1030" i="3"/>
  <c r="Y1029" i="3"/>
  <c r="X1029" i="3"/>
  <c r="Y1028" i="3"/>
  <c r="X1028" i="3"/>
  <c r="Y1027" i="3"/>
  <c r="X1027" i="3"/>
  <c r="Y1026" i="3"/>
  <c r="X1026" i="3"/>
  <c r="Y1025" i="3"/>
  <c r="X1025" i="3"/>
  <c r="Y1023" i="3"/>
  <c r="X1023" i="3"/>
  <c r="Y1022" i="3"/>
  <c r="X1022" i="3"/>
  <c r="Y1021" i="3"/>
  <c r="X1021" i="3"/>
  <c r="Y1020" i="3"/>
  <c r="X1020" i="3"/>
  <c r="Y1019" i="3"/>
  <c r="X1019" i="3"/>
  <c r="Y1017" i="3"/>
  <c r="X1017" i="3"/>
  <c r="Y1016" i="3"/>
  <c r="X1016" i="3"/>
  <c r="Y1015" i="3"/>
  <c r="X1015" i="3"/>
  <c r="Y1014" i="3"/>
  <c r="X1014" i="3"/>
  <c r="Y1013" i="3"/>
  <c r="X1013" i="3"/>
  <c r="Y1012" i="3"/>
  <c r="X1012" i="3"/>
  <c r="Y1011" i="3"/>
  <c r="X1011" i="3"/>
  <c r="Y1010" i="3"/>
  <c r="X1010" i="3"/>
  <c r="Y1009" i="3"/>
  <c r="X1009" i="3"/>
  <c r="Y1008" i="3"/>
  <c r="X1008" i="3"/>
  <c r="Y1007" i="3"/>
  <c r="X1007" i="3"/>
  <c r="Y1006" i="3"/>
  <c r="X1006" i="3"/>
  <c r="Y1005" i="3"/>
  <c r="X1005" i="3"/>
  <c r="Y1004" i="3"/>
  <c r="X1004" i="3"/>
  <c r="Y1003" i="3"/>
  <c r="X1003" i="3"/>
  <c r="Y1002" i="3"/>
  <c r="X1002" i="3"/>
  <c r="Y1001" i="3"/>
  <c r="X1001" i="3"/>
  <c r="Y1000" i="3"/>
  <c r="X1000" i="3"/>
  <c r="Y999" i="3"/>
  <c r="X999" i="3"/>
  <c r="Y998" i="3"/>
  <c r="X998" i="3"/>
  <c r="Y997" i="3"/>
  <c r="X997" i="3"/>
  <c r="Y995" i="3"/>
  <c r="X995" i="3"/>
  <c r="Y994" i="3"/>
  <c r="X994" i="3"/>
  <c r="Y993" i="3"/>
  <c r="X993" i="3"/>
  <c r="Y992" i="3"/>
  <c r="X992" i="3"/>
  <c r="Y991" i="3"/>
  <c r="X991" i="3"/>
  <c r="Y990" i="3"/>
  <c r="X990" i="3"/>
  <c r="Y989" i="3"/>
  <c r="X989" i="3"/>
  <c r="Y988" i="3"/>
  <c r="X988" i="3"/>
  <c r="Y987" i="3"/>
  <c r="X987" i="3"/>
  <c r="Y986" i="3"/>
  <c r="X986" i="3"/>
  <c r="Y985" i="3"/>
  <c r="X985" i="3"/>
  <c r="Y984" i="3"/>
  <c r="X984" i="3"/>
  <c r="Y983" i="3"/>
  <c r="X983" i="3"/>
  <c r="Y982" i="3"/>
  <c r="X982" i="3"/>
  <c r="Y981" i="3"/>
  <c r="X981" i="3"/>
  <c r="Y980" i="3"/>
  <c r="X980" i="3"/>
  <c r="Y979" i="3"/>
  <c r="X979" i="3"/>
  <c r="Y978" i="3"/>
  <c r="X978" i="3"/>
  <c r="Y977" i="3"/>
  <c r="X977" i="3"/>
  <c r="Y976" i="3"/>
  <c r="X976" i="3"/>
  <c r="Y974" i="3"/>
  <c r="X974" i="3"/>
  <c r="Y973" i="3"/>
  <c r="X973" i="3"/>
  <c r="Y972" i="3"/>
  <c r="X972" i="3"/>
  <c r="Y971" i="3"/>
  <c r="X971" i="3"/>
  <c r="Y970" i="3"/>
  <c r="X970" i="3"/>
  <c r="Y969" i="3"/>
  <c r="X969" i="3"/>
  <c r="Y968" i="3"/>
  <c r="X968" i="3"/>
  <c r="Y967" i="3"/>
  <c r="X967" i="3"/>
  <c r="Y966" i="3"/>
  <c r="X966" i="3"/>
  <c r="Y965" i="3"/>
  <c r="X965" i="3"/>
  <c r="Y964" i="3"/>
  <c r="X964" i="3"/>
  <c r="Y963" i="3"/>
  <c r="X963" i="3"/>
  <c r="Y962" i="3"/>
  <c r="X962" i="3"/>
  <c r="Y961" i="3"/>
  <c r="X961" i="3"/>
  <c r="Y960" i="3"/>
  <c r="X960" i="3"/>
  <c r="Y959" i="3"/>
  <c r="X959" i="3"/>
  <c r="Y958" i="3"/>
  <c r="X958" i="3"/>
  <c r="Y957" i="3"/>
  <c r="X957" i="3"/>
  <c r="Y956" i="3"/>
  <c r="X956" i="3"/>
  <c r="Y955" i="3"/>
  <c r="X955" i="3"/>
  <c r="Y954" i="3"/>
  <c r="X954" i="3"/>
  <c r="Y953" i="3"/>
  <c r="X953" i="3"/>
  <c r="Y952" i="3"/>
  <c r="X952" i="3"/>
  <c r="Y951" i="3"/>
  <c r="X951" i="3"/>
  <c r="Y950" i="3"/>
  <c r="X950" i="3"/>
  <c r="Y949" i="3"/>
  <c r="X949" i="3"/>
  <c r="Y948" i="3"/>
  <c r="X948" i="3"/>
  <c r="Y947" i="3"/>
  <c r="X947" i="3"/>
  <c r="Y946" i="3"/>
  <c r="X946" i="3"/>
  <c r="Y945" i="3"/>
  <c r="X945" i="3"/>
  <c r="Y944" i="3"/>
  <c r="X944" i="3"/>
  <c r="Y943" i="3"/>
  <c r="X943" i="3"/>
  <c r="Y942" i="3"/>
  <c r="X942" i="3"/>
  <c r="Y941" i="3"/>
  <c r="X941" i="3"/>
  <c r="Y940" i="3"/>
  <c r="X940" i="3"/>
  <c r="Y939" i="3"/>
  <c r="X939" i="3"/>
  <c r="Y938" i="3"/>
  <c r="X938" i="3"/>
  <c r="Y936" i="3"/>
  <c r="X936" i="3"/>
  <c r="Y935" i="3"/>
  <c r="X935" i="3"/>
  <c r="Y934" i="3"/>
  <c r="X934" i="3"/>
  <c r="Y933" i="3"/>
  <c r="X933" i="3"/>
  <c r="Y932" i="3"/>
  <c r="X932" i="3"/>
  <c r="Y931" i="3"/>
  <c r="X931" i="3"/>
  <c r="Y930" i="3"/>
  <c r="X930" i="3"/>
  <c r="Y929" i="3"/>
  <c r="X929" i="3"/>
  <c r="Y928" i="3"/>
  <c r="X928" i="3"/>
  <c r="Y927" i="3"/>
  <c r="X927" i="3"/>
  <c r="Y926" i="3"/>
  <c r="X926" i="3"/>
  <c r="Y925" i="3"/>
  <c r="X925" i="3"/>
  <c r="Y923" i="3"/>
  <c r="X923" i="3"/>
  <c r="Y922" i="3"/>
  <c r="X922" i="3"/>
  <c r="Y921" i="3"/>
  <c r="X921" i="3"/>
  <c r="Y920" i="3"/>
  <c r="X920" i="3"/>
  <c r="Y918" i="3"/>
  <c r="X918" i="3"/>
  <c r="Y917" i="3"/>
  <c r="X917" i="3"/>
  <c r="Y916" i="3"/>
  <c r="X916" i="3"/>
  <c r="Y915" i="3"/>
  <c r="X915" i="3"/>
  <c r="Y914" i="3"/>
  <c r="X914" i="3"/>
  <c r="Y913" i="3"/>
  <c r="X913" i="3"/>
  <c r="Y912" i="3"/>
  <c r="X912" i="3"/>
  <c r="Y911" i="3"/>
  <c r="X911" i="3"/>
  <c r="Y910" i="3"/>
  <c r="X910" i="3"/>
  <c r="Y909" i="3"/>
  <c r="X909" i="3"/>
  <c r="Y908" i="3"/>
  <c r="X908" i="3"/>
  <c r="Y907" i="3"/>
  <c r="X907" i="3"/>
  <c r="Y906" i="3"/>
  <c r="X906" i="3"/>
  <c r="Y905" i="3"/>
  <c r="X905" i="3"/>
  <c r="Y903" i="3"/>
  <c r="X903" i="3"/>
  <c r="Y902" i="3"/>
  <c r="X902" i="3"/>
  <c r="Y901" i="3"/>
  <c r="X901" i="3"/>
  <c r="Y900" i="3"/>
  <c r="X900" i="3"/>
  <c r="Y899" i="3"/>
  <c r="X899" i="3"/>
  <c r="Y898" i="3"/>
  <c r="X898" i="3"/>
  <c r="Y897" i="3"/>
  <c r="X897" i="3"/>
  <c r="Y896" i="3"/>
  <c r="X896" i="3"/>
  <c r="Y895" i="3"/>
  <c r="X895" i="3"/>
  <c r="Y894" i="3"/>
  <c r="X894" i="3"/>
  <c r="Y893" i="3"/>
  <c r="X893" i="3"/>
  <c r="Y892" i="3"/>
  <c r="X892" i="3"/>
  <c r="Y891" i="3"/>
  <c r="X891" i="3"/>
  <c r="Y890" i="3"/>
  <c r="X890" i="3"/>
  <c r="Y889" i="3"/>
  <c r="X889" i="3"/>
  <c r="Y888" i="3"/>
  <c r="X888" i="3"/>
  <c r="Y887" i="3"/>
  <c r="X887" i="3"/>
  <c r="Y886" i="3"/>
  <c r="X886" i="3"/>
  <c r="Y885" i="3"/>
  <c r="X885" i="3"/>
  <c r="Y884" i="3"/>
  <c r="X884" i="3"/>
  <c r="Y883" i="3"/>
  <c r="X883" i="3"/>
  <c r="Y882" i="3"/>
  <c r="X882" i="3"/>
  <c r="Y881" i="3"/>
  <c r="X881" i="3"/>
  <c r="Y880" i="3"/>
  <c r="X880" i="3"/>
  <c r="Y879" i="3"/>
  <c r="X879" i="3"/>
  <c r="Y877" i="3"/>
  <c r="X877" i="3"/>
  <c r="Y876" i="3"/>
  <c r="X876" i="3"/>
  <c r="Y875" i="3"/>
  <c r="X875" i="3"/>
  <c r="Y874" i="3"/>
  <c r="X874" i="3"/>
  <c r="Y873" i="3"/>
  <c r="X873" i="3"/>
  <c r="Y872" i="3"/>
  <c r="X872" i="3"/>
  <c r="Y871" i="3"/>
  <c r="X871" i="3"/>
  <c r="Y870" i="3"/>
  <c r="X870" i="3"/>
  <c r="Y869" i="3"/>
  <c r="X869" i="3"/>
  <c r="Y868" i="3"/>
  <c r="X868" i="3"/>
  <c r="Y867" i="3"/>
  <c r="X867" i="3"/>
  <c r="Y866" i="3"/>
  <c r="X866" i="3"/>
  <c r="Y865" i="3"/>
  <c r="X865" i="3"/>
  <c r="Y864" i="3"/>
  <c r="X864" i="3"/>
  <c r="Y863" i="3"/>
  <c r="X863" i="3"/>
  <c r="Y862" i="3"/>
  <c r="X862" i="3"/>
  <c r="Y861" i="3"/>
  <c r="X861" i="3"/>
  <c r="Y860" i="3"/>
  <c r="X860" i="3"/>
  <c r="Y859" i="3"/>
  <c r="X859" i="3"/>
  <c r="Y858" i="3"/>
  <c r="X858" i="3"/>
  <c r="Y857" i="3"/>
  <c r="X857" i="3"/>
  <c r="Y856" i="3"/>
  <c r="X856" i="3"/>
  <c r="Y855" i="3"/>
  <c r="X855" i="3"/>
  <c r="Y854" i="3"/>
  <c r="X854" i="3"/>
  <c r="Y853" i="3"/>
  <c r="X853" i="3"/>
  <c r="Y852" i="3"/>
  <c r="X852" i="3"/>
  <c r="Y850" i="3"/>
  <c r="X850" i="3"/>
  <c r="Y849" i="3"/>
  <c r="X849" i="3"/>
  <c r="Y848" i="3"/>
  <c r="X848" i="3"/>
  <c r="Y847" i="3"/>
  <c r="X847" i="3"/>
  <c r="Y845" i="3"/>
  <c r="X845" i="3"/>
  <c r="Y844" i="3"/>
  <c r="X844" i="3"/>
  <c r="Y843" i="3"/>
  <c r="X843" i="3"/>
  <c r="Y842" i="3"/>
  <c r="X842" i="3"/>
  <c r="Y841" i="3"/>
  <c r="X841" i="3"/>
  <c r="Y840" i="3"/>
  <c r="X840" i="3"/>
  <c r="Y839" i="3"/>
  <c r="X839" i="3"/>
  <c r="Y838" i="3"/>
  <c r="X838" i="3"/>
  <c r="Y837" i="3"/>
  <c r="X837" i="3"/>
  <c r="Y836" i="3"/>
  <c r="X836" i="3"/>
  <c r="Y835" i="3"/>
  <c r="X835" i="3"/>
  <c r="Y834" i="3"/>
  <c r="X834" i="3"/>
  <c r="Y833" i="3"/>
  <c r="X833" i="3"/>
  <c r="Y832" i="3"/>
  <c r="X832" i="3"/>
  <c r="Y831" i="3"/>
  <c r="X831" i="3"/>
  <c r="Y830" i="3"/>
  <c r="X830" i="3"/>
  <c r="Y829" i="3"/>
  <c r="X829" i="3"/>
  <c r="Y828" i="3"/>
  <c r="X828" i="3"/>
  <c r="Y827" i="3"/>
  <c r="X827" i="3"/>
  <c r="Y826" i="3"/>
  <c r="X826" i="3"/>
  <c r="Y825" i="3"/>
  <c r="X825" i="3"/>
  <c r="Y824" i="3"/>
  <c r="X824" i="3"/>
  <c r="Y823" i="3"/>
  <c r="X823" i="3"/>
  <c r="Y822" i="3"/>
  <c r="X822" i="3"/>
  <c r="Y821" i="3"/>
  <c r="X821" i="3"/>
  <c r="Y820" i="3"/>
  <c r="X820" i="3"/>
  <c r="Y819" i="3"/>
  <c r="X819" i="3"/>
  <c r="Y818" i="3"/>
  <c r="X818" i="3"/>
  <c r="Y817" i="3"/>
  <c r="X817" i="3"/>
  <c r="Y815" i="3"/>
  <c r="X815" i="3"/>
  <c r="Y814" i="3"/>
  <c r="X814" i="3"/>
  <c r="Y813" i="3"/>
  <c r="X813" i="3"/>
  <c r="Y812" i="3"/>
  <c r="X812" i="3"/>
  <c r="Y811" i="3"/>
  <c r="X811" i="3"/>
  <c r="Y810" i="3"/>
  <c r="X810" i="3"/>
  <c r="Y809" i="3"/>
  <c r="X809" i="3"/>
  <c r="Y808" i="3"/>
  <c r="X808" i="3"/>
  <c r="Y807" i="3"/>
  <c r="X807" i="3"/>
  <c r="Y806" i="3"/>
  <c r="X806" i="3"/>
  <c r="Y805" i="3"/>
  <c r="X805" i="3"/>
  <c r="Y804" i="3"/>
  <c r="X804" i="3"/>
  <c r="Y803" i="3"/>
  <c r="X803" i="3"/>
  <c r="Y802" i="3"/>
  <c r="X802" i="3"/>
  <c r="Y801" i="3"/>
  <c r="X801" i="3"/>
  <c r="Y800" i="3"/>
  <c r="X800" i="3"/>
  <c r="Y799" i="3"/>
  <c r="X799" i="3"/>
  <c r="Y798" i="3"/>
  <c r="X798" i="3"/>
  <c r="Y797" i="3"/>
  <c r="X797" i="3"/>
  <c r="Y796" i="3"/>
  <c r="X796" i="3"/>
  <c r="Y795" i="3"/>
  <c r="X795" i="3"/>
  <c r="Y794" i="3"/>
  <c r="X794" i="3"/>
  <c r="Y793" i="3"/>
  <c r="X793" i="3"/>
  <c r="Y792" i="3"/>
  <c r="X792" i="3"/>
  <c r="Y791" i="3"/>
  <c r="X791" i="3"/>
  <c r="Y790" i="3"/>
  <c r="X790" i="3"/>
  <c r="Y789" i="3"/>
  <c r="X789" i="3"/>
  <c r="Y788" i="3"/>
  <c r="X788" i="3"/>
  <c r="Y787" i="3"/>
  <c r="X787" i="3"/>
  <c r="Y786" i="3"/>
  <c r="X786" i="3"/>
  <c r="Y785" i="3"/>
  <c r="X785" i="3"/>
  <c r="Y784" i="3"/>
  <c r="X784" i="3"/>
  <c r="Y783" i="3"/>
  <c r="X783" i="3"/>
  <c r="Y782" i="3"/>
  <c r="X782" i="3"/>
  <c r="Y781" i="3"/>
  <c r="X781" i="3"/>
  <c r="Y780" i="3"/>
  <c r="X780" i="3"/>
  <c r="Y779" i="3"/>
  <c r="X779" i="3"/>
  <c r="Y778" i="3"/>
  <c r="X778" i="3"/>
  <c r="Y777" i="3"/>
  <c r="X777" i="3"/>
  <c r="Y776" i="3"/>
  <c r="X776" i="3"/>
  <c r="Y775" i="3"/>
  <c r="X775" i="3"/>
  <c r="Y774" i="3"/>
  <c r="X774" i="3"/>
  <c r="Y773" i="3"/>
  <c r="X773" i="3"/>
  <c r="Y772" i="3"/>
  <c r="X772" i="3"/>
  <c r="Y771" i="3"/>
  <c r="X771" i="3"/>
  <c r="Y769" i="3"/>
  <c r="X769" i="3"/>
  <c r="Y768" i="3"/>
  <c r="X768" i="3"/>
  <c r="Y767" i="3"/>
  <c r="X767" i="3"/>
  <c r="Y766" i="3"/>
  <c r="X766" i="3"/>
  <c r="Y765" i="3"/>
  <c r="X765" i="3"/>
  <c r="Y764" i="3"/>
  <c r="X764" i="3"/>
  <c r="Y763" i="3"/>
  <c r="X763" i="3"/>
  <c r="Y762" i="3"/>
  <c r="X762" i="3"/>
  <c r="Y761" i="3"/>
  <c r="X761" i="3"/>
  <c r="Y760" i="3"/>
  <c r="X760" i="3"/>
  <c r="Y759" i="3"/>
  <c r="X759" i="3"/>
  <c r="Y758" i="3"/>
  <c r="X758" i="3"/>
  <c r="Y757" i="3"/>
  <c r="X757" i="3"/>
  <c r="Y756" i="3"/>
  <c r="X756" i="3"/>
  <c r="Y755" i="3"/>
  <c r="X755" i="3"/>
  <c r="Y754" i="3"/>
  <c r="X754" i="3"/>
  <c r="Y753" i="3"/>
  <c r="X753" i="3"/>
  <c r="Y752" i="3"/>
  <c r="X752" i="3"/>
  <c r="Y751" i="3"/>
  <c r="X751" i="3"/>
  <c r="Y750" i="3"/>
  <c r="X750" i="3"/>
  <c r="Y749" i="3"/>
  <c r="X749" i="3"/>
  <c r="Y748" i="3"/>
  <c r="X748" i="3"/>
  <c r="Y747" i="3"/>
  <c r="X747" i="3"/>
  <c r="Y746" i="3"/>
  <c r="X746" i="3"/>
  <c r="Y745" i="3"/>
  <c r="X745" i="3"/>
  <c r="Y744" i="3"/>
  <c r="X744" i="3"/>
  <c r="Y743" i="3"/>
  <c r="X743" i="3"/>
  <c r="Y742" i="3"/>
  <c r="X742" i="3"/>
  <c r="Y740" i="3"/>
  <c r="X740" i="3"/>
  <c r="Y739" i="3"/>
  <c r="X739" i="3"/>
  <c r="Y738" i="3"/>
  <c r="X738" i="3"/>
  <c r="Y737" i="3"/>
  <c r="X737" i="3"/>
  <c r="Y735" i="3"/>
  <c r="X735" i="3"/>
  <c r="Y734" i="3"/>
  <c r="X734" i="3"/>
  <c r="Y733" i="3"/>
  <c r="X733" i="3"/>
  <c r="Y732" i="3"/>
  <c r="X732" i="3"/>
  <c r="Y731" i="3"/>
  <c r="X731" i="3"/>
  <c r="Y730" i="3"/>
  <c r="X730" i="3"/>
  <c r="Y729" i="3"/>
  <c r="X729" i="3"/>
  <c r="Y728" i="3"/>
  <c r="X728" i="3"/>
  <c r="Y727" i="3"/>
  <c r="X727" i="3"/>
  <c r="Y726" i="3"/>
  <c r="X726" i="3"/>
  <c r="Y725" i="3"/>
  <c r="X725" i="3"/>
  <c r="Y724" i="3"/>
  <c r="X724" i="3"/>
  <c r="Y723" i="3"/>
  <c r="X723" i="3"/>
  <c r="Y722" i="3"/>
  <c r="X722" i="3"/>
  <c r="Y721" i="3"/>
  <c r="X721" i="3"/>
  <c r="Y720" i="3"/>
  <c r="X720" i="3"/>
  <c r="Y719" i="3"/>
  <c r="X719" i="3"/>
  <c r="Y718" i="3"/>
  <c r="X718" i="3"/>
  <c r="Y717" i="3"/>
  <c r="X717" i="3"/>
  <c r="Y716" i="3"/>
  <c r="X716" i="3"/>
  <c r="Y715" i="3"/>
  <c r="X715" i="3"/>
  <c r="Y714" i="3"/>
  <c r="X714" i="3"/>
  <c r="Y713" i="3"/>
  <c r="X713" i="3"/>
  <c r="Y712" i="3"/>
  <c r="X712" i="3"/>
  <c r="Y711" i="3"/>
  <c r="X711" i="3"/>
  <c r="Y710" i="3"/>
  <c r="X710" i="3"/>
  <c r="Y709" i="3"/>
  <c r="X709" i="3"/>
  <c r="Y707" i="3"/>
  <c r="X707" i="3"/>
  <c r="Y706" i="3"/>
  <c r="X706" i="3"/>
  <c r="Y705" i="3"/>
  <c r="X705" i="3"/>
  <c r="Y704" i="3"/>
  <c r="X704" i="3"/>
  <c r="Y703" i="3"/>
  <c r="X703" i="3"/>
  <c r="Y702" i="3"/>
  <c r="X702" i="3"/>
  <c r="Y701" i="3"/>
  <c r="X701" i="3"/>
  <c r="Y700" i="3"/>
  <c r="X700" i="3"/>
  <c r="Y699" i="3"/>
  <c r="X699" i="3"/>
  <c r="Y698" i="3"/>
  <c r="X698" i="3"/>
  <c r="Y697" i="3"/>
  <c r="X697" i="3"/>
  <c r="Y696" i="3"/>
  <c r="X696" i="3"/>
  <c r="Y695" i="3"/>
  <c r="X695" i="3"/>
  <c r="Y694" i="3"/>
  <c r="X694" i="3"/>
  <c r="Y693" i="3"/>
  <c r="X693" i="3"/>
  <c r="Y692" i="3"/>
  <c r="X692" i="3"/>
  <c r="Y691" i="3"/>
  <c r="X691" i="3"/>
  <c r="Y690" i="3"/>
  <c r="X690" i="3"/>
  <c r="Y689" i="3"/>
  <c r="X689" i="3"/>
  <c r="Y688" i="3"/>
  <c r="X688" i="3"/>
  <c r="Y687" i="3"/>
  <c r="X687" i="3"/>
  <c r="Y686" i="3"/>
  <c r="X686" i="3"/>
  <c r="Y685" i="3"/>
  <c r="X685" i="3"/>
  <c r="Y684" i="3"/>
  <c r="X684" i="3"/>
  <c r="Y683" i="3"/>
  <c r="X683" i="3"/>
  <c r="Y682" i="3"/>
  <c r="X682" i="3"/>
  <c r="Y680" i="3"/>
  <c r="X680" i="3"/>
  <c r="Y679" i="3"/>
  <c r="X679" i="3"/>
  <c r="Y678" i="3"/>
  <c r="X678" i="3"/>
  <c r="Y677" i="3"/>
  <c r="X677" i="3"/>
  <c r="Y676" i="3"/>
  <c r="X676" i="3"/>
  <c r="Y675" i="3"/>
  <c r="X675" i="3"/>
  <c r="Y674" i="3"/>
  <c r="X674" i="3"/>
  <c r="Y673" i="3"/>
  <c r="X673" i="3"/>
  <c r="Y672" i="3"/>
  <c r="X672" i="3"/>
  <c r="Y671" i="3"/>
  <c r="X671" i="3"/>
  <c r="Y670" i="3"/>
  <c r="X670" i="3"/>
  <c r="Y669" i="3"/>
  <c r="X669" i="3"/>
  <c r="Y668" i="3"/>
  <c r="X668" i="3"/>
  <c r="Y667" i="3"/>
  <c r="X667" i="3"/>
  <c r="Y666" i="3"/>
  <c r="X666" i="3"/>
  <c r="Y665" i="3"/>
  <c r="X665" i="3"/>
  <c r="Y664" i="3"/>
  <c r="X664" i="3"/>
  <c r="Y663" i="3"/>
  <c r="X663" i="3"/>
  <c r="Y662" i="3"/>
  <c r="X662" i="3"/>
  <c r="Y661" i="3"/>
  <c r="X661" i="3"/>
  <c r="Y660" i="3"/>
  <c r="X660" i="3"/>
  <c r="Y659" i="3"/>
  <c r="X659" i="3"/>
  <c r="Y658" i="3"/>
  <c r="X658" i="3"/>
  <c r="Y657" i="3"/>
  <c r="X657" i="3"/>
  <c r="Y656" i="3"/>
  <c r="X656" i="3"/>
  <c r="Y655" i="3"/>
  <c r="X655" i="3"/>
  <c r="Y654" i="3"/>
  <c r="X654" i="3"/>
  <c r="Y653" i="3"/>
  <c r="X653" i="3"/>
  <c r="Y652" i="3"/>
  <c r="X652" i="3"/>
  <c r="Y651" i="3"/>
  <c r="X651" i="3"/>
  <c r="Y650" i="3"/>
  <c r="X650" i="3"/>
  <c r="Y649" i="3"/>
  <c r="X649" i="3"/>
  <c r="Y648" i="3"/>
  <c r="X648" i="3"/>
  <c r="Y647" i="3"/>
  <c r="X647" i="3"/>
  <c r="Y646" i="3"/>
  <c r="X646" i="3"/>
  <c r="Y644" i="3"/>
  <c r="X644" i="3"/>
  <c r="Y643" i="3"/>
  <c r="X643" i="3"/>
  <c r="Y642" i="3"/>
  <c r="X642" i="3"/>
  <c r="Y641" i="3"/>
  <c r="X641" i="3"/>
  <c r="Y640" i="3"/>
  <c r="X640" i="3"/>
  <c r="Y639" i="3"/>
  <c r="X639" i="3"/>
  <c r="Y638" i="3"/>
  <c r="X638" i="3"/>
  <c r="Y637" i="3"/>
  <c r="X637" i="3"/>
  <c r="Y636" i="3"/>
  <c r="X636" i="3"/>
  <c r="Y635" i="3"/>
  <c r="X635" i="3"/>
  <c r="Y633" i="3"/>
  <c r="X633" i="3"/>
  <c r="Y632" i="3"/>
  <c r="X632" i="3"/>
  <c r="Y631" i="3"/>
  <c r="X631" i="3"/>
  <c r="Y630" i="3"/>
  <c r="X630" i="3"/>
  <c r="Y629" i="3"/>
  <c r="X629" i="3"/>
  <c r="Y628" i="3"/>
  <c r="X628" i="3"/>
  <c r="Y627" i="3"/>
  <c r="X627" i="3"/>
  <c r="Y626" i="3"/>
  <c r="X626" i="3"/>
  <c r="Y625" i="3"/>
  <c r="X625" i="3"/>
  <c r="Y624" i="3"/>
  <c r="X624" i="3"/>
  <c r="Y623" i="3"/>
  <c r="X623" i="3"/>
  <c r="Y622" i="3"/>
  <c r="X622" i="3"/>
  <c r="Y621" i="3"/>
  <c r="X621" i="3"/>
  <c r="Y619" i="3"/>
  <c r="X619" i="3"/>
  <c r="Y618" i="3"/>
  <c r="X618" i="3"/>
  <c r="Y617" i="3"/>
  <c r="X617" i="3"/>
  <c r="Y616" i="3"/>
  <c r="X616" i="3"/>
  <c r="Y614" i="3"/>
  <c r="X614" i="3"/>
  <c r="Y613" i="3"/>
  <c r="X613" i="3"/>
  <c r="Y612" i="3"/>
  <c r="X612" i="3"/>
  <c r="Y611" i="3"/>
  <c r="X611" i="3"/>
  <c r="Y610" i="3"/>
  <c r="X610" i="3"/>
  <c r="Y609" i="3"/>
  <c r="X609" i="3"/>
  <c r="Y607" i="3"/>
  <c r="X607" i="3"/>
  <c r="Y606" i="3"/>
  <c r="X606" i="3"/>
  <c r="Y605" i="3"/>
  <c r="X605" i="3"/>
  <c r="Y604" i="3"/>
  <c r="X604" i="3"/>
  <c r="Y603" i="3"/>
  <c r="X603" i="3"/>
  <c r="Y602" i="3"/>
  <c r="X602" i="3"/>
  <c r="Y601" i="3"/>
  <c r="X601" i="3"/>
  <c r="Y600" i="3"/>
  <c r="X600" i="3"/>
  <c r="Y599" i="3"/>
  <c r="X599" i="3"/>
  <c r="Y598" i="3"/>
  <c r="X598" i="3"/>
  <c r="Y597" i="3"/>
  <c r="X597" i="3"/>
  <c r="Y596" i="3"/>
  <c r="X596" i="3"/>
  <c r="Y595" i="3"/>
  <c r="X595" i="3"/>
  <c r="Y594" i="3"/>
  <c r="X594" i="3"/>
  <c r="Y593" i="3"/>
  <c r="X593" i="3"/>
  <c r="Y592" i="3"/>
  <c r="X592" i="3"/>
  <c r="Y591" i="3"/>
  <c r="X591" i="3"/>
  <c r="Y590" i="3"/>
  <c r="X590" i="3"/>
  <c r="Y588" i="3"/>
  <c r="X588" i="3"/>
  <c r="Y587" i="3"/>
  <c r="X587" i="3"/>
  <c r="Y586" i="3"/>
  <c r="X586" i="3"/>
  <c r="Y585" i="3"/>
  <c r="X585" i="3"/>
  <c r="Y584" i="3"/>
  <c r="X584" i="3"/>
  <c r="Y583" i="3"/>
  <c r="X583" i="3"/>
  <c r="Y582" i="3"/>
  <c r="X582" i="3"/>
  <c r="Y581" i="3"/>
  <c r="X581" i="3"/>
  <c r="Y580" i="3"/>
  <c r="X580" i="3"/>
  <c r="Y579" i="3"/>
  <c r="X579" i="3"/>
  <c r="Y578" i="3"/>
  <c r="X578" i="3"/>
  <c r="Y577" i="3"/>
  <c r="X577" i="3"/>
  <c r="Y576" i="3"/>
  <c r="X576" i="3"/>
  <c r="Y575" i="3"/>
  <c r="X575" i="3"/>
  <c r="Y574" i="3"/>
  <c r="X574" i="3"/>
  <c r="Y573" i="3"/>
  <c r="X573" i="3"/>
  <c r="Y572" i="3"/>
  <c r="X572" i="3"/>
  <c r="Y571" i="3"/>
  <c r="X571" i="3"/>
  <c r="Y570" i="3"/>
  <c r="X570" i="3"/>
  <c r="Y569" i="3"/>
  <c r="X569" i="3"/>
  <c r="Y568" i="3"/>
  <c r="X568" i="3"/>
  <c r="Y567" i="3"/>
  <c r="X567" i="3"/>
  <c r="Y566" i="3"/>
  <c r="X566" i="3"/>
  <c r="Y565" i="3"/>
  <c r="X565" i="3"/>
  <c r="Y564" i="3"/>
  <c r="X564" i="3"/>
  <c r="Y563" i="3"/>
  <c r="X563" i="3"/>
  <c r="Y562" i="3"/>
  <c r="X562" i="3"/>
  <c r="Y560" i="3"/>
  <c r="X560" i="3"/>
  <c r="Y559" i="3"/>
  <c r="X559" i="3"/>
  <c r="Y558" i="3"/>
  <c r="X558" i="3"/>
  <c r="Y557" i="3"/>
  <c r="X557" i="3"/>
  <c r="Y555" i="3"/>
  <c r="X555" i="3"/>
  <c r="Y554" i="3"/>
  <c r="X554" i="3"/>
  <c r="Y553" i="3"/>
  <c r="X553" i="3"/>
  <c r="Y552" i="3"/>
  <c r="X552" i="3"/>
  <c r="Y550" i="3"/>
  <c r="X550" i="3"/>
  <c r="Y549" i="3"/>
  <c r="X549" i="3"/>
  <c r="Y548" i="3"/>
  <c r="X548" i="3"/>
  <c r="Y547" i="3"/>
  <c r="X547" i="3"/>
  <c r="Y545" i="3"/>
  <c r="X545" i="3"/>
  <c r="Y544" i="3"/>
  <c r="X544" i="3"/>
  <c r="Y543" i="3"/>
  <c r="X543" i="3"/>
  <c r="Y542" i="3"/>
  <c r="X542" i="3"/>
  <c r="Y541" i="3"/>
  <c r="X541" i="3"/>
  <c r="Y540" i="3"/>
  <c r="X540" i="3"/>
  <c r="Y539" i="3"/>
  <c r="X539" i="3"/>
  <c r="Y538" i="3"/>
  <c r="X538" i="3"/>
  <c r="Y537" i="3"/>
  <c r="X537" i="3"/>
  <c r="Y536" i="3"/>
  <c r="X536" i="3"/>
  <c r="Y535" i="3"/>
  <c r="X535" i="3"/>
  <c r="Y534" i="3"/>
  <c r="X534" i="3"/>
  <c r="Y533" i="3"/>
  <c r="X533" i="3"/>
  <c r="Y532" i="3"/>
  <c r="X532" i="3"/>
  <c r="Y531" i="3"/>
  <c r="X531" i="3"/>
  <c r="Y530" i="3"/>
  <c r="X530" i="3"/>
  <c r="Y529" i="3"/>
  <c r="X529" i="3"/>
  <c r="Y528" i="3"/>
  <c r="X528" i="3"/>
  <c r="Y527" i="3"/>
  <c r="X527" i="3"/>
  <c r="Y526" i="3"/>
  <c r="X526" i="3"/>
  <c r="Y525" i="3"/>
  <c r="X525" i="3"/>
  <c r="Y524" i="3"/>
  <c r="X524" i="3"/>
  <c r="Y523" i="3"/>
  <c r="X523" i="3"/>
  <c r="Y522" i="3"/>
  <c r="X522" i="3"/>
  <c r="Y521" i="3"/>
  <c r="X521" i="3"/>
  <c r="Y520" i="3"/>
  <c r="X520" i="3"/>
  <c r="Y519" i="3"/>
  <c r="X519" i="3"/>
  <c r="Y518" i="3"/>
  <c r="X518" i="3"/>
  <c r="Y517" i="3"/>
  <c r="X517" i="3"/>
  <c r="Y516" i="3"/>
  <c r="X516" i="3"/>
  <c r="Y515" i="3"/>
  <c r="X515" i="3"/>
  <c r="Y514" i="3"/>
  <c r="X514" i="3"/>
  <c r="Y513" i="3"/>
  <c r="X513" i="3"/>
  <c r="Y512" i="3"/>
  <c r="X512" i="3"/>
  <c r="Y511" i="3"/>
  <c r="X511" i="3"/>
  <c r="Y510" i="3"/>
  <c r="X510" i="3"/>
  <c r="Y508" i="3"/>
  <c r="X508" i="3"/>
  <c r="Y507" i="3"/>
  <c r="X507" i="3"/>
  <c r="Y506" i="3"/>
  <c r="X506" i="3"/>
  <c r="Y505" i="3"/>
  <c r="X505" i="3"/>
  <c r="Y504" i="3"/>
  <c r="X504" i="3"/>
  <c r="Y503" i="3"/>
  <c r="X503" i="3"/>
  <c r="Y502" i="3"/>
  <c r="X502" i="3"/>
  <c r="Y501" i="3"/>
  <c r="X501" i="3"/>
  <c r="Y500" i="3"/>
  <c r="X500" i="3"/>
  <c r="Y499" i="3"/>
  <c r="X499" i="3"/>
  <c r="Y498" i="3"/>
  <c r="X498" i="3"/>
  <c r="Y497" i="3"/>
  <c r="X497" i="3"/>
  <c r="Y496" i="3"/>
  <c r="X496" i="3"/>
  <c r="Y495" i="3"/>
  <c r="X495" i="3"/>
  <c r="Y494" i="3"/>
  <c r="X494" i="3"/>
  <c r="Y493" i="3"/>
  <c r="X493" i="3"/>
  <c r="Y492" i="3"/>
  <c r="X492" i="3"/>
  <c r="Y491" i="3"/>
  <c r="X491" i="3"/>
  <c r="Y490" i="3"/>
  <c r="X490" i="3"/>
  <c r="Y489" i="3"/>
  <c r="X489" i="3"/>
  <c r="Y488" i="3"/>
  <c r="X488" i="3"/>
  <c r="Y487" i="3"/>
  <c r="X487" i="3"/>
  <c r="Y486" i="3"/>
  <c r="X486" i="3"/>
  <c r="Y485" i="3"/>
  <c r="X485" i="3"/>
  <c r="Y484" i="3"/>
  <c r="X484" i="3"/>
  <c r="Y483" i="3"/>
  <c r="X483" i="3"/>
  <c r="Y482" i="3"/>
  <c r="X482" i="3"/>
  <c r="Y481" i="3"/>
  <c r="X481" i="3"/>
  <c r="Y480" i="3"/>
  <c r="X480" i="3"/>
  <c r="Y479" i="3"/>
  <c r="X479" i="3"/>
  <c r="Y478" i="3"/>
  <c r="X478" i="3"/>
  <c r="Y477" i="3"/>
  <c r="X477" i="3"/>
  <c r="Y476" i="3"/>
  <c r="X476" i="3"/>
  <c r="Y475" i="3"/>
  <c r="X475" i="3"/>
  <c r="Y474" i="3"/>
  <c r="X474" i="3"/>
  <c r="Y473" i="3"/>
  <c r="X473" i="3"/>
  <c r="Y472" i="3"/>
  <c r="X472" i="3"/>
  <c r="Y471" i="3"/>
  <c r="X471" i="3"/>
  <c r="Y469" i="3"/>
  <c r="X469" i="3"/>
  <c r="Y468" i="3"/>
  <c r="X468" i="3"/>
  <c r="Y467" i="3"/>
  <c r="X467" i="3"/>
  <c r="Y466" i="3"/>
  <c r="X466" i="3"/>
  <c r="Y465" i="3"/>
  <c r="X465" i="3"/>
  <c r="Y464" i="3"/>
  <c r="X464" i="3"/>
  <c r="Y462" i="3"/>
  <c r="X462" i="3"/>
  <c r="Y461" i="3"/>
  <c r="X461" i="3"/>
  <c r="Y460" i="3"/>
  <c r="X460" i="3"/>
  <c r="Y459" i="3"/>
  <c r="X459" i="3"/>
  <c r="Y458" i="3"/>
  <c r="X458" i="3"/>
  <c r="Y457" i="3"/>
  <c r="X457" i="3"/>
  <c r="Y456" i="3"/>
  <c r="X456" i="3"/>
  <c r="Y455" i="3"/>
  <c r="X455" i="3"/>
  <c r="Y454" i="3"/>
  <c r="X454" i="3"/>
  <c r="Y453" i="3"/>
  <c r="X453" i="3"/>
  <c r="Y452" i="3"/>
  <c r="X452" i="3"/>
  <c r="Y451" i="3"/>
  <c r="X451" i="3"/>
  <c r="Y450" i="3"/>
  <c r="X450" i="3"/>
  <c r="Y449" i="3"/>
  <c r="X449" i="3"/>
  <c r="Y448" i="3"/>
  <c r="X448" i="3"/>
  <c r="Y447" i="3"/>
  <c r="X447" i="3"/>
  <c r="Y446" i="3"/>
  <c r="X446" i="3"/>
  <c r="Y445" i="3"/>
  <c r="X445" i="3"/>
  <c r="Y444" i="3"/>
  <c r="X444" i="3"/>
  <c r="Y443" i="3"/>
  <c r="X443" i="3"/>
  <c r="Y442" i="3"/>
  <c r="X442" i="3"/>
  <c r="Y441" i="3"/>
  <c r="X441" i="3"/>
  <c r="Y440" i="3"/>
  <c r="X440" i="3"/>
  <c r="Y439" i="3"/>
  <c r="X439" i="3"/>
  <c r="Y438" i="3"/>
  <c r="X438" i="3"/>
  <c r="Y437" i="3"/>
  <c r="X437" i="3"/>
  <c r="Y436" i="3"/>
  <c r="X436" i="3"/>
  <c r="Y434" i="3"/>
  <c r="X434" i="3"/>
  <c r="Y433" i="3"/>
  <c r="X433" i="3"/>
  <c r="Y432" i="3"/>
  <c r="X432" i="3"/>
  <c r="Y431" i="3"/>
  <c r="X431" i="3"/>
  <c r="Y430" i="3"/>
  <c r="X430" i="3"/>
  <c r="Y429" i="3"/>
  <c r="X429" i="3"/>
  <c r="Y428" i="3"/>
  <c r="X428" i="3"/>
  <c r="Y427" i="3"/>
  <c r="X427" i="3"/>
  <c r="Y426" i="3"/>
  <c r="X426" i="3"/>
  <c r="Y425" i="3"/>
  <c r="X425" i="3"/>
  <c r="Y424" i="3"/>
  <c r="X424" i="3"/>
  <c r="Y423" i="3"/>
  <c r="X423" i="3"/>
  <c r="Y422" i="3"/>
  <c r="X422" i="3"/>
  <c r="Y421" i="3"/>
  <c r="X421" i="3"/>
  <c r="Y420" i="3"/>
  <c r="X420" i="3"/>
  <c r="Y419" i="3"/>
  <c r="X419" i="3"/>
  <c r="Y418" i="3"/>
  <c r="X418" i="3"/>
  <c r="Y417" i="3"/>
  <c r="X417" i="3"/>
  <c r="Y416" i="3"/>
  <c r="X416" i="3"/>
  <c r="Y415" i="3"/>
  <c r="X415" i="3"/>
  <c r="Y414" i="3"/>
  <c r="X414" i="3"/>
  <c r="Y413" i="3"/>
  <c r="X413" i="3"/>
  <c r="Y412" i="3"/>
  <c r="X412" i="3"/>
  <c r="Y410" i="3"/>
  <c r="X410" i="3"/>
  <c r="Y409" i="3"/>
  <c r="X409" i="3"/>
  <c r="Y408" i="3"/>
  <c r="X408" i="3"/>
  <c r="Y407" i="3"/>
  <c r="X407" i="3"/>
  <c r="Y406" i="3"/>
  <c r="X406" i="3"/>
  <c r="Y405" i="3"/>
  <c r="X405" i="3"/>
  <c r="Y404" i="3"/>
  <c r="X404" i="3"/>
  <c r="Y403" i="3"/>
  <c r="X403" i="3"/>
  <c r="Y402" i="3"/>
  <c r="X402" i="3"/>
  <c r="Y401" i="3"/>
  <c r="X401" i="3"/>
  <c r="Y400" i="3"/>
  <c r="X400" i="3"/>
  <c r="Y399" i="3"/>
  <c r="X399" i="3"/>
  <c r="Y398" i="3"/>
  <c r="X398" i="3"/>
  <c r="Y397" i="3"/>
  <c r="X397" i="3"/>
  <c r="Y396" i="3"/>
  <c r="X396" i="3"/>
  <c r="Y394" i="3"/>
  <c r="X394" i="3"/>
  <c r="Y393" i="3"/>
  <c r="X393" i="3"/>
  <c r="Y392" i="3"/>
  <c r="X392" i="3"/>
  <c r="Y391" i="3"/>
  <c r="X391" i="3"/>
  <c r="Y390" i="3"/>
  <c r="X390" i="3"/>
  <c r="Y389" i="3"/>
  <c r="X389" i="3"/>
  <c r="Y388" i="3"/>
  <c r="X388" i="3"/>
  <c r="Y387" i="3"/>
  <c r="X387" i="3"/>
  <c r="Y386" i="3"/>
  <c r="X386" i="3"/>
  <c r="Y385" i="3"/>
  <c r="X385" i="3"/>
  <c r="Y384" i="3"/>
  <c r="X384" i="3"/>
  <c r="Y383" i="3"/>
  <c r="X383" i="3"/>
  <c r="Y382" i="3"/>
  <c r="X382" i="3"/>
  <c r="Y381" i="3"/>
  <c r="X381" i="3"/>
  <c r="Y380" i="3"/>
  <c r="X380" i="3"/>
  <c r="Y379" i="3"/>
  <c r="X379" i="3"/>
  <c r="Y378" i="3"/>
  <c r="X378" i="3"/>
  <c r="Y377" i="3"/>
  <c r="X377" i="3"/>
  <c r="Y376" i="3"/>
  <c r="X376" i="3"/>
  <c r="Y375" i="3"/>
  <c r="X375" i="3"/>
  <c r="Y374" i="3"/>
  <c r="X374" i="3"/>
  <c r="Y373" i="3"/>
  <c r="X373" i="3"/>
  <c r="Y372" i="3"/>
  <c r="X372" i="3"/>
  <c r="Y371" i="3"/>
  <c r="X371" i="3"/>
  <c r="Y370" i="3"/>
  <c r="X370" i="3"/>
  <c r="Y369" i="3"/>
  <c r="X369" i="3"/>
  <c r="Y368" i="3"/>
  <c r="X368" i="3"/>
  <c r="Y367" i="3"/>
  <c r="X367" i="3"/>
  <c r="Y366" i="3"/>
  <c r="X366" i="3"/>
  <c r="Y365" i="3"/>
  <c r="X365" i="3"/>
  <c r="Y364" i="3"/>
  <c r="X364" i="3"/>
  <c r="Y363" i="3"/>
  <c r="X363" i="3"/>
  <c r="Y362" i="3"/>
  <c r="X362" i="3"/>
  <c r="Y361" i="3"/>
  <c r="X361" i="3"/>
  <c r="Y360" i="3"/>
  <c r="X360" i="3"/>
  <c r="Y358" i="3"/>
  <c r="X358" i="3"/>
  <c r="Y357" i="3"/>
  <c r="X357" i="3"/>
  <c r="Y356" i="3"/>
  <c r="X356" i="3"/>
  <c r="Y355" i="3"/>
  <c r="X355" i="3"/>
  <c r="Y354" i="3"/>
  <c r="X354" i="3"/>
  <c r="Y353" i="3"/>
  <c r="X353" i="3"/>
  <c r="Y352" i="3"/>
  <c r="X352" i="3"/>
  <c r="Y351" i="3"/>
  <c r="X351" i="3"/>
  <c r="Y350" i="3"/>
  <c r="X350" i="3"/>
  <c r="Y349" i="3"/>
  <c r="X349" i="3"/>
  <c r="Y348" i="3"/>
  <c r="X348" i="3"/>
  <c r="Y346" i="3"/>
  <c r="X346" i="3"/>
  <c r="Y345" i="3"/>
  <c r="X345" i="3"/>
  <c r="Y344" i="3"/>
  <c r="X344" i="3"/>
  <c r="Y343" i="3"/>
  <c r="X343" i="3"/>
  <c r="Y342" i="3"/>
  <c r="X342" i="3"/>
  <c r="Y341" i="3"/>
  <c r="X341" i="3"/>
  <c r="Y340" i="3"/>
  <c r="X340" i="3"/>
  <c r="Y339" i="3"/>
  <c r="X339" i="3"/>
  <c r="Y338" i="3"/>
  <c r="X338" i="3"/>
  <c r="Y337" i="3"/>
  <c r="X337" i="3"/>
  <c r="Y335" i="3"/>
  <c r="X335" i="3"/>
  <c r="Y334" i="3"/>
  <c r="X334" i="3"/>
  <c r="Y333" i="3"/>
  <c r="X333" i="3"/>
  <c r="Y332" i="3"/>
  <c r="X332" i="3"/>
  <c r="Y331" i="3"/>
  <c r="X331" i="3"/>
  <c r="Y330" i="3"/>
  <c r="X330" i="3"/>
  <c r="Y329" i="3"/>
  <c r="X329" i="3"/>
  <c r="Y328" i="3"/>
  <c r="X328" i="3"/>
  <c r="Y327" i="3"/>
  <c r="X327" i="3"/>
  <c r="Y326" i="3"/>
  <c r="X326" i="3"/>
  <c r="Y325" i="3"/>
  <c r="X325" i="3"/>
  <c r="Y323" i="3"/>
  <c r="X323" i="3"/>
  <c r="Y322" i="3"/>
  <c r="X322" i="3"/>
  <c r="Y321" i="3"/>
  <c r="X321" i="3"/>
  <c r="Y320" i="3"/>
  <c r="X320" i="3"/>
  <c r="Y319" i="3"/>
  <c r="X319" i="3"/>
  <c r="Y318" i="3"/>
  <c r="X318" i="3"/>
  <c r="Y317" i="3"/>
  <c r="X317" i="3"/>
  <c r="Y316" i="3"/>
  <c r="X316" i="3"/>
  <c r="Y315" i="3"/>
  <c r="X315" i="3"/>
  <c r="Y314" i="3"/>
  <c r="X314" i="3"/>
  <c r="Y313" i="3"/>
  <c r="X313" i="3"/>
  <c r="Y312" i="3"/>
  <c r="X312" i="3"/>
  <c r="Y311" i="3"/>
  <c r="X311" i="3"/>
  <c r="Y310" i="3"/>
  <c r="X310" i="3"/>
  <c r="Y309" i="3"/>
  <c r="X309" i="3"/>
  <c r="Y308" i="3"/>
  <c r="X308" i="3"/>
  <c r="Y307" i="3"/>
  <c r="X307" i="3"/>
  <c r="Y306" i="3"/>
  <c r="X306" i="3"/>
  <c r="Y305" i="3"/>
  <c r="X305" i="3"/>
  <c r="Y304" i="3"/>
  <c r="X304" i="3"/>
  <c r="Y303" i="3"/>
  <c r="X303" i="3"/>
  <c r="Y302" i="3"/>
  <c r="X302" i="3"/>
  <c r="Y301" i="3"/>
  <c r="X301" i="3"/>
  <c r="Y299" i="3"/>
  <c r="X299" i="3"/>
  <c r="Y298" i="3"/>
  <c r="X298" i="3"/>
  <c r="Y297" i="3"/>
  <c r="X297" i="3"/>
  <c r="Y296" i="3"/>
  <c r="X296" i="3"/>
  <c r="Y295" i="3"/>
  <c r="X295" i="3"/>
  <c r="Y294" i="3"/>
  <c r="X294" i="3"/>
  <c r="Y293" i="3"/>
  <c r="X293" i="3"/>
  <c r="Y292" i="3"/>
  <c r="X292" i="3"/>
  <c r="Y291" i="3"/>
  <c r="X291" i="3"/>
  <c r="Y290" i="3"/>
  <c r="X290" i="3"/>
  <c r="Y289" i="3"/>
  <c r="X289" i="3"/>
  <c r="Y288" i="3"/>
  <c r="X288" i="3"/>
  <c r="Y287" i="3"/>
  <c r="X287" i="3"/>
  <c r="Y286" i="3"/>
  <c r="X286" i="3"/>
  <c r="Y285" i="3"/>
  <c r="X285" i="3"/>
  <c r="Y284" i="3"/>
  <c r="X284" i="3"/>
  <c r="Y283" i="3"/>
  <c r="X283" i="3"/>
  <c r="Y282" i="3"/>
  <c r="X282" i="3"/>
  <c r="Y281" i="3"/>
  <c r="X281" i="3"/>
  <c r="Y280" i="3"/>
  <c r="X280" i="3"/>
  <c r="Y279" i="3"/>
  <c r="X279" i="3"/>
  <c r="Y278" i="3"/>
  <c r="X278" i="3"/>
  <c r="Y277" i="3"/>
  <c r="X277" i="3"/>
  <c r="Y276" i="3"/>
  <c r="X276" i="3"/>
  <c r="Y274" i="3"/>
  <c r="X274" i="3"/>
  <c r="Y273" i="3"/>
  <c r="X273" i="3"/>
  <c r="Y272" i="3"/>
  <c r="X272" i="3"/>
  <c r="Y271" i="3"/>
  <c r="X271" i="3"/>
  <c r="Y270" i="3"/>
  <c r="X270" i="3"/>
  <c r="Y269" i="3"/>
  <c r="X269" i="3"/>
  <c r="Y268" i="3"/>
  <c r="X268" i="3"/>
  <c r="Y267" i="3"/>
  <c r="X267" i="3"/>
  <c r="Y266" i="3"/>
  <c r="X266" i="3"/>
  <c r="Y265" i="3"/>
  <c r="X265" i="3"/>
  <c r="Y264" i="3"/>
  <c r="X264" i="3"/>
  <c r="Y262" i="3"/>
  <c r="X262" i="3"/>
  <c r="Y261" i="3"/>
  <c r="X261" i="3"/>
  <c r="Y260" i="3"/>
  <c r="X260" i="3"/>
  <c r="Y259" i="3"/>
  <c r="X259" i="3"/>
  <c r="Y258" i="3"/>
  <c r="X258" i="3"/>
  <c r="Y257" i="3"/>
  <c r="X257" i="3"/>
  <c r="Y256" i="3"/>
  <c r="X256" i="3"/>
  <c r="Y255" i="3"/>
  <c r="X255" i="3"/>
  <c r="Y254" i="3"/>
  <c r="X254" i="3"/>
  <c r="Y253" i="3"/>
  <c r="X253" i="3"/>
  <c r="Y252" i="3"/>
  <c r="X252" i="3"/>
  <c r="Y250" i="3"/>
  <c r="X250" i="3"/>
  <c r="Y249" i="3"/>
  <c r="X249" i="3"/>
  <c r="Y248" i="3"/>
  <c r="X248" i="3"/>
  <c r="Y247" i="3"/>
  <c r="X247" i="3"/>
  <c r="Y246" i="3"/>
  <c r="X246" i="3"/>
  <c r="Y245" i="3"/>
  <c r="X245" i="3"/>
  <c r="Y244" i="3"/>
  <c r="X244" i="3"/>
  <c r="Y243" i="3"/>
  <c r="X243" i="3"/>
  <c r="Y242" i="3"/>
  <c r="X242" i="3"/>
  <c r="Y241" i="3"/>
  <c r="X241" i="3"/>
  <c r="Y240" i="3"/>
  <c r="X240" i="3"/>
  <c r="Y239" i="3"/>
  <c r="X239" i="3"/>
  <c r="Y238" i="3"/>
  <c r="X238" i="3"/>
  <c r="Y237" i="3"/>
  <c r="X237" i="3"/>
  <c r="Y236" i="3"/>
  <c r="X236" i="3"/>
  <c r="Y235" i="3"/>
  <c r="X235" i="3"/>
  <c r="Y234" i="3"/>
  <c r="X234" i="3"/>
  <c r="Y233" i="3"/>
  <c r="X233" i="3"/>
  <c r="Y232" i="3"/>
  <c r="X232" i="3"/>
  <c r="Y231" i="3"/>
  <c r="X231" i="3"/>
  <c r="Y230" i="3"/>
  <c r="X230" i="3"/>
  <c r="Y229" i="3"/>
  <c r="X229" i="3"/>
  <c r="Y228" i="3"/>
  <c r="X228" i="3"/>
  <c r="Y227" i="3"/>
  <c r="X227" i="3"/>
  <c r="Y225" i="3"/>
  <c r="X225" i="3"/>
  <c r="Y224" i="3"/>
  <c r="X224" i="3"/>
  <c r="Y223" i="3"/>
  <c r="X223" i="3"/>
  <c r="Y222" i="3"/>
  <c r="X222" i="3"/>
  <c r="Y221" i="3"/>
  <c r="X221" i="3"/>
  <c r="Y220" i="3"/>
  <c r="X220" i="3"/>
  <c r="Y219" i="3"/>
  <c r="X219" i="3"/>
  <c r="Y218" i="3"/>
  <c r="X218" i="3"/>
  <c r="Y217" i="3"/>
  <c r="X217" i="3"/>
  <c r="Y216" i="3"/>
  <c r="X216" i="3"/>
  <c r="Y215" i="3"/>
  <c r="X215" i="3"/>
  <c r="Y213" i="3"/>
  <c r="X213" i="3"/>
  <c r="Y212" i="3"/>
  <c r="X212" i="3"/>
  <c r="Y211" i="3"/>
  <c r="X211" i="3"/>
  <c r="Y210" i="3"/>
  <c r="X210" i="3"/>
  <c r="Y209" i="3"/>
  <c r="X209" i="3"/>
  <c r="Y208" i="3"/>
  <c r="X208" i="3"/>
  <c r="Y207" i="3"/>
  <c r="X207" i="3"/>
  <c r="Y206" i="3"/>
  <c r="X206" i="3"/>
  <c r="Y205" i="3"/>
  <c r="X205" i="3"/>
  <c r="Y204" i="3"/>
  <c r="X204" i="3"/>
  <c r="Y203" i="3"/>
  <c r="X203" i="3"/>
  <c r="Y202" i="3"/>
  <c r="X202" i="3"/>
  <c r="Y201" i="3"/>
  <c r="X201" i="3"/>
  <c r="Y200" i="3"/>
  <c r="X200" i="3"/>
  <c r="Y199" i="3"/>
  <c r="X199" i="3"/>
  <c r="Y198" i="3"/>
  <c r="X198" i="3"/>
  <c r="Y197" i="3"/>
  <c r="X197" i="3"/>
  <c r="Y196" i="3"/>
  <c r="X196" i="3"/>
  <c r="Y195" i="3"/>
  <c r="X195" i="3"/>
  <c r="Y194" i="3"/>
  <c r="X194" i="3"/>
  <c r="Y193" i="3"/>
  <c r="X193" i="3"/>
  <c r="Y192" i="3"/>
  <c r="X192" i="3"/>
  <c r="Y191" i="3"/>
  <c r="X191" i="3"/>
  <c r="Y190" i="3"/>
  <c r="X190" i="3"/>
  <c r="Y189" i="3"/>
  <c r="X189" i="3"/>
  <c r="Y188" i="3"/>
  <c r="X188" i="3"/>
  <c r="Y187" i="3"/>
  <c r="X187" i="3"/>
  <c r="Y186" i="3"/>
  <c r="X186" i="3"/>
  <c r="Y185" i="3"/>
  <c r="X185" i="3"/>
  <c r="Y184" i="3"/>
  <c r="X184" i="3"/>
  <c r="Y183" i="3"/>
  <c r="X183" i="3"/>
  <c r="Y182" i="3"/>
  <c r="X182" i="3"/>
  <c r="Y181" i="3"/>
  <c r="X181" i="3"/>
  <c r="Y179" i="3"/>
  <c r="X179" i="3"/>
  <c r="Y178" i="3"/>
  <c r="X178" i="3"/>
  <c r="Y177" i="3"/>
  <c r="X177" i="3"/>
  <c r="Y176" i="3"/>
  <c r="X176" i="3"/>
  <c r="Y175" i="3"/>
  <c r="X175" i="3"/>
  <c r="Y174" i="3"/>
  <c r="X174" i="3"/>
  <c r="Y173" i="3"/>
  <c r="X173" i="3"/>
  <c r="Y172" i="3"/>
  <c r="X172" i="3"/>
  <c r="Y171" i="3"/>
  <c r="X171" i="3"/>
  <c r="Y170" i="3"/>
  <c r="X170" i="3"/>
  <c r="Y169" i="3"/>
  <c r="X169" i="3"/>
  <c r="Y168" i="3"/>
  <c r="X168" i="3"/>
  <c r="Y167" i="3"/>
  <c r="X167" i="3"/>
  <c r="Y166" i="3"/>
  <c r="X166" i="3"/>
  <c r="Y165" i="3"/>
  <c r="X165" i="3"/>
  <c r="Y164" i="3"/>
  <c r="X164" i="3"/>
  <c r="Y163" i="3"/>
  <c r="X163" i="3"/>
  <c r="Y162" i="3"/>
  <c r="X162" i="3"/>
  <c r="Y161" i="3"/>
  <c r="X161" i="3"/>
  <c r="Y160" i="3"/>
  <c r="X160" i="3"/>
  <c r="Y159" i="3"/>
  <c r="X159" i="3"/>
  <c r="Y158" i="3"/>
  <c r="X158" i="3"/>
  <c r="Y156" i="3"/>
  <c r="X156" i="3"/>
  <c r="Y155" i="3"/>
  <c r="X155" i="3"/>
  <c r="Y154" i="3"/>
  <c r="X154" i="3"/>
  <c r="Y153" i="3"/>
  <c r="X153" i="3"/>
  <c r="Y152" i="3"/>
  <c r="X152" i="3"/>
  <c r="Y151" i="3"/>
  <c r="X151" i="3"/>
  <c r="Y150" i="3"/>
  <c r="X150" i="3"/>
  <c r="Y149" i="3"/>
  <c r="X149" i="3"/>
  <c r="Y148" i="3"/>
  <c r="X148" i="3"/>
  <c r="Y147" i="3"/>
  <c r="X147" i="3"/>
  <c r="Y146" i="3"/>
  <c r="X146" i="3"/>
  <c r="Y145" i="3"/>
  <c r="X145" i="3"/>
  <c r="Y144" i="3"/>
  <c r="X144" i="3"/>
  <c r="Y143" i="3"/>
  <c r="X143" i="3"/>
  <c r="Y142" i="3"/>
  <c r="X142" i="3"/>
  <c r="Y141" i="3"/>
  <c r="X141" i="3"/>
  <c r="Y140" i="3"/>
  <c r="X140" i="3"/>
  <c r="Y139" i="3"/>
  <c r="X139" i="3"/>
  <c r="Y138" i="3"/>
  <c r="X138" i="3"/>
  <c r="Y137" i="3"/>
  <c r="X137" i="3"/>
  <c r="Y136" i="3"/>
  <c r="X136" i="3"/>
  <c r="Y135" i="3"/>
  <c r="X135" i="3"/>
  <c r="Y133" i="3"/>
  <c r="X133" i="3"/>
  <c r="Y132" i="3"/>
  <c r="X132" i="3"/>
  <c r="Y131" i="3"/>
  <c r="X131" i="3"/>
  <c r="Y130" i="3"/>
  <c r="X130" i="3"/>
  <c r="Y129" i="3"/>
  <c r="X129" i="3"/>
  <c r="Y128" i="3"/>
  <c r="X128" i="3"/>
  <c r="Y127" i="3"/>
  <c r="X127" i="3"/>
  <c r="Y126" i="3"/>
  <c r="X126" i="3"/>
  <c r="Y125" i="3"/>
  <c r="X125" i="3"/>
  <c r="Y124" i="3"/>
  <c r="X124" i="3"/>
  <c r="Y123" i="3"/>
  <c r="X123" i="3"/>
  <c r="Y122" i="3"/>
  <c r="X122" i="3"/>
  <c r="Y121" i="3"/>
  <c r="X121" i="3"/>
  <c r="Y120" i="3"/>
  <c r="X120" i="3"/>
  <c r="Y118" i="3"/>
  <c r="X118" i="3"/>
  <c r="Y117" i="3"/>
  <c r="X117" i="3"/>
  <c r="Y116" i="3"/>
  <c r="X116" i="3"/>
  <c r="Y115" i="3"/>
  <c r="X115" i="3"/>
  <c r="Y114" i="3"/>
  <c r="X114" i="3"/>
  <c r="Y113" i="3"/>
  <c r="X113" i="3"/>
  <c r="Y112" i="3"/>
  <c r="X112" i="3"/>
  <c r="Y111" i="3"/>
  <c r="X111" i="3"/>
  <c r="Y110" i="3"/>
  <c r="X110" i="3"/>
  <c r="Y109" i="3"/>
  <c r="X109" i="3"/>
  <c r="Y108" i="3"/>
  <c r="X108" i="3"/>
  <c r="Y107" i="3"/>
  <c r="X107" i="3"/>
  <c r="Y105" i="3"/>
  <c r="X105" i="3"/>
  <c r="Y104" i="3"/>
  <c r="X104" i="3"/>
  <c r="Y103" i="3"/>
  <c r="X103" i="3"/>
  <c r="Y101" i="3"/>
  <c r="X101" i="3"/>
  <c r="Y100" i="3"/>
  <c r="X100" i="3"/>
  <c r="Y99" i="3"/>
  <c r="X99" i="3"/>
  <c r="Y98" i="3"/>
  <c r="X98" i="3"/>
  <c r="Y97" i="3"/>
  <c r="X97" i="3"/>
  <c r="Y96" i="3"/>
  <c r="X96" i="3"/>
  <c r="Y95" i="3"/>
  <c r="X95" i="3"/>
  <c r="Y94" i="3"/>
  <c r="X94" i="3"/>
  <c r="Y93" i="3"/>
  <c r="X93" i="3"/>
  <c r="Y92" i="3"/>
  <c r="X92" i="3"/>
  <c r="Y90" i="3"/>
  <c r="X90" i="3"/>
  <c r="Y89" i="3"/>
  <c r="X89" i="3"/>
  <c r="Y88" i="3"/>
  <c r="X88" i="3"/>
  <c r="Y87" i="3"/>
  <c r="X87" i="3"/>
  <c r="Y86" i="3"/>
  <c r="X86" i="3"/>
  <c r="Y85" i="3"/>
  <c r="X85" i="3"/>
  <c r="Y84" i="3"/>
  <c r="X84" i="3"/>
  <c r="Y83" i="3"/>
  <c r="X83" i="3"/>
  <c r="Y82" i="3"/>
  <c r="X82" i="3"/>
  <c r="Y81" i="3"/>
  <c r="X81" i="3"/>
  <c r="Y80" i="3"/>
  <c r="X80" i="3"/>
  <c r="Y79" i="3"/>
  <c r="X79" i="3"/>
  <c r="Y78" i="3"/>
  <c r="X78" i="3"/>
  <c r="Y77" i="3"/>
  <c r="X77" i="3"/>
  <c r="Y76" i="3"/>
  <c r="X76" i="3"/>
  <c r="Y75" i="3"/>
  <c r="X75" i="3"/>
  <c r="Y74" i="3"/>
  <c r="X74" i="3"/>
  <c r="Y73" i="3"/>
  <c r="X73" i="3"/>
  <c r="Y72" i="3"/>
  <c r="X72" i="3"/>
  <c r="Y71" i="3"/>
  <c r="X71" i="3"/>
  <c r="Y70" i="3"/>
  <c r="X70" i="3"/>
  <c r="Y69" i="3"/>
  <c r="X69" i="3"/>
  <c r="Y68" i="3"/>
  <c r="X68" i="3"/>
  <c r="Y66" i="3"/>
  <c r="X66" i="3"/>
  <c r="Y65" i="3"/>
  <c r="X65" i="3"/>
  <c r="Y64" i="3"/>
  <c r="X64" i="3"/>
  <c r="Y63" i="3"/>
  <c r="X63" i="3"/>
  <c r="Y62" i="3"/>
  <c r="X62" i="3"/>
  <c r="Y61" i="3"/>
  <c r="X61" i="3"/>
  <c r="Y60" i="3"/>
  <c r="X60" i="3"/>
  <c r="Y59" i="3"/>
  <c r="X59" i="3"/>
  <c r="Y58" i="3"/>
  <c r="X58" i="3"/>
  <c r="Y57" i="3"/>
  <c r="X57" i="3"/>
  <c r="Y56" i="3"/>
  <c r="X56" i="3"/>
  <c r="Y55" i="3"/>
  <c r="X55" i="3"/>
  <c r="Y54" i="3"/>
  <c r="X54" i="3"/>
  <c r="Y53" i="3"/>
  <c r="X53" i="3"/>
  <c r="Y52" i="3"/>
  <c r="X52" i="3"/>
  <c r="Y50" i="3"/>
  <c r="X50" i="3"/>
  <c r="Y49" i="3"/>
  <c r="X49" i="3"/>
  <c r="Y48" i="3"/>
  <c r="X48" i="3"/>
  <c r="Y46" i="3"/>
  <c r="X46" i="3"/>
  <c r="Y45" i="3"/>
  <c r="X45" i="3"/>
  <c r="Y43" i="3"/>
  <c r="X43" i="3"/>
  <c r="Y42" i="3"/>
  <c r="X42" i="3"/>
  <c r="Y40" i="3"/>
  <c r="X40" i="3"/>
  <c r="Y39" i="3"/>
  <c r="X39" i="3"/>
  <c r="Y38" i="3"/>
  <c r="X38" i="3"/>
  <c r="Y37" i="3"/>
  <c r="X37" i="3"/>
  <c r="Y36" i="3"/>
  <c r="X36" i="3"/>
  <c r="Y35" i="3"/>
  <c r="X35" i="3"/>
  <c r="Y34" i="3"/>
  <c r="X34" i="3"/>
  <c r="Y33" i="3"/>
  <c r="X33" i="3"/>
  <c r="Y31" i="3"/>
  <c r="X31" i="3"/>
  <c r="Y30" i="3"/>
  <c r="X30" i="3"/>
  <c r="Y28" i="3"/>
  <c r="X28" i="3"/>
  <c r="Y27" i="3"/>
  <c r="X27" i="3"/>
  <c r="Y26" i="3"/>
  <c r="X26" i="3"/>
  <c r="Y25" i="3"/>
  <c r="X25" i="3"/>
  <c r="Y24" i="3"/>
  <c r="X24" i="3"/>
  <c r="Y23" i="3"/>
  <c r="X23" i="3"/>
  <c r="Y22" i="3"/>
  <c r="X22" i="3"/>
  <c r="Y21" i="3"/>
  <c r="X21" i="3"/>
  <c r="Y20" i="3"/>
  <c r="X20" i="3"/>
  <c r="Y19" i="3"/>
  <c r="X19" i="3"/>
  <c r="Y17" i="3"/>
  <c r="X17" i="3"/>
  <c r="Y16" i="3"/>
  <c r="X16" i="3"/>
  <c r="Y15" i="3"/>
  <c r="X15" i="3"/>
  <c r="Y14" i="3"/>
  <c r="X14" i="3"/>
  <c r="Y13" i="3"/>
  <c r="X13" i="3"/>
  <c r="Y12" i="3"/>
  <c r="X12" i="3"/>
  <c r="Y11" i="3"/>
  <c r="X11" i="3"/>
  <c r="Y9" i="3"/>
  <c r="X9" i="3"/>
  <c r="Y8" i="3"/>
  <c r="X8" i="3"/>
  <c r="Y7" i="3"/>
  <c r="X7" i="3"/>
  <c r="Y6" i="3"/>
  <c r="X6" i="3"/>
  <c r="Y5" i="3"/>
  <c r="X5" i="3"/>
  <c r="Y4" i="3"/>
  <c r="X4" i="3"/>
  <c r="Y3" i="3"/>
  <c r="X3" i="3"/>
  <c r="Z3" i="3"/>
  <c r="AB5" i="9"/>
  <c r="AC5" i="9"/>
  <c r="AD5" i="9"/>
  <c r="AE5" i="9"/>
  <c r="AF5" i="9"/>
  <c r="AG5" i="9"/>
  <c r="C34" i="9" l="1"/>
  <c r="D34" i="9"/>
  <c r="E34" i="9"/>
  <c r="F34" i="9"/>
  <c r="G34" i="9"/>
  <c r="H34" i="9"/>
  <c r="I34" i="9"/>
  <c r="J34" i="9"/>
  <c r="K34" i="9"/>
  <c r="L34" i="9"/>
  <c r="M34" i="9"/>
  <c r="C20" i="9"/>
  <c r="D20" i="9"/>
  <c r="E20" i="9"/>
  <c r="F20" i="9"/>
  <c r="G20" i="9"/>
  <c r="H20" i="9"/>
  <c r="K25" i="2" l="1"/>
  <c r="K29" i="2"/>
  <c r="K33" i="2"/>
  <c r="K21" i="2"/>
  <c r="J29" i="2"/>
  <c r="J21" i="2"/>
  <c r="J33" i="2"/>
  <c r="J32" i="2"/>
  <c r="J31" i="2"/>
  <c r="J30" i="2"/>
  <c r="K28" i="2"/>
  <c r="K27" i="2"/>
  <c r="J26" i="2"/>
  <c r="J25" i="2"/>
  <c r="J24" i="2"/>
  <c r="J23" i="2"/>
  <c r="J22" i="2"/>
  <c r="J27" i="2" l="1"/>
  <c r="J28" i="2"/>
  <c r="K30" i="2"/>
  <c r="K26" i="2"/>
  <c r="K32" i="2"/>
  <c r="K24" i="2"/>
  <c r="K31" i="2"/>
  <c r="K23" i="2"/>
  <c r="K22" i="2"/>
  <c r="D5" i="9"/>
  <c r="E5" i="9"/>
  <c r="F5" i="9"/>
  <c r="G5" i="9"/>
  <c r="H5" i="9"/>
  <c r="I5" i="9"/>
  <c r="J5" i="9"/>
  <c r="K5" i="9"/>
  <c r="L5" i="9"/>
  <c r="M5" i="9"/>
  <c r="N5" i="9"/>
  <c r="O5" i="9"/>
  <c r="P5" i="9"/>
  <c r="Q5" i="9"/>
  <c r="R5" i="9"/>
  <c r="S5" i="9"/>
  <c r="T5" i="9"/>
  <c r="U5" i="9"/>
  <c r="V5" i="9"/>
  <c r="W5" i="9"/>
  <c r="X5" i="9"/>
  <c r="Y5" i="9"/>
  <c r="Z5" i="9"/>
  <c r="AA5" i="9"/>
  <c r="G5" i="8"/>
  <c r="H5" i="8"/>
  <c r="AE5" i="8"/>
  <c r="O5" i="8" l="1"/>
  <c r="K5" i="8"/>
  <c r="D5" i="8"/>
  <c r="E5" i="8"/>
  <c r="F5" i="8"/>
  <c r="I5" i="8"/>
  <c r="J5" i="8"/>
  <c r="L5" i="8"/>
  <c r="M5" i="8"/>
  <c r="N5" i="8"/>
  <c r="P5" i="8"/>
  <c r="Q5" i="8"/>
  <c r="C5" i="8"/>
  <c r="W5" i="8"/>
  <c r="U5" i="8"/>
  <c r="V5" i="8"/>
  <c r="AN5" i="8"/>
  <c r="AJ5" i="8"/>
  <c r="AR5" i="8"/>
  <c r="AM2" i="3"/>
  <c r="AL2" i="3"/>
  <c r="Z6" i="3"/>
  <c r="AG20" i="9" l="1"/>
  <c r="AF20" i="9"/>
  <c r="AE20" i="9"/>
  <c r="AD20" i="9"/>
  <c r="AC20" i="9"/>
  <c r="AB20" i="9"/>
  <c r="AA20" i="9"/>
  <c r="Z20" i="9"/>
  <c r="Y20" i="9"/>
  <c r="X20" i="9"/>
  <c r="W20" i="9"/>
  <c r="V20" i="9"/>
  <c r="U20" i="9"/>
  <c r="T20" i="9"/>
  <c r="S20" i="9"/>
  <c r="R20" i="9"/>
  <c r="Q20" i="9"/>
  <c r="P20" i="9"/>
  <c r="O20" i="9"/>
  <c r="N20" i="9"/>
  <c r="I20" i="9"/>
  <c r="AQ5" i="8"/>
  <c r="AP5" i="8"/>
  <c r="AO5" i="8"/>
  <c r="AM5" i="8"/>
  <c r="AL5" i="8"/>
  <c r="AK5" i="8"/>
  <c r="AI5" i="8"/>
  <c r="AH5" i="8"/>
  <c r="AG5" i="8"/>
  <c r="AF5" i="8"/>
  <c r="AD5" i="8"/>
  <c r="AC5" i="8"/>
  <c r="AB5" i="8"/>
  <c r="AA5" i="8"/>
  <c r="Z5" i="8"/>
  <c r="Y5" i="8"/>
  <c r="X5" i="8"/>
  <c r="T5" i="8"/>
  <c r="S5" i="8"/>
  <c r="R5" i="8"/>
  <c r="Q56" i="7"/>
  <c r="R56" i="7" s="1"/>
  <c r="M56" i="7"/>
  <c r="Q55" i="7"/>
  <c r="R55" i="7" s="1"/>
  <c r="M55" i="7"/>
  <c r="Q54" i="7"/>
  <c r="R54" i="7" s="1"/>
  <c r="M54" i="7"/>
  <c r="Q53" i="7"/>
  <c r="R53" i="7" s="1"/>
  <c r="M53" i="7"/>
  <c r="Q52" i="7"/>
  <c r="R52" i="7" s="1"/>
  <c r="M52" i="7"/>
  <c r="Q51" i="7"/>
  <c r="R51" i="7" s="1"/>
  <c r="M51" i="7"/>
  <c r="Q50" i="7"/>
  <c r="R50" i="7" s="1"/>
  <c r="M50" i="7"/>
  <c r="N50" i="7" s="1"/>
  <c r="Q49" i="7"/>
  <c r="R49" i="7" s="1"/>
  <c r="M49" i="7"/>
  <c r="N49" i="7" s="1"/>
  <c r="R48" i="7"/>
  <c r="M48" i="7"/>
  <c r="N48" i="7" s="1"/>
  <c r="R47" i="7"/>
  <c r="M47" i="7"/>
  <c r="N47" i="7" s="1"/>
  <c r="R46" i="7"/>
  <c r="M46" i="7"/>
  <c r="N46" i="7" s="1"/>
  <c r="R45" i="7"/>
  <c r="Q45" i="7"/>
  <c r="M45" i="7"/>
  <c r="Q44" i="7"/>
  <c r="R44" i="7" s="1"/>
  <c r="M44" i="7"/>
  <c r="N44" i="7" s="1"/>
  <c r="Q43" i="7"/>
  <c r="R43" i="7" s="1"/>
  <c r="M43" i="7"/>
  <c r="N43" i="7" s="1"/>
  <c r="Q42" i="7"/>
  <c r="R42" i="7" s="1"/>
  <c r="M42" i="7"/>
  <c r="N42" i="7" s="1"/>
  <c r="Q41" i="7"/>
  <c r="R41" i="7" s="1"/>
  <c r="M41" i="7"/>
  <c r="N41" i="7" s="1"/>
  <c r="Q40" i="7"/>
  <c r="R40" i="7" s="1"/>
  <c r="M40" i="7"/>
  <c r="Q39" i="7"/>
  <c r="R39" i="7" s="1"/>
  <c r="M39" i="7"/>
  <c r="Q38" i="7"/>
  <c r="R38" i="7" s="1"/>
  <c r="M38" i="7"/>
  <c r="N38" i="7" s="1"/>
  <c r="Q37" i="7"/>
  <c r="R37" i="7" s="1"/>
  <c r="M37" i="7"/>
  <c r="N37" i="7" s="1"/>
  <c r="Q36" i="7"/>
  <c r="R36" i="7" s="1"/>
  <c r="M36" i="7"/>
  <c r="N36" i="7" s="1"/>
  <c r="Q35" i="7"/>
  <c r="R35" i="7" s="1"/>
  <c r="M35" i="7"/>
  <c r="N35" i="7" s="1"/>
  <c r="Q34" i="7"/>
  <c r="R34" i="7" s="1"/>
  <c r="M34" i="7"/>
  <c r="N34" i="7" s="1"/>
  <c r="Q33" i="7"/>
  <c r="R33" i="7" s="1"/>
  <c r="M33" i="7"/>
  <c r="N33" i="7" s="1"/>
  <c r="Q32" i="7"/>
  <c r="R32" i="7" s="1"/>
  <c r="M32" i="7"/>
  <c r="N32" i="7" s="1"/>
  <c r="Q31" i="7"/>
  <c r="R31" i="7" s="1"/>
  <c r="M31" i="7"/>
  <c r="N31" i="7" s="1"/>
  <c r="Q30" i="7"/>
  <c r="R30" i="7" s="1"/>
  <c r="M30" i="7"/>
  <c r="N30" i="7" s="1"/>
  <c r="Q29" i="7"/>
  <c r="R29" i="7" s="1"/>
  <c r="M29" i="7"/>
  <c r="N29" i="7" s="1"/>
  <c r="Q28" i="7"/>
  <c r="R28" i="7" s="1"/>
  <c r="M28" i="7"/>
  <c r="N28" i="7" s="1"/>
  <c r="Q27" i="7"/>
  <c r="R27" i="7" s="1"/>
  <c r="M27" i="7"/>
  <c r="N27" i="7" s="1"/>
  <c r="Q26" i="7"/>
  <c r="R26" i="7" s="1"/>
  <c r="M26" i="7"/>
  <c r="N26" i="7" s="1"/>
  <c r="Q25" i="7"/>
  <c r="R25" i="7" s="1"/>
  <c r="M25" i="7"/>
  <c r="N25" i="7" s="1"/>
  <c r="Q24" i="7"/>
  <c r="R24" i="7" s="1"/>
  <c r="M24" i="7"/>
  <c r="N24" i="7" s="1"/>
  <c r="Q23" i="7"/>
  <c r="R23" i="7" s="1"/>
  <c r="M23" i="7"/>
  <c r="N23" i="7" s="1"/>
  <c r="Q22" i="7"/>
  <c r="R22" i="7" s="1"/>
  <c r="M22" i="7"/>
  <c r="N22" i="7" s="1"/>
  <c r="Q21" i="7"/>
  <c r="R21" i="7" s="1"/>
  <c r="M21" i="7"/>
  <c r="N21" i="7" s="1"/>
  <c r="Q20" i="7"/>
  <c r="R20" i="7" s="1"/>
  <c r="M20" i="7"/>
  <c r="N20" i="7" s="1"/>
  <c r="Q19" i="7"/>
  <c r="R19" i="7" s="1"/>
  <c r="M19" i="7"/>
  <c r="N19" i="7" s="1"/>
  <c r="Q18" i="7"/>
  <c r="R18" i="7" s="1"/>
  <c r="M18" i="7"/>
  <c r="N18" i="7" s="1"/>
  <c r="Q17" i="7"/>
  <c r="R17" i="7" s="1"/>
  <c r="M17" i="7"/>
  <c r="N17" i="7" s="1"/>
  <c r="Q16" i="7"/>
  <c r="R16" i="7" s="1"/>
  <c r="M16" i="7"/>
  <c r="N16" i="7" s="1"/>
  <c r="Q15" i="7"/>
  <c r="R15" i="7" s="1"/>
  <c r="M15" i="7"/>
  <c r="N15" i="7" s="1"/>
  <c r="Q14" i="7"/>
  <c r="R14" i="7" s="1"/>
  <c r="M14" i="7"/>
  <c r="N14" i="7" s="1"/>
  <c r="Q13" i="7"/>
  <c r="R13" i="7" s="1"/>
  <c r="M13" i="7"/>
  <c r="N13" i="7" s="1"/>
  <c r="Q12" i="7"/>
  <c r="R12" i="7" s="1"/>
  <c r="M12" i="7"/>
  <c r="N12" i="7" s="1"/>
  <c r="Q11" i="7"/>
  <c r="R11" i="7" s="1"/>
  <c r="M11" i="7"/>
  <c r="N11" i="7" s="1"/>
  <c r="Q10" i="7"/>
  <c r="R10" i="7" s="1"/>
  <c r="M10" i="7"/>
  <c r="N10" i="7" s="1"/>
  <c r="Q9" i="7"/>
  <c r="R9" i="7" s="1"/>
  <c r="M9" i="7"/>
  <c r="N9" i="7" s="1"/>
  <c r="Q8" i="7"/>
  <c r="R8" i="7" s="1"/>
  <c r="M8" i="7"/>
  <c r="N8" i="7" s="1"/>
  <c r="Q7" i="7"/>
  <c r="R7" i="7" s="1"/>
  <c r="M7" i="7"/>
  <c r="N7" i="7" s="1"/>
  <c r="Q6" i="7"/>
  <c r="R6" i="7" s="1"/>
  <c r="M6" i="7"/>
  <c r="N6" i="7" s="1"/>
  <c r="Q5" i="7"/>
  <c r="R5" i="7" s="1"/>
  <c r="M5" i="7"/>
  <c r="N5" i="7" s="1"/>
  <c r="Q4" i="7"/>
  <c r="R4" i="7" s="1"/>
  <c r="M4" i="7"/>
  <c r="N4" i="7" s="1"/>
  <c r="Q3" i="7"/>
  <c r="R3" i="7" s="1"/>
  <c r="M3" i="7"/>
  <c r="N3" i="7" s="1"/>
  <c r="Q2" i="7"/>
  <c r="R2" i="7" s="1"/>
  <c r="M2" i="7"/>
  <c r="N2" i="7" s="1"/>
  <c r="X40" i="6"/>
  <c r="Y40" i="6" s="1"/>
  <c r="T40" i="6"/>
  <c r="X39" i="6"/>
  <c r="Y39" i="6" s="1"/>
  <c r="T39" i="6"/>
  <c r="X38" i="6"/>
  <c r="Y38" i="6" s="1"/>
  <c r="T38" i="6"/>
  <c r="U38" i="6" s="1"/>
  <c r="X37" i="6"/>
  <c r="Y37" i="6" s="1"/>
  <c r="T37" i="6"/>
  <c r="U37" i="6" s="1"/>
  <c r="X36" i="6"/>
  <c r="Y36" i="6" s="1"/>
  <c r="T36" i="6"/>
  <c r="U36" i="6" s="1"/>
  <c r="X35" i="6"/>
  <c r="Y35" i="6" s="1"/>
  <c r="T35" i="6"/>
  <c r="U35" i="6" s="1"/>
  <c r="X34" i="6"/>
  <c r="Y34" i="6" s="1"/>
  <c r="T34" i="6"/>
  <c r="U34" i="6" s="1"/>
  <c r="X33" i="6"/>
  <c r="Y33" i="6" s="1"/>
  <c r="T33" i="6"/>
  <c r="U33" i="6" s="1"/>
  <c r="X32" i="6"/>
  <c r="Y32" i="6" s="1"/>
  <c r="T32" i="6"/>
  <c r="U32" i="6" s="1"/>
  <c r="X31" i="6"/>
  <c r="Y31" i="6" s="1"/>
  <c r="T31" i="6"/>
  <c r="U31" i="6" s="1"/>
  <c r="X30" i="6"/>
  <c r="Y30" i="6" s="1"/>
  <c r="T30" i="6"/>
  <c r="U30" i="6" s="1"/>
  <c r="X29" i="6"/>
  <c r="Y29" i="6" s="1"/>
  <c r="T29" i="6"/>
  <c r="U29" i="6" s="1"/>
  <c r="X28" i="6"/>
  <c r="Y28" i="6" s="1"/>
  <c r="T28" i="6"/>
  <c r="U28" i="6" s="1"/>
  <c r="X27" i="6"/>
  <c r="Y27" i="6" s="1"/>
  <c r="T27" i="6"/>
  <c r="U27" i="6" s="1"/>
  <c r="X26" i="6"/>
  <c r="Y26" i="6" s="1"/>
  <c r="T26" i="6"/>
  <c r="U26" i="6" s="1"/>
  <c r="X25" i="6"/>
  <c r="Y25" i="6" s="1"/>
  <c r="T25" i="6"/>
  <c r="U25" i="6" s="1"/>
  <c r="X24" i="6"/>
  <c r="Y24" i="6" s="1"/>
  <c r="T24" i="6"/>
  <c r="U24" i="6" s="1"/>
  <c r="X23" i="6"/>
  <c r="Y23" i="6" s="1"/>
  <c r="T23" i="6"/>
  <c r="U23" i="6" s="1"/>
  <c r="X22" i="6"/>
  <c r="Y22" i="6" s="1"/>
  <c r="T22" i="6"/>
  <c r="U22" i="6" s="1"/>
  <c r="X21" i="6"/>
  <c r="Y21" i="6" s="1"/>
  <c r="T21" i="6"/>
  <c r="U21" i="6" s="1"/>
  <c r="X20" i="6"/>
  <c r="Y20" i="6" s="1"/>
  <c r="T20" i="6"/>
  <c r="U20" i="6" s="1"/>
  <c r="X5" i="6"/>
  <c r="Y5" i="6" s="1"/>
  <c r="T5" i="6"/>
  <c r="U5" i="6" s="1"/>
  <c r="X4" i="6"/>
  <c r="Y4" i="6" s="1"/>
  <c r="T4" i="6"/>
  <c r="U4" i="6" s="1"/>
  <c r="X3" i="6"/>
  <c r="Y3" i="6" s="1"/>
  <c r="T3" i="6"/>
  <c r="U3" i="6" s="1"/>
  <c r="X2" i="6"/>
  <c r="Y2" i="6" s="1"/>
  <c r="T2" i="6"/>
  <c r="U2" i="6" s="1"/>
  <c r="X41" i="6"/>
  <c r="Y41" i="6" s="1"/>
  <c r="T41" i="6"/>
  <c r="U41" i="6" s="1"/>
  <c r="X17" i="6"/>
  <c r="Y17" i="6" s="1"/>
  <c r="T17" i="6"/>
  <c r="U17" i="6" s="1"/>
  <c r="X16" i="6"/>
  <c r="Y16" i="6" s="1"/>
  <c r="T16" i="6"/>
  <c r="U16" i="6" s="1"/>
  <c r="X15" i="6"/>
  <c r="Y15" i="6" s="1"/>
  <c r="T15" i="6"/>
  <c r="U15" i="6" s="1"/>
  <c r="X14" i="6"/>
  <c r="Y14" i="6" s="1"/>
  <c r="T14" i="6"/>
  <c r="U14" i="6" s="1"/>
  <c r="X13" i="6"/>
  <c r="Y13" i="6" s="1"/>
  <c r="T13" i="6"/>
  <c r="U13" i="6" s="1"/>
  <c r="X12" i="6"/>
  <c r="Y12" i="6" s="1"/>
  <c r="T12" i="6"/>
  <c r="U12" i="6" s="1"/>
  <c r="X11" i="6"/>
  <c r="Y11" i="6" s="1"/>
  <c r="T11" i="6"/>
  <c r="U11" i="6" s="1"/>
  <c r="X10" i="6"/>
  <c r="Y10" i="6" s="1"/>
  <c r="T10" i="6"/>
  <c r="U10" i="6" s="1"/>
  <c r="X9" i="6"/>
  <c r="Y9" i="6" s="1"/>
  <c r="T9" i="6"/>
  <c r="U9" i="6" s="1"/>
  <c r="X8" i="6"/>
  <c r="Y8" i="6" s="1"/>
  <c r="T8" i="6"/>
  <c r="U8" i="6" s="1"/>
  <c r="X7" i="6"/>
  <c r="Y7" i="6" s="1"/>
  <c r="T7" i="6"/>
  <c r="U7" i="6" s="1"/>
  <c r="X6" i="6"/>
  <c r="Y6" i="6" s="1"/>
  <c r="T6" i="6"/>
  <c r="U6" i="6" s="1"/>
  <c r="Y48" i="6"/>
  <c r="U48" i="6"/>
  <c r="T48" i="6"/>
  <c r="Y47" i="6"/>
  <c r="T47" i="6"/>
  <c r="U47" i="6" s="1"/>
  <c r="Y46" i="6"/>
  <c r="T46" i="6"/>
  <c r="U46" i="6" s="1"/>
  <c r="X45" i="6"/>
  <c r="Y45" i="6" s="1"/>
  <c r="T45" i="6"/>
  <c r="X42" i="6"/>
  <c r="Y42" i="6" s="1"/>
  <c r="T42" i="6"/>
  <c r="U42" i="6" s="1"/>
  <c r="X44" i="6"/>
  <c r="Y44" i="6" s="1"/>
  <c r="T44" i="6"/>
  <c r="U44" i="6" s="1"/>
  <c r="X43" i="6"/>
  <c r="Y43" i="6" s="1"/>
  <c r="T43" i="6"/>
  <c r="U43" i="6" s="1"/>
  <c r="X19" i="6"/>
  <c r="Y19" i="6" s="1"/>
  <c r="T19" i="6"/>
  <c r="U19" i="6" s="1"/>
  <c r="X18" i="6"/>
  <c r="Y18" i="6" s="1"/>
  <c r="T18" i="6"/>
  <c r="U18" i="6" s="1"/>
  <c r="X55" i="6"/>
  <c r="Y55" i="6" s="1"/>
  <c r="T55" i="6"/>
  <c r="X54" i="6"/>
  <c r="Y54" i="6" s="1"/>
  <c r="T54" i="6"/>
  <c r="X53" i="6"/>
  <c r="Y53" i="6" s="1"/>
  <c r="T53" i="6"/>
  <c r="X52" i="6"/>
  <c r="Y52" i="6" s="1"/>
  <c r="T52" i="6"/>
  <c r="X51" i="6"/>
  <c r="Y51" i="6" s="1"/>
  <c r="T51" i="6"/>
  <c r="X50" i="6"/>
  <c r="Y50" i="6" s="1"/>
  <c r="T50" i="6"/>
  <c r="U50" i="6" s="1"/>
  <c r="X49" i="6"/>
  <c r="Y49" i="6" s="1"/>
  <c r="T49" i="6"/>
  <c r="U49" i="6" s="1"/>
  <c r="X56" i="6"/>
  <c r="Y56" i="6" s="1"/>
  <c r="T56" i="6"/>
  <c r="Z559" i="3"/>
  <c r="O559" i="3"/>
  <c r="N559" i="3"/>
  <c r="E559" i="3"/>
  <c r="Z1022" i="3"/>
  <c r="O1022" i="3"/>
  <c r="N1022" i="3"/>
  <c r="E1022" i="3"/>
  <c r="Z737" i="3"/>
  <c r="O737" i="3"/>
  <c r="N737" i="3"/>
  <c r="E737" i="3"/>
  <c r="Z550" i="3"/>
  <c r="O550" i="3"/>
  <c r="N550" i="3"/>
  <c r="E550" i="3"/>
  <c r="Z1123" i="3"/>
  <c r="O1123" i="3"/>
  <c r="N1123" i="3"/>
  <c r="E1123" i="3"/>
  <c r="Z701" i="3"/>
  <c r="O701" i="3"/>
  <c r="N701" i="3"/>
  <c r="E701" i="3"/>
  <c r="Z616" i="3"/>
  <c r="O616" i="3"/>
  <c r="N616" i="3"/>
  <c r="E616" i="3"/>
  <c r="Z1124" i="3"/>
  <c r="O1124" i="3"/>
  <c r="N1124" i="3"/>
  <c r="E1124" i="3"/>
  <c r="Z740" i="3"/>
  <c r="O740" i="3"/>
  <c r="N740" i="3"/>
  <c r="E740" i="3"/>
  <c r="Z994" i="3"/>
  <c r="O994" i="3"/>
  <c r="N994" i="3"/>
  <c r="E994" i="3"/>
  <c r="Z619" i="3"/>
  <c r="O619" i="3"/>
  <c r="N619" i="3"/>
  <c r="E619" i="3"/>
  <c r="Z549" i="3"/>
  <c r="O549" i="3"/>
  <c r="N549" i="3"/>
  <c r="E549" i="3"/>
  <c r="Z558" i="3"/>
  <c r="O558" i="3"/>
  <c r="N558" i="3"/>
  <c r="E558" i="3"/>
  <c r="Z922" i="3"/>
  <c r="O922" i="3"/>
  <c r="N922" i="3"/>
  <c r="E922" i="3"/>
  <c r="Z850" i="3"/>
  <c r="O850" i="3"/>
  <c r="N850" i="3"/>
  <c r="E850" i="3"/>
  <c r="Z1021" i="3"/>
  <c r="O1021" i="3"/>
  <c r="N1021" i="3"/>
  <c r="E1021" i="3"/>
  <c r="Z700" i="3"/>
  <c r="O700" i="3"/>
  <c r="N700" i="3"/>
  <c r="E700" i="3"/>
  <c r="Z547" i="3"/>
  <c r="O547" i="3"/>
  <c r="N547" i="3"/>
  <c r="E547" i="3"/>
  <c r="Z618" i="3"/>
  <c r="O618" i="3"/>
  <c r="N618" i="3"/>
  <c r="E618" i="3"/>
  <c r="Z993" i="3"/>
  <c r="O993" i="3"/>
  <c r="N993" i="3"/>
  <c r="E993" i="3"/>
  <c r="Z739" i="3"/>
  <c r="O739" i="3"/>
  <c r="N739" i="3"/>
  <c r="E739" i="3"/>
  <c r="Z560" i="3"/>
  <c r="O560" i="3"/>
  <c r="N560" i="3"/>
  <c r="E560" i="3"/>
  <c r="Z921" i="3"/>
  <c r="O921" i="3"/>
  <c r="N921" i="3"/>
  <c r="E921" i="3"/>
  <c r="Z849" i="3"/>
  <c r="O849" i="3"/>
  <c r="N849" i="3"/>
  <c r="E849" i="3"/>
  <c r="Z699" i="3"/>
  <c r="O699" i="3"/>
  <c r="N699" i="3"/>
  <c r="E699" i="3"/>
  <c r="Z1020" i="3"/>
  <c r="O1020" i="3"/>
  <c r="N1020" i="3"/>
  <c r="E1020" i="3"/>
  <c r="Z738" i="3"/>
  <c r="O738" i="3"/>
  <c r="N738" i="3"/>
  <c r="E738" i="3"/>
  <c r="Z870" i="3"/>
  <c r="O870" i="3"/>
  <c r="N870" i="3"/>
  <c r="E870" i="3"/>
  <c r="Z617" i="3"/>
  <c r="O617" i="3"/>
  <c r="N617" i="3"/>
  <c r="E617" i="3"/>
  <c r="Z548" i="3"/>
  <c r="O548" i="3"/>
  <c r="N548" i="3"/>
  <c r="E548" i="3"/>
  <c r="Z557" i="3"/>
  <c r="O557" i="3"/>
  <c r="N557" i="3"/>
  <c r="E557" i="3"/>
  <c r="Z978" i="3"/>
  <c r="O978" i="3"/>
  <c r="N978" i="3"/>
  <c r="E978" i="3"/>
  <c r="Z920" i="3"/>
  <c r="O920" i="3"/>
  <c r="N920" i="3"/>
  <c r="E920" i="3"/>
  <c r="Z848" i="3"/>
  <c r="O848" i="3"/>
  <c r="N848" i="3"/>
  <c r="E848" i="3"/>
  <c r="Z1019" i="3"/>
  <c r="O1019" i="3"/>
  <c r="N1019" i="3"/>
  <c r="E1019" i="3"/>
  <c r="Z925" i="3"/>
  <c r="O925" i="3"/>
  <c r="N925" i="3"/>
  <c r="Z977" i="3"/>
  <c r="O977" i="3"/>
  <c r="N977" i="3"/>
  <c r="Z852" i="3"/>
  <c r="O852" i="3"/>
  <c r="N852" i="3"/>
  <c r="Z881" i="3"/>
  <c r="O881" i="3"/>
  <c r="N881" i="3"/>
  <c r="Z760" i="3"/>
  <c r="O760" i="3"/>
  <c r="N760" i="3"/>
  <c r="Z698" i="3"/>
  <c r="O698" i="3"/>
  <c r="N698" i="3"/>
  <c r="Z795" i="3"/>
  <c r="O795" i="3"/>
  <c r="N795" i="3"/>
  <c r="Z554" i="3"/>
  <c r="O554" i="3"/>
  <c r="N554" i="3"/>
  <c r="Z976" i="3"/>
  <c r="O976" i="3"/>
  <c r="N976" i="3"/>
  <c r="Z879" i="3"/>
  <c r="O879" i="3"/>
  <c r="N879" i="3"/>
  <c r="Z761" i="3"/>
  <c r="O761" i="3"/>
  <c r="N761" i="3"/>
  <c r="Z853" i="3"/>
  <c r="O853" i="3"/>
  <c r="N853" i="3"/>
  <c r="Z772" i="3"/>
  <c r="O772" i="3"/>
  <c r="N772" i="3"/>
  <c r="Z1023" i="3"/>
  <c r="O1023" i="3"/>
  <c r="N1023" i="3"/>
  <c r="E1023" i="3"/>
  <c r="Z847" i="3"/>
  <c r="O847" i="3"/>
  <c r="N847" i="3"/>
  <c r="E847" i="3"/>
  <c r="Z992" i="3"/>
  <c r="O992" i="3"/>
  <c r="N992" i="3"/>
  <c r="E992" i="3"/>
  <c r="Z923" i="3"/>
  <c r="O923" i="3"/>
  <c r="N923" i="3"/>
  <c r="E923" i="3"/>
  <c r="Z612" i="3"/>
  <c r="O612" i="3"/>
  <c r="N612" i="3"/>
  <c r="E612" i="3"/>
  <c r="Z869" i="3"/>
  <c r="O869" i="3"/>
  <c r="N869" i="3"/>
  <c r="E869" i="3"/>
  <c r="Z756" i="3"/>
  <c r="O756" i="3"/>
  <c r="N756" i="3"/>
  <c r="E756" i="3"/>
  <c r="Z915" i="3"/>
  <c r="O915" i="3"/>
  <c r="N915" i="3"/>
  <c r="E915" i="3"/>
  <c r="Z222" i="3"/>
  <c r="O222" i="3"/>
  <c r="N222" i="3"/>
  <c r="E222" i="3"/>
  <c r="Z697" i="3"/>
  <c r="O697" i="3"/>
  <c r="N697" i="3"/>
  <c r="E697" i="3"/>
  <c r="Z1042" i="3"/>
  <c r="O1042" i="3"/>
  <c r="N1042" i="3"/>
  <c r="E1042" i="3"/>
  <c r="Z794" i="3"/>
  <c r="O794" i="3"/>
  <c r="N794" i="3"/>
  <c r="E794" i="3"/>
  <c r="Z880" i="3"/>
  <c r="O880" i="3"/>
  <c r="N880" i="3"/>
  <c r="E880" i="3"/>
  <c r="Z553" i="3"/>
  <c r="O553" i="3"/>
  <c r="N553" i="3"/>
  <c r="E553" i="3"/>
  <c r="Z221" i="3"/>
  <c r="O221" i="3"/>
  <c r="N221" i="3"/>
  <c r="E221" i="3"/>
  <c r="Z914" i="3"/>
  <c r="O914" i="3"/>
  <c r="N914" i="3"/>
  <c r="E914" i="3"/>
  <c r="Z793" i="3"/>
  <c r="O793" i="3"/>
  <c r="N793" i="3"/>
  <c r="E793" i="3"/>
  <c r="Z215" i="3"/>
  <c r="O215" i="3"/>
  <c r="N215" i="3"/>
  <c r="E215" i="3"/>
  <c r="Z337" i="3"/>
  <c r="O337" i="3"/>
  <c r="N337" i="3"/>
  <c r="E337" i="3"/>
  <c r="Z895" i="3"/>
  <c r="O895" i="3"/>
  <c r="N895" i="3"/>
  <c r="E895" i="3"/>
  <c r="Z755" i="3"/>
  <c r="O755" i="3"/>
  <c r="N755" i="3"/>
  <c r="E755" i="3"/>
  <c r="Z693" i="3"/>
  <c r="O693" i="3"/>
  <c r="N693" i="3"/>
  <c r="E693" i="3"/>
  <c r="Z991" i="3"/>
  <c r="O991" i="3"/>
  <c r="N991" i="3"/>
  <c r="E991" i="3"/>
  <c r="Z868" i="3"/>
  <c r="O868" i="3"/>
  <c r="N868" i="3"/>
  <c r="E868" i="3"/>
  <c r="Z905" i="3"/>
  <c r="O905" i="3"/>
  <c r="N905" i="3"/>
  <c r="E905" i="3"/>
  <c r="Z792" i="3"/>
  <c r="O792" i="3"/>
  <c r="N792" i="3"/>
  <c r="E792" i="3"/>
  <c r="Z500" i="3"/>
  <c r="O500" i="3"/>
  <c r="N500" i="3"/>
  <c r="E500" i="3"/>
  <c r="Z355" i="3"/>
  <c r="O355" i="3"/>
  <c r="N355" i="3"/>
  <c r="E355" i="3"/>
  <c r="Z1041" i="3"/>
  <c r="O1041" i="3"/>
  <c r="N1041" i="3"/>
  <c r="E1041" i="3"/>
  <c r="Z661" i="3"/>
  <c r="O661" i="3"/>
  <c r="N661" i="3"/>
  <c r="E661" i="3"/>
  <c r="Z966" i="3"/>
  <c r="O966" i="3"/>
  <c r="N966" i="3"/>
  <c r="E966" i="3"/>
  <c r="Z525" i="3"/>
  <c r="O525" i="3"/>
  <c r="N525" i="3"/>
  <c r="E525" i="3"/>
  <c r="Z1082" i="3"/>
  <c r="O1082" i="3"/>
  <c r="N1082" i="3"/>
  <c r="E1082" i="3"/>
  <c r="Z965" i="3"/>
  <c r="O965" i="3"/>
  <c r="N965" i="3"/>
  <c r="Z611" i="3"/>
  <c r="O611" i="3"/>
  <c r="N611" i="3"/>
  <c r="Z913" i="3"/>
  <c r="O913" i="3"/>
  <c r="N913" i="3"/>
  <c r="Z754" i="3"/>
  <c r="O754" i="3"/>
  <c r="N754" i="3"/>
  <c r="Z990" i="3"/>
  <c r="O990" i="3"/>
  <c r="N990" i="3"/>
  <c r="Z343" i="3"/>
  <c r="O343" i="3"/>
  <c r="N343" i="3"/>
  <c r="Z354" i="3"/>
  <c r="O354" i="3"/>
  <c r="N354" i="3"/>
  <c r="Z220" i="3"/>
  <c r="O220" i="3"/>
  <c r="N220" i="3"/>
  <c r="Z867" i="3"/>
  <c r="O867" i="3"/>
  <c r="N867" i="3"/>
  <c r="Z331" i="3"/>
  <c r="O331" i="3"/>
  <c r="N331" i="3"/>
  <c r="Z552" i="3"/>
  <c r="O552" i="3"/>
  <c r="N552" i="3"/>
  <c r="Z1065" i="3"/>
  <c r="O1065" i="3"/>
  <c r="N1065" i="3"/>
  <c r="Z1032" i="3"/>
  <c r="O1032" i="3"/>
  <c r="N1032" i="3"/>
  <c r="Z809" i="3"/>
  <c r="O809" i="3"/>
  <c r="N809" i="3"/>
  <c r="Z1299" i="3"/>
  <c r="O1299" i="3"/>
  <c r="N1299" i="3"/>
  <c r="Z468" i="3"/>
  <c r="O468" i="3"/>
  <c r="N468" i="3"/>
  <c r="Z883" i="3"/>
  <c r="O883" i="3"/>
  <c r="N883" i="3"/>
  <c r="Z855" i="3"/>
  <c r="O855" i="3"/>
  <c r="N855" i="3"/>
  <c r="Z694" i="3"/>
  <c r="O694" i="3"/>
  <c r="N694" i="3"/>
  <c r="Z758" i="3"/>
  <c r="O758" i="3"/>
  <c r="N758" i="3"/>
  <c r="Z979" i="3"/>
  <c r="O979" i="3"/>
  <c r="N979" i="3"/>
  <c r="Z555" i="3"/>
  <c r="O555" i="3"/>
  <c r="N555" i="3"/>
  <c r="Z609" i="3"/>
  <c r="O609" i="3"/>
  <c r="N609" i="3"/>
  <c r="Z344" i="3"/>
  <c r="O344" i="3"/>
  <c r="N344" i="3"/>
  <c r="Z350" i="3"/>
  <c r="O350" i="3"/>
  <c r="N350" i="3"/>
  <c r="Z225" i="3"/>
  <c r="O225" i="3"/>
  <c r="N225" i="3"/>
  <c r="Z796" i="3"/>
  <c r="O796" i="3"/>
  <c r="N796" i="3"/>
  <c r="Z907" i="3"/>
  <c r="O907" i="3"/>
  <c r="N907" i="3"/>
  <c r="Z334" i="3"/>
  <c r="O334" i="3"/>
  <c r="N334" i="3"/>
  <c r="Z1034" i="3"/>
  <c r="O1034" i="3"/>
  <c r="N1034" i="3"/>
  <c r="Z1247" i="3"/>
  <c r="O1247" i="3"/>
  <c r="N1247" i="3"/>
  <c r="Z1185" i="3"/>
  <c r="O1185" i="3"/>
  <c r="N1185" i="3"/>
  <c r="Z1224" i="3"/>
  <c r="O1224" i="3"/>
  <c r="N1224" i="3"/>
  <c r="Z1196" i="3"/>
  <c r="O1196" i="3"/>
  <c r="N1196" i="3"/>
  <c r="Z950" i="3"/>
  <c r="O950" i="3"/>
  <c r="N950" i="3"/>
  <c r="Z1317" i="3"/>
  <c r="O1317" i="3"/>
  <c r="N1317" i="3"/>
  <c r="Z1307" i="3"/>
  <c r="O1307" i="3"/>
  <c r="N1307" i="3"/>
  <c r="Z1164" i="3"/>
  <c r="O1164" i="3"/>
  <c r="N1164" i="3"/>
  <c r="Z1256" i="3"/>
  <c r="O1256" i="3"/>
  <c r="N1256" i="3"/>
  <c r="Z1275" i="3"/>
  <c r="O1275" i="3"/>
  <c r="N1275" i="3"/>
  <c r="Z1239" i="3"/>
  <c r="O1239" i="3"/>
  <c r="N1239" i="3"/>
  <c r="Z1053" i="3"/>
  <c r="O1053" i="3"/>
  <c r="N1053" i="3"/>
  <c r="Z753" i="3"/>
  <c r="O753" i="3"/>
  <c r="N753" i="3"/>
  <c r="Z894" i="3"/>
  <c r="O894" i="3"/>
  <c r="N894" i="3"/>
  <c r="Z692" i="3"/>
  <c r="O692" i="3"/>
  <c r="N692" i="3"/>
  <c r="Z933" i="3"/>
  <c r="O933" i="3"/>
  <c r="N933" i="3"/>
  <c r="Z989" i="3"/>
  <c r="O989" i="3"/>
  <c r="N989" i="3"/>
  <c r="Z866" i="3"/>
  <c r="O866" i="3"/>
  <c r="N866" i="3"/>
  <c r="Z912" i="3"/>
  <c r="O912" i="3"/>
  <c r="N912" i="3"/>
  <c r="Z219" i="3"/>
  <c r="O219" i="3"/>
  <c r="N219" i="3"/>
  <c r="Z330" i="3"/>
  <c r="O330" i="3"/>
  <c r="N330" i="3"/>
  <c r="Z310" i="3"/>
  <c r="O310" i="3"/>
  <c r="N310" i="3"/>
  <c r="Z1031" i="3"/>
  <c r="O1031" i="3"/>
  <c r="N1031" i="3"/>
  <c r="Z948" i="3"/>
  <c r="O948" i="3"/>
  <c r="N948" i="3"/>
  <c r="Z480" i="3"/>
  <c r="O480" i="3"/>
  <c r="N480" i="3"/>
  <c r="Z537" i="3"/>
  <c r="O537" i="3"/>
  <c r="N537" i="3"/>
  <c r="Z672" i="3"/>
  <c r="O672" i="3"/>
  <c r="N672" i="3"/>
  <c r="Z349" i="3"/>
  <c r="O349" i="3"/>
  <c r="N349" i="3"/>
  <c r="Z126" i="3"/>
  <c r="O126" i="3"/>
  <c r="N126" i="3"/>
  <c r="Z808" i="3"/>
  <c r="O808" i="3"/>
  <c r="N808" i="3"/>
  <c r="Z1064" i="3"/>
  <c r="O1064" i="3"/>
  <c r="N1064" i="3"/>
  <c r="Z434" i="3"/>
  <c r="O434" i="3"/>
  <c r="N434" i="3"/>
  <c r="Z467" i="3"/>
  <c r="O467" i="3"/>
  <c r="N467" i="3"/>
  <c r="Z932" i="3"/>
  <c r="O932" i="3"/>
  <c r="N932" i="3"/>
  <c r="Z752" i="3"/>
  <c r="O752" i="3"/>
  <c r="N752" i="3"/>
  <c r="Z353" i="3"/>
  <c r="O353" i="3"/>
  <c r="N353" i="3"/>
  <c r="Z342" i="3"/>
  <c r="O342" i="3"/>
  <c r="N342" i="3"/>
  <c r="Z691" i="3"/>
  <c r="O691" i="3"/>
  <c r="N691" i="3"/>
  <c r="Z893" i="3"/>
  <c r="O893" i="3"/>
  <c r="N893" i="3"/>
  <c r="Z865" i="3"/>
  <c r="O865" i="3"/>
  <c r="N865" i="3"/>
  <c r="Z988" i="3"/>
  <c r="O988" i="3"/>
  <c r="N988" i="3"/>
  <c r="Z329" i="3"/>
  <c r="O329" i="3"/>
  <c r="N329" i="3"/>
  <c r="Z218" i="3"/>
  <c r="O218" i="3"/>
  <c r="N218" i="3"/>
  <c r="Z614" i="3"/>
  <c r="O614" i="3"/>
  <c r="N614" i="3"/>
  <c r="Z125" i="3"/>
  <c r="O125" i="3"/>
  <c r="N125" i="3"/>
  <c r="Z309" i="3"/>
  <c r="O309" i="3"/>
  <c r="N309" i="3"/>
  <c r="Z433" i="3"/>
  <c r="O433" i="3"/>
  <c r="N433" i="3"/>
  <c r="Z1250" i="3"/>
  <c r="O1250" i="3"/>
  <c r="N1250" i="3"/>
  <c r="Z592" i="3"/>
  <c r="O592" i="3"/>
  <c r="N592" i="3"/>
  <c r="Z1255" i="3"/>
  <c r="O1255" i="3"/>
  <c r="N1255" i="3"/>
  <c r="Z1278" i="3"/>
  <c r="O1278" i="3"/>
  <c r="N1278" i="3"/>
  <c r="Z1289" i="3"/>
  <c r="O1289" i="3"/>
  <c r="N1289" i="3"/>
  <c r="Z1267" i="3"/>
  <c r="O1267" i="3"/>
  <c r="N1267" i="3"/>
  <c r="Z1242" i="3"/>
  <c r="O1242" i="3"/>
  <c r="N1242" i="3"/>
  <c r="Z1184" i="3"/>
  <c r="O1184" i="3"/>
  <c r="N1184" i="3"/>
  <c r="Z1198" i="3"/>
  <c r="O1198" i="3"/>
  <c r="N1198" i="3"/>
  <c r="Z1226" i="3"/>
  <c r="O1226" i="3"/>
  <c r="N1226" i="3"/>
  <c r="Z1163" i="3"/>
  <c r="O1163" i="3"/>
  <c r="N1163" i="3"/>
  <c r="Z807" i="3"/>
  <c r="O807" i="3"/>
  <c r="N807" i="3"/>
  <c r="Z479" i="3"/>
  <c r="O479" i="3"/>
  <c r="N479" i="3"/>
  <c r="Z536" i="3"/>
  <c r="O536" i="3"/>
  <c r="N536" i="3"/>
  <c r="Z671" i="3"/>
  <c r="O671" i="3"/>
  <c r="N671" i="3"/>
  <c r="Z1030" i="3"/>
  <c r="O1030" i="3"/>
  <c r="N1030" i="3"/>
  <c r="Z947" i="3"/>
  <c r="O947" i="3"/>
  <c r="N947" i="3"/>
  <c r="Z916" i="3"/>
  <c r="O916" i="3"/>
  <c r="N916" i="3"/>
  <c r="Z1063" i="3"/>
  <c r="O1063" i="3"/>
  <c r="N1063" i="3"/>
  <c r="Z911" i="3"/>
  <c r="O911" i="3"/>
  <c r="N911" i="3"/>
  <c r="E911" i="3"/>
  <c r="Z1121" i="3"/>
  <c r="O1121" i="3"/>
  <c r="N1121" i="3"/>
  <c r="E1121" i="3"/>
  <c r="Z1016" i="3"/>
  <c r="O1016" i="3"/>
  <c r="N1016" i="3"/>
  <c r="E1016" i="3"/>
  <c r="Z217" i="3"/>
  <c r="O217" i="3"/>
  <c r="N217" i="3"/>
  <c r="E217" i="3"/>
  <c r="Z328" i="3"/>
  <c r="O328" i="3"/>
  <c r="N328" i="3"/>
  <c r="E328" i="3"/>
  <c r="Z791" i="3"/>
  <c r="O791" i="3"/>
  <c r="N791" i="3"/>
  <c r="E791" i="3"/>
  <c r="Z323" i="3"/>
  <c r="O323" i="3"/>
  <c r="N323" i="3"/>
  <c r="E323" i="3"/>
  <c r="Z424" i="3"/>
  <c r="O424" i="3"/>
  <c r="N424" i="3"/>
  <c r="E424" i="3"/>
  <c r="Z240" i="3"/>
  <c r="O240" i="3"/>
  <c r="N240" i="3"/>
  <c r="E240" i="3"/>
  <c r="Z132" i="3"/>
  <c r="O132" i="3"/>
  <c r="N132" i="3"/>
  <c r="E132" i="3"/>
  <c r="Z376" i="3"/>
  <c r="O376" i="3"/>
  <c r="N376" i="3"/>
  <c r="E376" i="3"/>
  <c r="Z499" i="3"/>
  <c r="O499" i="3"/>
  <c r="N499" i="3"/>
  <c r="E499" i="3"/>
  <c r="Z524" i="3"/>
  <c r="O524" i="3"/>
  <c r="N524" i="3"/>
  <c r="E524" i="3"/>
  <c r="Z660" i="3"/>
  <c r="O660" i="3"/>
  <c r="N660" i="3"/>
  <c r="E660" i="3"/>
  <c r="Z964" i="3"/>
  <c r="O964" i="3"/>
  <c r="N964" i="3"/>
  <c r="E964" i="3"/>
  <c r="Z1081" i="3"/>
  <c r="O1081" i="3"/>
  <c r="N1081" i="3"/>
  <c r="E1081" i="3"/>
  <c r="Z118" i="3"/>
  <c r="O118" i="3"/>
  <c r="N118" i="3"/>
  <c r="E118" i="3"/>
  <c r="Z216" i="3"/>
  <c r="O216" i="3"/>
  <c r="N216" i="3"/>
  <c r="E216" i="3"/>
  <c r="Z327" i="3"/>
  <c r="O327" i="3"/>
  <c r="N327" i="3"/>
  <c r="E327" i="3"/>
  <c r="Z910" i="3"/>
  <c r="O910" i="3"/>
  <c r="N910" i="3"/>
  <c r="E910" i="3"/>
  <c r="Z1015" i="3"/>
  <c r="O1015" i="3"/>
  <c r="N1015" i="3"/>
  <c r="E1015" i="3"/>
  <c r="Z375" i="3"/>
  <c r="O375" i="3"/>
  <c r="N375" i="3"/>
  <c r="E375" i="3"/>
  <c r="Z498" i="3"/>
  <c r="O498" i="3"/>
  <c r="N498" i="3"/>
  <c r="E498" i="3"/>
  <c r="Z523" i="3"/>
  <c r="O523" i="3"/>
  <c r="N523" i="3"/>
  <c r="E523" i="3"/>
  <c r="Z659" i="3"/>
  <c r="O659" i="3"/>
  <c r="N659" i="3"/>
  <c r="E659" i="3"/>
  <c r="Z963" i="3"/>
  <c r="O963" i="3"/>
  <c r="N963" i="3"/>
  <c r="E963" i="3"/>
  <c r="Z1080" i="3"/>
  <c r="O1080" i="3"/>
  <c r="N1080" i="3"/>
  <c r="E1080" i="3"/>
  <c r="Z131" i="3"/>
  <c r="O131" i="3"/>
  <c r="N131" i="3"/>
  <c r="E131" i="3"/>
  <c r="Z790" i="3"/>
  <c r="O790" i="3"/>
  <c r="N790" i="3"/>
  <c r="E790" i="3"/>
  <c r="Z423" i="3"/>
  <c r="O423" i="3"/>
  <c r="N423" i="3"/>
  <c r="E423" i="3"/>
  <c r="Z322" i="3"/>
  <c r="O322" i="3"/>
  <c r="N322" i="3"/>
  <c r="E322" i="3"/>
  <c r="Z239" i="3"/>
  <c r="O239" i="3"/>
  <c r="N239" i="3"/>
  <c r="E239" i="3"/>
  <c r="Z469" i="3"/>
  <c r="O469" i="3"/>
  <c r="N469" i="3"/>
  <c r="Z751" i="3"/>
  <c r="O751" i="3"/>
  <c r="N751" i="3"/>
  <c r="Z333" i="3"/>
  <c r="O333" i="3"/>
  <c r="N333" i="3"/>
  <c r="Z117" i="3"/>
  <c r="O117" i="3"/>
  <c r="N117" i="3"/>
  <c r="Z223" i="3"/>
  <c r="O223" i="3"/>
  <c r="N223" i="3"/>
  <c r="Z338" i="3"/>
  <c r="O338" i="3"/>
  <c r="N338" i="3"/>
  <c r="Z357" i="3"/>
  <c r="O357" i="3"/>
  <c r="N357" i="3"/>
  <c r="Z936" i="3"/>
  <c r="O936" i="3"/>
  <c r="N936" i="3"/>
  <c r="Z995" i="3"/>
  <c r="O995" i="3"/>
  <c r="N995" i="3"/>
  <c r="Z854" i="3"/>
  <c r="O854" i="3"/>
  <c r="N854" i="3"/>
  <c r="Z682" i="3"/>
  <c r="O682" i="3"/>
  <c r="N682" i="3"/>
  <c r="Z482" i="3"/>
  <c r="O482" i="3"/>
  <c r="N482" i="3"/>
  <c r="Z908" i="3"/>
  <c r="O908" i="3"/>
  <c r="N908" i="3"/>
  <c r="Z999" i="3"/>
  <c r="O999" i="3"/>
  <c r="N999" i="3"/>
  <c r="Z1111" i="3"/>
  <c r="O1111" i="3"/>
  <c r="N1111" i="3"/>
  <c r="Z613" i="3"/>
  <c r="O613" i="3"/>
  <c r="N613" i="3"/>
  <c r="Z127" i="3"/>
  <c r="O127" i="3"/>
  <c r="N127" i="3"/>
  <c r="Z535" i="3"/>
  <c r="O535" i="3"/>
  <c r="N535" i="3"/>
  <c r="Z386" i="3"/>
  <c r="O386" i="3"/>
  <c r="N386" i="3"/>
  <c r="Z670" i="3"/>
  <c r="O670" i="3"/>
  <c r="N670" i="3"/>
  <c r="Z1029" i="3"/>
  <c r="O1029" i="3"/>
  <c r="N1029" i="3"/>
  <c r="Z946" i="3"/>
  <c r="O946" i="3"/>
  <c r="N946" i="3"/>
  <c r="Z1096" i="3"/>
  <c r="O1096" i="3"/>
  <c r="N1096" i="3"/>
  <c r="Z1062" i="3"/>
  <c r="O1062" i="3"/>
  <c r="N1062" i="3"/>
  <c r="Z806" i="3"/>
  <c r="O806" i="3"/>
  <c r="N806" i="3"/>
  <c r="Z249" i="3"/>
  <c r="O249" i="3"/>
  <c r="N249" i="3"/>
  <c r="Z526" i="3"/>
  <c r="O526" i="3"/>
  <c r="N526" i="3"/>
  <c r="Z377" i="3"/>
  <c r="O377" i="3"/>
  <c r="N377" i="3"/>
  <c r="Z1257" i="3"/>
  <c r="O1257" i="3"/>
  <c r="N1257" i="3"/>
  <c r="Z1191" i="3"/>
  <c r="O1191" i="3"/>
  <c r="N1191" i="3"/>
  <c r="Z1178" i="3"/>
  <c r="O1178" i="3"/>
  <c r="N1178" i="3"/>
  <c r="Z935" i="3"/>
  <c r="O935" i="3"/>
  <c r="N935" i="3"/>
  <c r="Z696" i="3"/>
  <c r="O696" i="3"/>
  <c r="N696" i="3"/>
  <c r="Z759" i="3"/>
  <c r="O759" i="3"/>
  <c r="N759" i="3"/>
  <c r="Z981" i="3"/>
  <c r="O981" i="3"/>
  <c r="N981" i="3"/>
  <c r="Z872" i="3"/>
  <c r="O872" i="3"/>
  <c r="N872" i="3"/>
  <c r="Z1112" i="3"/>
  <c r="O1112" i="3"/>
  <c r="N1112" i="3"/>
  <c r="Z906" i="3"/>
  <c r="O906" i="3"/>
  <c r="N906" i="3"/>
  <c r="Z998" i="3"/>
  <c r="O998" i="3"/>
  <c r="N998" i="3"/>
  <c r="Z224" i="3"/>
  <c r="O224" i="3"/>
  <c r="N224" i="3"/>
  <c r="Z332" i="3"/>
  <c r="O332" i="3"/>
  <c r="N332" i="3"/>
  <c r="Z610" i="3"/>
  <c r="O610" i="3"/>
  <c r="N610" i="3"/>
  <c r="Z356" i="3"/>
  <c r="O356" i="3"/>
  <c r="N356" i="3"/>
  <c r="Z345" i="3"/>
  <c r="O345" i="3"/>
  <c r="N345" i="3"/>
  <c r="Z593" i="3"/>
  <c r="O593" i="3"/>
  <c r="N593" i="3"/>
  <c r="Z481" i="3"/>
  <c r="O481" i="3"/>
  <c r="N481" i="3"/>
  <c r="Z673" i="3"/>
  <c r="O673" i="3"/>
  <c r="N673" i="3"/>
  <c r="Z949" i="3"/>
  <c r="O949" i="3"/>
  <c r="N949" i="3"/>
  <c r="Z1297" i="3"/>
  <c r="O1297" i="3"/>
  <c r="N1297" i="3"/>
  <c r="Z1248" i="3"/>
  <c r="O1248" i="3"/>
  <c r="N1248" i="3"/>
  <c r="Z1276" i="3"/>
  <c r="O1276" i="3"/>
  <c r="N1276" i="3"/>
  <c r="Z1287" i="3"/>
  <c r="O1287" i="3"/>
  <c r="N1287" i="3"/>
  <c r="Z1240" i="3"/>
  <c r="O1240" i="3"/>
  <c r="N1240" i="3"/>
  <c r="Z1266" i="3"/>
  <c r="O1266" i="3"/>
  <c r="N1266" i="3"/>
  <c r="Z1161" i="3"/>
  <c r="O1161" i="3"/>
  <c r="N1161" i="3"/>
  <c r="Z1092" i="3"/>
  <c r="O1092" i="3"/>
  <c r="N1092" i="3"/>
  <c r="Z1025" i="3"/>
  <c r="O1025" i="3"/>
  <c r="N1025" i="3"/>
  <c r="Z111" i="3"/>
  <c r="O111" i="3"/>
  <c r="N111" i="3"/>
  <c r="Z250" i="3"/>
  <c r="O250" i="3"/>
  <c r="N250" i="3"/>
  <c r="Z797" i="3"/>
  <c r="O797" i="3"/>
  <c r="N797" i="3"/>
  <c r="Z1052" i="3"/>
  <c r="O1052" i="3"/>
  <c r="N1052" i="3"/>
  <c r="Z1017" i="3"/>
  <c r="O1017" i="3"/>
  <c r="N1017" i="3"/>
  <c r="Z918" i="3"/>
  <c r="O918" i="3"/>
  <c r="N918" i="3"/>
  <c r="Z1113" i="3"/>
  <c r="O1113" i="3"/>
  <c r="N1113" i="3"/>
  <c r="Z882" i="3"/>
  <c r="O882" i="3"/>
  <c r="N882" i="3"/>
  <c r="Z871" i="3"/>
  <c r="O871" i="3"/>
  <c r="N871" i="3"/>
  <c r="Z980" i="3"/>
  <c r="O980" i="3"/>
  <c r="N980" i="3"/>
  <c r="Z757" i="3"/>
  <c r="O757" i="3"/>
  <c r="N757" i="3"/>
  <c r="Z934" i="3"/>
  <c r="O934" i="3"/>
  <c r="N934" i="3"/>
  <c r="Z695" i="3"/>
  <c r="O695" i="3"/>
  <c r="N695" i="3"/>
  <c r="Z358" i="3"/>
  <c r="O358" i="3"/>
  <c r="N358" i="3"/>
  <c r="Z346" i="3"/>
  <c r="O346" i="3"/>
  <c r="N346" i="3"/>
  <c r="Z205" i="3"/>
  <c r="O205" i="3"/>
  <c r="N205" i="3"/>
  <c r="Z335" i="3"/>
  <c r="O335" i="3"/>
  <c r="N335" i="3"/>
  <c r="Z1143" i="3"/>
  <c r="O1143" i="3"/>
  <c r="N1143" i="3"/>
  <c r="Z1033" i="3"/>
  <c r="O1033" i="3"/>
  <c r="N1033" i="3"/>
  <c r="Z1091" i="3"/>
  <c r="O1091" i="3"/>
  <c r="N1091" i="3"/>
  <c r="Z120" i="3"/>
  <c r="O120" i="3"/>
  <c r="N120" i="3"/>
  <c r="Z110" i="3"/>
  <c r="O110" i="3"/>
  <c r="N110" i="3"/>
  <c r="Z385" i="3"/>
  <c r="O385" i="3"/>
  <c r="N385" i="3"/>
  <c r="Z534" i="3"/>
  <c r="O534" i="3"/>
  <c r="N534" i="3"/>
  <c r="Z478" i="3"/>
  <c r="O478" i="3"/>
  <c r="N478" i="3"/>
  <c r="Z669" i="3"/>
  <c r="O669" i="3"/>
  <c r="N669" i="3"/>
  <c r="Z1061" i="3"/>
  <c r="O1061" i="3"/>
  <c r="N1061" i="3"/>
  <c r="Z938" i="3"/>
  <c r="O938" i="3"/>
  <c r="N938" i="3"/>
  <c r="Z798" i="3"/>
  <c r="O798" i="3"/>
  <c r="N798" i="3"/>
  <c r="Z425" i="3"/>
  <c r="O425" i="3"/>
  <c r="N425" i="3"/>
  <c r="Z301" i="3"/>
  <c r="O301" i="3"/>
  <c r="N301" i="3"/>
  <c r="Z248" i="3"/>
  <c r="O248" i="3"/>
  <c r="N248" i="3"/>
  <c r="Z466" i="3"/>
  <c r="O466" i="3"/>
  <c r="N466" i="3"/>
  <c r="Z1312" i="3"/>
  <c r="O1312" i="3"/>
  <c r="N1312" i="3"/>
  <c r="Z1303" i="3"/>
  <c r="O1303" i="3"/>
  <c r="N1303" i="3"/>
  <c r="Z1238" i="3"/>
  <c r="O1238" i="3"/>
  <c r="N1238" i="3"/>
  <c r="Z1293" i="3"/>
  <c r="O1293" i="3"/>
  <c r="N1293" i="3"/>
  <c r="Z1282" i="3"/>
  <c r="O1282" i="3"/>
  <c r="N1282" i="3"/>
  <c r="Z1183" i="3"/>
  <c r="O1183" i="3"/>
  <c r="N1183" i="3"/>
  <c r="Z1223" i="3"/>
  <c r="O1223" i="3"/>
  <c r="N1223" i="3"/>
  <c r="Z1261" i="3"/>
  <c r="O1261" i="3"/>
  <c r="N1261" i="3"/>
  <c r="Z1133" i="3"/>
  <c r="O1133" i="3"/>
  <c r="N1133" i="3"/>
  <c r="Z1195" i="3"/>
  <c r="O1195" i="3"/>
  <c r="N1195" i="3"/>
  <c r="Z1169" i="3"/>
  <c r="O1169" i="3"/>
  <c r="N1169" i="3"/>
  <c r="Z341" i="3"/>
  <c r="O341" i="3"/>
  <c r="N341" i="3"/>
  <c r="Z352" i="3"/>
  <c r="O352" i="3"/>
  <c r="N352" i="3"/>
  <c r="Z599" i="3"/>
  <c r="O599" i="3"/>
  <c r="N599" i="3"/>
  <c r="Z103" i="3"/>
  <c r="O103" i="3"/>
  <c r="N103" i="3"/>
  <c r="Z46" i="3"/>
  <c r="O46" i="3"/>
  <c r="N46" i="3"/>
  <c r="Z42" i="3"/>
  <c r="O42" i="3"/>
  <c r="N42" i="3"/>
  <c r="Z31" i="3"/>
  <c r="O31" i="3"/>
  <c r="N31" i="3"/>
  <c r="Z116" i="3"/>
  <c r="O116" i="3"/>
  <c r="N116" i="3"/>
  <c r="Z130" i="3"/>
  <c r="O130" i="3"/>
  <c r="N130" i="3"/>
  <c r="Z203" i="3"/>
  <c r="O203" i="3"/>
  <c r="N203" i="3"/>
  <c r="Z326" i="3"/>
  <c r="O326" i="3"/>
  <c r="N326" i="3"/>
  <c r="Z497" i="3"/>
  <c r="O497" i="3"/>
  <c r="N497" i="3"/>
  <c r="Z522" i="3"/>
  <c r="O522" i="3"/>
  <c r="N522" i="3"/>
  <c r="Z931" i="3"/>
  <c r="O931" i="3"/>
  <c r="N931" i="3"/>
  <c r="Z1102" i="3"/>
  <c r="O1102" i="3"/>
  <c r="N1102" i="3"/>
  <c r="Z750" i="3"/>
  <c r="O750" i="3"/>
  <c r="N750" i="3"/>
  <c r="Z892" i="3"/>
  <c r="O892" i="3"/>
  <c r="N892" i="3"/>
  <c r="Z658" i="3"/>
  <c r="O658" i="3"/>
  <c r="N658" i="3"/>
  <c r="Z690" i="3"/>
  <c r="O690" i="3"/>
  <c r="N690" i="3"/>
  <c r="Z1152" i="3"/>
  <c r="O1152" i="3"/>
  <c r="N1152" i="3"/>
  <c r="Z1040" i="3"/>
  <c r="O1040" i="3"/>
  <c r="N1040" i="3"/>
  <c r="Z864" i="3"/>
  <c r="O864" i="3"/>
  <c r="N864" i="3"/>
  <c r="Z1079" i="3"/>
  <c r="O1079" i="3"/>
  <c r="N1079" i="3"/>
  <c r="Z374" i="3"/>
  <c r="O374" i="3"/>
  <c r="N374" i="3"/>
  <c r="Z962" i="3"/>
  <c r="O962" i="3"/>
  <c r="N962" i="3"/>
  <c r="Z909" i="3"/>
  <c r="O909" i="3"/>
  <c r="N909" i="3"/>
  <c r="Z1014" i="3"/>
  <c r="O1014" i="3"/>
  <c r="N1014" i="3"/>
  <c r="Z1120" i="3"/>
  <c r="O1120" i="3"/>
  <c r="N1120" i="3"/>
  <c r="Z789" i="3"/>
  <c r="O789" i="3"/>
  <c r="N789" i="3"/>
  <c r="Z238" i="3"/>
  <c r="O238" i="3"/>
  <c r="N238" i="3"/>
  <c r="Z422" i="3"/>
  <c r="O422" i="3"/>
  <c r="N422" i="3"/>
  <c r="Z321" i="3"/>
  <c r="O321" i="3"/>
  <c r="N321" i="3"/>
  <c r="Z115" i="3"/>
  <c r="O115" i="3"/>
  <c r="N115" i="3"/>
  <c r="Z129" i="3"/>
  <c r="O129" i="3"/>
  <c r="N129" i="3"/>
  <c r="Z1013" i="3"/>
  <c r="O1013" i="3"/>
  <c r="N1013" i="3"/>
  <c r="Z202" i="3"/>
  <c r="O202" i="3"/>
  <c r="N202" i="3"/>
  <c r="Z274" i="3"/>
  <c r="O274" i="3"/>
  <c r="N274" i="3"/>
  <c r="Z261" i="3"/>
  <c r="O261" i="3"/>
  <c r="N261" i="3"/>
  <c r="Z788" i="3"/>
  <c r="O788" i="3"/>
  <c r="N788" i="3"/>
  <c r="Z421" i="3"/>
  <c r="O421" i="3"/>
  <c r="N421" i="3"/>
  <c r="Z320" i="3"/>
  <c r="O320" i="3"/>
  <c r="N320" i="3"/>
  <c r="Z237" i="3"/>
  <c r="O237" i="3"/>
  <c r="N237" i="3"/>
  <c r="Z689" i="3"/>
  <c r="O689" i="3"/>
  <c r="N689" i="3"/>
  <c r="E689" i="3"/>
  <c r="Z987" i="3"/>
  <c r="O987" i="3"/>
  <c r="N987" i="3"/>
  <c r="E987" i="3"/>
  <c r="Z863" i="3"/>
  <c r="O863" i="3"/>
  <c r="N863" i="3"/>
  <c r="E863" i="3"/>
  <c r="Z891" i="3"/>
  <c r="O891" i="3"/>
  <c r="N891" i="3"/>
  <c r="E891" i="3"/>
  <c r="Z749" i="3"/>
  <c r="O749" i="3"/>
  <c r="N749" i="3"/>
  <c r="E749" i="3"/>
  <c r="Z1012" i="3"/>
  <c r="O1012" i="3"/>
  <c r="N1012" i="3"/>
  <c r="E1012" i="3"/>
  <c r="Z805" i="3"/>
  <c r="O805" i="3"/>
  <c r="N805" i="3"/>
  <c r="E805" i="3"/>
  <c r="Z384" i="3"/>
  <c r="O384" i="3"/>
  <c r="N384" i="3"/>
  <c r="E384" i="3"/>
  <c r="Z477" i="3"/>
  <c r="O477" i="3"/>
  <c r="N477" i="3"/>
  <c r="E477" i="3"/>
  <c r="Z105" i="3"/>
  <c r="O105" i="3"/>
  <c r="N105" i="3"/>
  <c r="E105" i="3"/>
  <c r="Z591" i="3"/>
  <c r="O591" i="3"/>
  <c r="N591" i="3"/>
  <c r="E591" i="3"/>
  <c r="Z201" i="3"/>
  <c r="O201" i="3"/>
  <c r="N201" i="3"/>
  <c r="E201" i="3"/>
  <c r="Z124" i="3"/>
  <c r="O124" i="3"/>
  <c r="N124" i="3"/>
  <c r="E124" i="3"/>
  <c r="Z109" i="3"/>
  <c r="O109" i="3"/>
  <c r="N109" i="3"/>
  <c r="E109" i="3"/>
  <c r="Z258" i="3"/>
  <c r="O258" i="3"/>
  <c r="N258" i="3"/>
  <c r="E258" i="3"/>
  <c r="Z270" i="3"/>
  <c r="O270" i="3"/>
  <c r="N270" i="3"/>
  <c r="E270" i="3"/>
  <c r="Z432" i="3"/>
  <c r="O432" i="3"/>
  <c r="N432" i="3"/>
  <c r="E432" i="3"/>
  <c r="Z247" i="3"/>
  <c r="O247" i="3"/>
  <c r="N247" i="3"/>
  <c r="E247" i="3"/>
  <c r="Z308" i="3"/>
  <c r="O308" i="3"/>
  <c r="N308" i="3"/>
  <c r="E308" i="3"/>
  <c r="Z945" i="3"/>
  <c r="O945" i="3"/>
  <c r="N945" i="3"/>
  <c r="E945" i="3"/>
  <c r="Z1060" i="3"/>
  <c r="O1060" i="3"/>
  <c r="N1060" i="3"/>
  <c r="E1060" i="3"/>
  <c r="Z1028" i="3"/>
  <c r="O1028" i="3"/>
  <c r="N1028" i="3"/>
  <c r="E1028" i="3"/>
  <c r="Z533" i="3"/>
  <c r="O533" i="3"/>
  <c r="N533" i="3"/>
  <c r="E533" i="3"/>
  <c r="Z668" i="3"/>
  <c r="O668" i="3"/>
  <c r="N668" i="3"/>
  <c r="E668" i="3"/>
  <c r="Z1205" i="3"/>
  <c r="O1205" i="3"/>
  <c r="N1205" i="3"/>
  <c r="E1205" i="3"/>
  <c r="Z1095" i="3"/>
  <c r="O1095" i="3"/>
  <c r="N1095" i="3"/>
  <c r="E1095" i="3"/>
  <c r="Z1127" i="3"/>
  <c r="O1127" i="3"/>
  <c r="N1127" i="3"/>
  <c r="E1127" i="3"/>
  <c r="Z1146" i="3"/>
  <c r="O1146" i="3"/>
  <c r="N1146" i="3"/>
  <c r="E1146" i="3"/>
  <c r="Z325" i="3"/>
  <c r="O325" i="3"/>
  <c r="N325" i="3"/>
  <c r="Z1011" i="3"/>
  <c r="O1011" i="3"/>
  <c r="N1011" i="3"/>
  <c r="Z496" i="3"/>
  <c r="O496" i="3"/>
  <c r="N496" i="3"/>
  <c r="Z657" i="3"/>
  <c r="O657" i="3"/>
  <c r="N657" i="3"/>
  <c r="Z521" i="3"/>
  <c r="O521" i="3"/>
  <c r="N521" i="3"/>
  <c r="Z373" i="3"/>
  <c r="O373" i="3"/>
  <c r="N373" i="3"/>
  <c r="Z787" i="3"/>
  <c r="O787" i="3"/>
  <c r="N787" i="3"/>
  <c r="Z260" i="3"/>
  <c r="O260" i="3"/>
  <c r="N260" i="3"/>
  <c r="Z273" i="3"/>
  <c r="O273" i="3"/>
  <c r="N273" i="3"/>
  <c r="Z200" i="3"/>
  <c r="O200" i="3"/>
  <c r="N200" i="3"/>
  <c r="Z420" i="3"/>
  <c r="O420" i="3"/>
  <c r="N420" i="3"/>
  <c r="Z319" i="3"/>
  <c r="O319" i="3"/>
  <c r="N319" i="3"/>
  <c r="Z236" i="3"/>
  <c r="O236" i="3"/>
  <c r="N236" i="3"/>
  <c r="Z961" i="3"/>
  <c r="O961" i="3"/>
  <c r="N961" i="3"/>
  <c r="Z1078" i="3"/>
  <c r="O1078" i="3"/>
  <c r="N1078" i="3"/>
  <c r="Z1119" i="3"/>
  <c r="O1119" i="3"/>
  <c r="N1119" i="3"/>
  <c r="E1119" i="3"/>
  <c r="Z1010" i="3"/>
  <c r="O1010" i="3"/>
  <c r="N1010" i="3"/>
  <c r="E1010" i="3"/>
  <c r="Z786" i="3"/>
  <c r="O786" i="3"/>
  <c r="N786" i="3"/>
  <c r="E786" i="3"/>
  <c r="Z409" i="3"/>
  <c r="O409" i="3"/>
  <c r="N409" i="3"/>
  <c r="E409" i="3"/>
  <c r="Z419" i="3"/>
  <c r="O419" i="3"/>
  <c r="N419" i="3"/>
  <c r="E419" i="3"/>
  <c r="Z318" i="3"/>
  <c r="O318" i="3"/>
  <c r="N318" i="3"/>
  <c r="E318" i="3"/>
  <c r="Z235" i="3"/>
  <c r="O235" i="3"/>
  <c r="N235" i="3"/>
  <c r="E235" i="3"/>
  <c r="Z259" i="3"/>
  <c r="O259" i="3"/>
  <c r="N259" i="3"/>
  <c r="E259" i="3"/>
  <c r="Z272" i="3"/>
  <c r="O272" i="3"/>
  <c r="N272" i="3"/>
  <c r="E272" i="3"/>
  <c r="Z60" i="3"/>
  <c r="O60" i="3"/>
  <c r="N60" i="3"/>
  <c r="E60" i="3"/>
  <c r="Z495" i="3"/>
  <c r="O495" i="3"/>
  <c r="N495" i="3"/>
  <c r="E495" i="3"/>
  <c r="Z199" i="3"/>
  <c r="O199" i="3"/>
  <c r="N199" i="3"/>
  <c r="E199" i="3"/>
  <c r="Z372" i="3"/>
  <c r="O372" i="3"/>
  <c r="N372" i="3"/>
  <c r="E372" i="3"/>
  <c r="Z520" i="3"/>
  <c r="O520" i="3"/>
  <c r="N520" i="3"/>
  <c r="E520" i="3"/>
  <c r="Z656" i="3"/>
  <c r="O656" i="3"/>
  <c r="N656" i="3"/>
  <c r="E656" i="3"/>
  <c r="Z960" i="3"/>
  <c r="O960" i="3"/>
  <c r="N960" i="3"/>
  <c r="E960" i="3"/>
  <c r="Z1077" i="3"/>
  <c r="O1077" i="3"/>
  <c r="N1077" i="3"/>
  <c r="E1077" i="3"/>
  <c r="Z837" i="3"/>
  <c r="O837" i="3"/>
  <c r="N837" i="3"/>
  <c r="E837" i="3"/>
  <c r="Z114" i="3"/>
  <c r="O114" i="3"/>
  <c r="N114" i="3"/>
  <c r="Z465" i="3"/>
  <c r="O465" i="3"/>
  <c r="N465" i="3"/>
  <c r="Z340" i="3"/>
  <c r="O340" i="3"/>
  <c r="N340" i="3"/>
  <c r="Z930" i="3"/>
  <c r="O930" i="3"/>
  <c r="N930" i="3"/>
  <c r="Z890" i="3"/>
  <c r="O890" i="3"/>
  <c r="N890" i="3"/>
  <c r="Z748" i="3"/>
  <c r="O748" i="3"/>
  <c r="N748" i="3"/>
  <c r="Z986" i="3"/>
  <c r="O986" i="3"/>
  <c r="N986" i="3"/>
  <c r="Z862" i="3"/>
  <c r="O862" i="3"/>
  <c r="N862" i="3"/>
  <c r="Z1118" i="3"/>
  <c r="O1118" i="3"/>
  <c r="N1118" i="3"/>
  <c r="Z1009" i="3"/>
  <c r="O1009" i="3"/>
  <c r="N1009" i="3"/>
  <c r="Z667" i="3"/>
  <c r="O667" i="3"/>
  <c r="N667" i="3"/>
  <c r="Z348" i="3"/>
  <c r="O348" i="3"/>
  <c r="N348" i="3"/>
  <c r="Z1145" i="3"/>
  <c r="O1145" i="3"/>
  <c r="N1145" i="3"/>
  <c r="Z66" i="3"/>
  <c r="O66" i="3"/>
  <c r="N66" i="3"/>
  <c r="Z123" i="3"/>
  <c r="O123" i="3"/>
  <c r="N123" i="3"/>
  <c r="Z257" i="3"/>
  <c r="O257" i="3"/>
  <c r="N257" i="3"/>
  <c r="Z269" i="3"/>
  <c r="O269" i="3"/>
  <c r="N269" i="3"/>
  <c r="Z246" i="3"/>
  <c r="O246" i="3"/>
  <c r="N246" i="3"/>
  <c r="Z307" i="3"/>
  <c r="O307" i="3"/>
  <c r="N307" i="3"/>
  <c r="Z431" i="3"/>
  <c r="O431" i="3"/>
  <c r="N431" i="3"/>
  <c r="Z626" i="3"/>
  <c r="O626" i="3"/>
  <c r="N626" i="3"/>
  <c r="Z401" i="3"/>
  <c r="O401" i="3"/>
  <c r="N401" i="3"/>
  <c r="Z804" i="3"/>
  <c r="O804" i="3"/>
  <c r="N804" i="3"/>
  <c r="Z1094" i="3"/>
  <c r="O1094" i="3"/>
  <c r="N1094" i="3"/>
  <c r="Z1027" i="3"/>
  <c r="O1027" i="3"/>
  <c r="N1027" i="3"/>
  <c r="Z1059" i="3"/>
  <c r="O1059" i="3"/>
  <c r="N1059" i="3"/>
  <c r="Z944" i="3"/>
  <c r="O944" i="3"/>
  <c r="N944" i="3"/>
  <c r="Z532" i="3"/>
  <c r="O532" i="3"/>
  <c r="N532" i="3"/>
  <c r="Z476" i="3"/>
  <c r="O476" i="3"/>
  <c r="N476" i="3"/>
  <c r="Z383" i="3"/>
  <c r="O383" i="3"/>
  <c r="N383" i="3"/>
  <c r="Z198" i="3"/>
  <c r="O198" i="3"/>
  <c r="N198" i="3"/>
  <c r="Z441" i="3"/>
  <c r="O441" i="3"/>
  <c r="N441" i="3"/>
  <c r="Z567" i="3"/>
  <c r="O567" i="3"/>
  <c r="N567" i="3"/>
  <c r="Z727" i="3"/>
  <c r="O727" i="3"/>
  <c r="N727" i="3"/>
  <c r="Z821" i="3"/>
  <c r="O821" i="3"/>
  <c r="N821" i="3"/>
  <c r="Z351" i="3"/>
  <c r="O351" i="3"/>
  <c r="N351" i="3"/>
  <c r="Z339" i="3"/>
  <c r="O339" i="3"/>
  <c r="N339" i="3"/>
  <c r="Z464" i="3"/>
  <c r="O464" i="3"/>
  <c r="N464" i="3"/>
  <c r="Z929" i="3"/>
  <c r="O929" i="3"/>
  <c r="N929" i="3"/>
  <c r="Z889" i="3"/>
  <c r="O889" i="3"/>
  <c r="N889" i="3"/>
  <c r="Z1117" i="3"/>
  <c r="O1117" i="3"/>
  <c r="N1117" i="3"/>
  <c r="Z985" i="3"/>
  <c r="O985" i="3"/>
  <c r="N985" i="3"/>
  <c r="Z861" i="3"/>
  <c r="O861" i="3"/>
  <c r="N861" i="3"/>
  <c r="Z688" i="3"/>
  <c r="O688" i="3"/>
  <c r="N688" i="3"/>
  <c r="Z747" i="3"/>
  <c r="O747" i="3"/>
  <c r="N747" i="3"/>
  <c r="Z245" i="3"/>
  <c r="O245" i="3"/>
  <c r="N245" i="3"/>
  <c r="Z306" i="3"/>
  <c r="O306" i="3"/>
  <c r="N306" i="3"/>
  <c r="Z430" i="3"/>
  <c r="O430" i="3"/>
  <c r="N430" i="3"/>
  <c r="Z268" i="3"/>
  <c r="O268" i="3"/>
  <c r="N268" i="3"/>
  <c r="Z256" i="3"/>
  <c r="O256" i="3"/>
  <c r="N256" i="3"/>
  <c r="Z400" i="3"/>
  <c r="O400" i="3"/>
  <c r="N400" i="3"/>
  <c r="Z625" i="3"/>
  <c r="O625" i="3"/>
  <c r="N625" i="3"/>
  <c r="Z803" i="3"/>
  <c r="O803" i="3"/>
  <c r="N803" i="3"/>
  <c r="Z108" i="3"/>
  <c r="O108" i="3"/>
  <c r="N108" i="3"/>
  <c r="Z122" i="3"/>
  <c r="O122" i="3"/>
  <c r="N122" i="3"/>
  <c r="Z65" i="3"/>
  <c r="O65" i="3"/>
  <c r="N65" i="3"/>
  <c r="Z48" i="3"/>
  <c r="O48" i="3"/>
  <c r="N48" i="3"/>
  <c r="Z30" i="3"/>
  <c r="O30" i="3"/>
  <c r="N30" i="3"/>
  <c r="Z43" i="3"/>
  <c r="O43" i="3"/>
  <c r="N43" i="3"/>
  <c r="Z45" i="3"/>
  <c r="O45" i="3"/>
  <c r="N45" i="3"/>
  <c r="Z104" i="3"/>
  <c r="O104" i="3"/>
  <c r="N104" i="3"/>
  <c r="Z590" i="3"/>
  <c r="O590" i="3"/>
  <c r="N590" i="3"/>
  <c r="Z1308" i="3"/>
  <c r="O1308" i="3"/>
  <c r="N1308" i="3"/>
  <c r="Z1318" i="3"/>
  <c r="O1318" i="3"/>
  <c r="N1318" i="3"/>
  <c r="Z1324" i="3"/>
  <c r="O1324" i="3"/>
  <c r="N1324" i="3"/>
  <c r="Z1298" i="3"/>
  <c r="O1298" i="3"/>
  <c r="N1298" i="3"/>
  <c r="Z1254" i="3"/>
  <c r="O1254" i="3"/>
  <c r="N1254" i="3"/>
  <c r="Z1288" i="3"/>
  <c r="O1288" i="3"/>
  <c r="N1288" i="3"/>
  <c r="Z1277" i="3"/>
  <c r="O1277" i="3"/>
  <c r="N1277" i="3"/>
  <c r="Z1249" i="3"/>
  <c r="O1249" i="3"/>
  <c r="N1249" i="3"/>
  <c r="Z1241" i="3"/>
  <c r="O1241" i="3"/>
  <c r="N1241" i="3"/>
  <c r="Z1197" i="3"/>
  <c r="O1197" i="3"/>
  <c r="N1197" i="3"/>
  <c r="Z1162" i="3"/>
  <c r="O1162" i="3"/>
  <c r="N1162" i="3"/>
  <c r="Z1225" i="3"/>
  <c r="O1225" i="3"/>
  <c r="N1225" i="3"/>
  <c r="Z1126" i="3"/>
  <c r="O1126" i="3"/>
  <c r="N1126" i="3"/>
  <c r="Z1093" i="3"/>
  <c r="O1093" i="3"/>
  <c r="N1093" i="3"/>
  <c r="Z1026" i="3"/>
  <c r="O1026" i="3"/>
  <c r="N1026" i="3"/>
  <c r="Z1144" i="3"/>
  <c r="O1144" i="3"/>
  <c r="N1144" i="3"/>
  <c r="Z1058" i="3"/>
  <c r="O1058" i="3"/>
  <c r="N1058" i="3"/>
  <c r="Z666" i="3"/>
  <c r="O666" i="3"/>
  <c r="N666" i="3"/>
  <c r="Z943" i="3"/>
  <c r="O943" i="3"/>
  <c r="N943" i="3"/>
  <c r="Z475" i="3"/>
  <c r="O475" i="3"/>
  <c r="N475" i="3"/>
  <c r="Z531" i="3"/>
  <c r="O531" i="3"/>
  <c r="N531" i="3"/>
  <c r="Z382" i="3"/>
  <c r="O382" i="3"/>
  <c r="N382" i="3"/>
  <c r="Z197" i="3"/>
  <c r="O197" i="3"/>
  <c r="N197" i="3"/>
  <c r="Z440" i="3"/>
  <c r="O440" i="3"/>
  <c r="N440" i="3"/>
  <c r="Z566" i="3"/>
  <c r="O566" i="3"/>
  <c r="N566" i="3"/>
  <c r="Z820" i="3"/>
  <c r="O820" i="3"/>
  <c r="N820" i="3"/>
  <c r="Z726" i="3"/>
  <c r="O726" i="3"/>
  <c r="N726" i="3"/>
  <c r="Z128" i="3"/>
  <c r="O128" i="3"/>
  <c r="N128" i="3"/>
  <c r="E128" i="3"/>
  <c r="Z113" i="3"/>
  <c r="O113" i="3"/>
  <c r="N113" i="3"/>
  <c r="E113" i="3"/>
  <c r="Z59" i="3"/>
  <c r="O59" i="3"/>
  <c r="N59" i="3"/>
  <c r="E59" i="3"/>
  <c r="Z196" i="3"/>
  <c r="O196" i="3"/>
  <c r="N196" i="3"/>
  <c r="E196" i="3"/>
  <c r="Z371" i="3"/>
  <c r="O371" i="3"/>
  <c r="N371" i="3"/>
  <c r="E371" i="3"/>
  <c r="Z494" i="3"/>
  <c r="O494" i="3"/>
  <c r="N494" i="3"/>
  <c r="E494" i="3"/>
  <c r="Z836" i="3"/>
  <c r="O836" i="3"/>
  <c r="N836" i="3"/>
  <c r="E836" i="3"/>
  <c r="Z1116" i="3"/>
  <c r="O1116" i="3"/>
  <c r="N1116" i="3"/>
  <c r="E1116" i="3"/>
  <c r="Z1008" i="3"/>
  <c r="O1008" i="3"/>
  <c r="N1008" i="3"/>
  <c r="E1008" i="3"/>
  <c r="Z785" i="3"/>
  <c r="O785" i="3"/>
  <c r="N785" i="3"/>
  <c r="E785" i="3"/>
  <c r="Z633" i="3"/>
  <c r="O633" i="3"/>
  <c r="N633" i="3"/>
  <c r="E633" i="3"/>
  <c r="Z418" i="3"/>
  <c r="O418" i="3"/>
  <c r="N418" i="3"/>
  <c r="E418" i="3"/>
  <c r="Z317" i="3"/>
  <c r="O317" i="3"/>
  <c r="N317" i="3"/>
  <c r="E317" i="3"/>
  <c r="Z234" i="3"/>
  <c r="O234" i="3"/>
  <c r="N234" i="3"/>
  <c r="E234" i="3"/>
  <c r="Z408" i="3"/>
  <c r="O408" i="3"/>
  <c r="N408" i="3"/>
  <c r="E408" i="3"/>
  <c r="Z133" i="3"/>
  <c r="O133" i="3"/>
  <c r="N133" i="3"/>
  <c r="E133" i="3"/>
  <c r="Z112" i="3"/>
  <c r="O112" i="3"/>
  <c r="N112" i="3"/>
  <c r="E112" i="3"/>
  <c r="Z997" i="3"/>
  <c r="O997" i="3"/>
  <c r="N997" i="3"/>
  <c r="E997" i="3"/>
  <c r="Z917" i="3"/>
  <c r="O917" i="3"/>
  <c r="N917" i="3"/>
  <c r="E917" i="3"/>
  <c r="Z1114" i="3"/>
  <c r="O1114" i="3"/>
  <c r="N1114" i="3"/>
  <c r="E1114" i="3"/>
  <c r="Z204" i="3"/>
  <c r="O204" i="3"/>
  <c r="N204" i="3"/>
  <c r="E204" i="3"/>
  <c r="Z771" i="3"/>
  <c r="O771" i="3"/>
  <c r="N771" i="3"/>
  <c r="E771" i="3"/>
  <c r="Z271" i="3"/>
  <c r="O271" i="3"/>
  <c r="N271" i="3"/>
  <c r="E271" i="3"/>
  <c r="Z262" i="3"/>
  <c r="O262" i="3"/>
  <c r="N262" i="3"/>
  <c r="E262" i="3"/>
  <c r="Z410" i="3"/>
  <c r="O410" i="3"/>
  <c r="N410" i="3"/>
  <c r="E410" i="3"/>
  <c r="Z627" i="3"/>
  <c r="O627" i="3"/>
  <c r="N627" i="3"/>
  <c r="E627" i="3"/>
  <c r="Z412" i="3"/>
  <c r="O412" i="3"/>
  <c r="N412" i="3"/>
  <c r="E412" i="3"/>
  <c r="Z311" i="3"/>
  <c r="O311" i="3"/>
  <c r="N311" i="3"/>
  <c r="E311" i="3"/>
  <c r="Z227" i="3"/>
  <c r="O227" i="3"/>
  <c r="N227" i="3"/>
  <c r="E227" i="3"/>
  <c r="Z97" i="3"/>
  <c r="O97" i="3"/>
  <c r="N97" i="3"/>
  <c r="E97" i="3"/>
  <c r="Z58" i="3"/>
  <c r="O58" i="3"/>
  <c r="N58" i="3"/>
  <c r="E58" i="3"/>
  <c r="Z276" i="3"/>
  <c r="O276" i="3"/>
  <c r="N276" i="3"/>
  <c r="E276" i="3"/>
  <c r="Z493" i="3"/>
  <c r="O493" i="3"/>
  <c r="N493" i="3"/>
  <c r="E493" i="3"/>
  <c r="Z370" i="3"/>
  <c r="O370" i="3"/>
  <c r="N370" i="3"/>
  <c r="E370" i="3"/>
  <c r="Z454" i="3"/>
  <c r="O454" i="3"/>
  <c r="N454" i="3"/>
  <c r="E454" i="3"/>
  <c r="Z835" i="3"/>
  <c r="O835" i="3"/>
  <c r="N835" i="3"/>
  <c r="E835" i="3"/>
  <c r="Z580" i="3"/>
  <c r="O580" i="3"/>
  <c r="N580" i="3"/>
  <c r="E580" i="3"/>
  <c r="Z721" i="3"/>
  <c r="O721" i="3"/>
  <c r="N721" i="3"/>
  <c r="E721" i="3"/>
  <c r="Z1115" i="3"/>
  <c r="O1115" i="3"/>
  <c r="N1115" i="3"/>
  <c r="E1115" i="3"/>
  <c r="Z1007" i="3"/>
  <c r="O1007" i="3"/>
  <c r="N1007" i="3"/>
  <c r="E1007" i="3"/>
  <c r="Z474" i="3"/>
  <c r="O474" i="3"/>
  <c r="N474" i="3"/>
  <c r="E474" i="3"/>
  <c r="Z107" i="3"/>
  <c r="O107" i="3"/>
  <c r="N107" i="3"/>
  <c r="E107" i="3"/>
  <c r="Z121" i="3"/>
  <c r="O121" i="3"/>
  <c r="N121" i="3"/>
  <c r="E121" i="3"/>
  <c r="Z64" i="3"/>
  <c r="O64" i="3"/>
  <c r="N64" i="3"/>
  <c r="E64" i="3"/>
  <c r="Z255" i="3"/>
  <c r="O255" i="3"/>
  <c r="N255" i="3"/>
  <c r="E255" i="3"/>
  <c r="Z267" i="3"/>
  <c r="O267" i="3"/>
  <c r="N267" i="3"/>
  <c r="E267" i="3"/>
  <c r="Z101" i="3"/>
  <c r="O101" i="3"/>
  <c r="N101" i="3"/>
  <c r="E101" i="3"/>
  <c r="Z71" i="3"/>
  <c r="O71" i="3"/>
  <c r="N71" i="3"/>
  <c r="E71" i="3"/>
  <c r="Z244" i="3"/>
  <c r="O244" i="3"/>
  <c r="N244" i="3"/>
  <c r="E244" i="3"/>
  <c r="Z305" i="3"/>
  <c r="O305" i="3"/>
  <c r="N305" i="3"/>
  <c r="E305" i="3"/>
  <c r="Z429" i="3"/>
  <c r="O429" i="3"/>
  <c r="N429" i="3"/>
  <c r="E429" i="3"/>
  <c r="Z624" i="3"/>
  <c r="O624" i="3"/>
  <c r="N624" i="3"/>
  <c r="E624" i="3"/>
  <c r="Z399" i="3"/>
  <c r="O399" i="3"/>
  <c r="N399" i="3"/>
  <c r="E399" i="3"/>
  <c r="Z638" i="3"/>
  <c r="O638" i="3"/>
  <c r="N638" i="3"/>
  <c r="E638" i="3"/>
  <c r="Z802" i="3"/>
  <c r="O802" i="3"/>
  <c r="N802" i="3"/>
  <c r="E802" i="3"/>
  <c r="Z1057" i="3"/>
  <c r="O1057" i="3"/>
  <c r="N1057" i="3"/>
  <c r="E1057" i="3"/>
  <c r="Z942" i="3"/>
  <c r="O942" i="3"/>
  <c r="N942" i="3"/>
  <c r="E942" i="3"/>
  <c r="Z665" i="3"/>
  <c r="O665" i="3"/>
  <c r="N665" i="3"/>
  <c r="E665" i="3"/>
  <c r="Z530" i="3"/>
  <c r="O530" i="3"/>
  <c r="N530" i="3"/>
  <c r="E530" i="3"/>
  <c r="Z381" i="3"/>
  <c r="O381" i="3"/>
  <c r="N381" i="3"/>
  <c r="E381" i="3"/>
  <c r="Z291" i="3"/>
  <c r="O291" i="3"/>
  <c r="N291" i="3"/>
  <c r="E291" i="3"/>
  <c r="Z195" i="3"/>
  <c r="O195" i="3"/>
  <c r="N195" i="3"/>
  <c r="E195" i="3"/>
  <c r="Z439" i="3"/>
  <c r="O439" i="3"/>
  <c r="N439" i="3"/>
  <c r="E439" i="3"/>
  <c r="Z565" i="3"/>
  <c r="O565" i="3"/>
  <c r="N565" i="3"/>
  <c r="E565" i="3"/>
  <c r="Z725" i="3"/>
  <c r="O725" i="3"/>
  <c r="N725" i="3"/>
  <c r="E725" i="3"/>
  <c r="Z819" i="3"/>
  <c r="O819" i="3"/>
  <c r="N819" i="3"/>
  <c r="E819" i="3"/>
  <c r="Z928" i="3"/>
  <c r="O928" i="3"/>
  <c r="N928" i="3"/>
  <c r="Z655" i="3"/>
  <c r="O655" i="3"/>
  <c r="N655" i="3"/>
  <c r="Z860" i="3"/>
  <c r="O860" i="3"/>
  <c r="N860" i="3"/>
  <c r="Z1210" i="3"/>
  <c r="O1210" i="3"/>
  <c r="N1210" i="3"/>
  <c r="Z784" i="3"/>
  <c r="O784" i="3"/>
  <c r="N784" i="3"/>
  <c r="Z83" i="3"/>
  <c r="O83" i="3"/>
  <c r="N83" i="3"/>
  <c r="Z145" i="3"/>
  <c r="O145" i="3"/>
  <c r="N145" i="3"/>
  <c r="Z194" i="3"/>
  <c r="O194" i="3"/>
  <c r="N194" i="3"/>
  <c r="Z171" i="3"/>
  <c r="O171" i="3"/>
  <c r="N171" i="3"/>
  <c r="Z287" i="3"/>
  <c r="O287" i="3"/>
  <c r="N287" i="3"/>
  <c r="Z1151" i="3"/>
  <c r="O1151" i="3"/>
  <c r="N1151" i="3"/>
  <c r="Z984" i="3"/>
  <c r="O984" i="3"/>
  <c r="N984" i="3"/>
  <c r="Z959" i="3"/>
  <c r="O959" i="3"/>
  <c r="N959" i="3"/>
  <c r="Z1039" i="3"/>
  <c r="O1039" i="3"/>
  <c r="N1039" i="3"/>
  <c r="Z888" i="3"/>
  <c r="O888" i="3"/>
  <c r="N888" i="3"/>
  <c r="Z746" i="3"/>
  <c r="O746" i="3"/>
  <c r="N746" i="3"/>
  <c r="Z687" i="3"/>
  <c r="O687" i="3"/>
  <c r="N687" i="3"/>
  <c r="Z1076" i="3"/>
  <c r="O1076" i="3"/>
  <c r="N1076" i="3"/>
  <c r="Z369" i="3"/>
  <c r="O369" i="3"/>
  <c r="N369" i="3"/>
  <c r="Z492" i="3"/>
  <c r="O492" i="3"/>
  <c r="N492" i="3"/>
  <c r="Z519" i="3"/>
  <c r="O519" i="3"/>
  <c r="N519" i="3"/>
  <c r="Z453" i="3"/>
  <c r="O453" i="3"/>
  <c r="N453" i="3"/>
  <c r="Z720" i="3"/>
  <c r="O720" i="3"/>
  <c r="N720" i="3"/>
  <c r="Z579" i="3"/>
  <c r="O579" i="3"/>
  <c r="N579" i="3"/>
  <c r="Z1101" i="3"/>
  <c r="O1101" i="3"/>
  <c r="N1101" i="3"/>
  <c r="Z834" i="3"/>
  <c r="O834" i="3"/>
  <c r="N834" i="3"/>
  <c r="Z1150" i="3"/>
  <c r="O1150" i="3"/>
  <c r="N1150" i="3"/>
  <c r="Z927" i="3"/>
  <c r="O927" i="3"/>
  <c r="N927" i="3"/>
  <c r="Z598" i="3"/>
  <c r="O598" i="3"/>
  <c r="N598" i="3"/>
  <c r="Z368" i="3"/>
  <c r="O368" i="3"/>
  <c r="N368" i="3"/>
  <c r="Z491" i="3"/>
  <c r="O491" i="3"/>
  <c r="N491" i="3"/>
  <c r="Z518" i="3"/>
  <c r="O518" i="3"/>
  <c r="N518" i="3"/>
  <c r="Z654" i="3"/>
  <c r="O654" i="3"/>
  <c r="N654" i="3"/>
  <c r="Z887" i="3"/>
  <c r="O887" i="3"/>
  <c r="N887" i="3"/>
  <c r="Z859" i="3"/>
  <c r="O859" i="3"/>
  <c r="N859" i="3"/>
  <c r="Z686" i="3"/>
  <c r="O686" i="3"/>
  <c r="N686" i="3"/>
  <c r="Z745" i="3"/>
  <c r="O745" i="3"/>
  <c r="N745" i="3"/>
  <c r="Z1075" i="3"/>
  <c r="O1075" i="3"/>
  <c r="N1075" i="3"/>
  <c r="Z1038" i="3"/>
  <c r="O1038" i="3"/>
  <c r="N1038" i="3"/>
  <c r="Z983" i="3"/>
  <c r="O983" i="3"/>
  <c r="N983" i="3"/>
  <c r="Z1100" i="3"/>
  <c r="O1100" i="3"/>
  <c r="N1100" i="3"/>
  <c r="Z1132" i="3"/>
  <c r="O1132" i="3"/>
  <c r="N1132" i="3"/>
  <c r="Z1194" i="3"/>
  <c r="O1194" i="3"/>
  <c r="N1194" i="3"/>
  <c r="Z1209" i="3"/>
  <c r="O1209" i="3"/>
  <c r="N1209" i="3"/>
  <c r="Z1222" i="3"/>
  <c r="O1222" i="3"/>
  <c r="N1222" i="3"/>
  <c r="Z1168" i="3"/>
  <c r="O1168" i="3"/>
  <c r="N1168" i="3"/>
  <c r="Z1182" i="3"/>
  <c r="O1182" i="3"/>
  <c r="N1182" i="3"/>
  <c r="Z1281" i="3"/>
  <c r="O1281" i="3"/>
  <c r="N1281" i="3"/>
  <c r="Z1270" i="3"/>
  <c r="O1270" i="3"/>
  <c r="N1270" i="3"/>
  <c r="Z1237" i="3"/>
  <c r="O1237" i="3"/>
  <c r="N1237" i="3"/>
  <c r="Z1260" i="3"/>
  <c r="O1260" i="3"/>
  <c r="N1260" i="3"/>
  <c r="Z1292" i="3"/>
  <c r="O1292" i="3"/>
  <c r="N1292" i="3"/>
  <c r="Z1311" i="3"/>
  <c r="O1311" i="3"/>
  <c r="N1311" i="3"/>
  <c r="Z1321" i="3"/>
  <c r="O1321" i="3"/>
  <c r="N1321" i="3"/>
  <c r="Z1302" i="3"/>
  <c r="O1302" i="3"/>
  <c r="N1302" i="3"/>
  <c r="Z783" i="3"/>
  <c r="O783" i="3"/>
  <c r="N783" i="3"/>
  <c r="Z144" i="3"/>
  <c r="O144" i="3"/>
  <c r="N144" i="3"/>
  <c r="Z170" i="3"/>
  <c r="O170" i="3"/>
  <c r="N170" i="3"/>
  <c r="Z193" i="3"/>
  <c r="O193" i="3"/>
  <c r="N193" i="3"/>
  <c r="Z286" i="3"/>
  <c r="O286" i="3"/>
  <c r="N286" i="3"/>
  <c r="Z452" i="3"/>
  <c r="O452" i="3"/>
  <c r="N452" i="3"/>
  <c r="Z578" i="3"/>
  <c r="O578" i="3"/>
  <c r="N578" i="3"/>
  <c r="Z719" i="3"/>
  <c r="O719" i="3"/>
  <c r="N719" i="3"/>
  <c r="Z82" i="3"/>
  <c r="O82" i="3"/>
  <c r="N82" i="3"/>
  <c r="Z833" i="3"/>
  <c r="O833" i="3"/>
  <c r="N833" i="3"/>
  <c r="Z782" i="3"/>
  <c r="O782" i="3"/>
  <c r="N782" i="3"/>
  <c r="Z169" i="3"/>
  <c r="O169" i="3"/>
  <c r="N169" i="3"/>
  <c r="Z143" i="3"/>
  <c r="O143" i="3"/>
  <c r="N143" i="3"/>
  <c r="Z1208" i="3"/>
  <c r="O1208" i="3"/>
  <c r="N1208" i="3"/>
  <c r="Z1131" i="3"/>
  <c r="O1131" i="3"/>
  <c r="N1131" i="3"/>
  <c r="Z1269" i="3"/>
  <c r="O1269" i="3"/>
  <c r="N1269" i="3"/>
  <c r="Z1236" i="3"/>
  <c r="O1236" i="3"/>
  <c r="N1236" i="3"/>
  <c r="Z1323" i="3"/>
  <c r="O1323" i="3"/>
  <c r="N1323" i="3"/>
  <c r="Z597" i="3"/>
  <c r="O597" i="3"/>
  <c r="N597" i="3"/>
  <c r="Z285" i="3"/>
  <c r="O285" i="3"/>
  <c r="N285" i="3"/>
  <c r="Z1074" i="3"/>
  <c r="O1074" i="3"/>
  <c r="N1074" i="3"/>
  <c r="Z858" i="3"/>
  <c r="O858" i="3"/>
  <c r="N858" i="3"/>
  <c r="Z886" i="3"/>
  <c r="O886" i="3"/>
  <c r="N886" i="3"/>
  <c r="Z1037" i="3"/>
  <c r="O1037" i="3"/>
  <c r="N1037" i="3"/>
  <c r="Z1149" i="3"/>
  <c r="O1149" i="3"/>
  <c r="N1149" i="3"/>
  <c r="Z1099" i="3"/>
  <c r="O1099" i="3"/>
  <c r="N1099" i="3"/>
  <c r="Z490" i="3"/>
  <c r="O490" i="3"/>
  <c r="N490" i="3"/>
  <c r="Z517" i="3"/>
  <c r="O517" i="3"/>
  <c r="N517" i="3"/>
  <c r="Z744" i="3"/>
  <c r="O744" i="3"/>
  <c r="N744" i="3"/>
  <c r="Z685" i="3"/>
  <c r="O685" i="3"/>
  <c r="N685" i="3"/>
  <c r="Z653" i="3"/>
  <c r="O653" i="3"/>
  <c r="N653" i="3"/>
  <c r="Z718" i="3"/>
  <c r="O718" i="3"/>
  <c r="N718" i="3"/>
  <c r="Z577" i="3"/>
  <c r="O577" i="3"/>
  <c r="N577" i="3"/>
  <c r="Z451" i="3"/>
  <c r="O451" i="3"/>
  <c r="N451" i="3"/>
  <c r="Z367" i="3"/>
  <c r="O367" i="3"/>
  <c r="N367" i="3"/>
  <c r="Z192" i="3"/>
  <c r="O192" i="3"/>
  <c r="N192" i="3"/>
  <c r="Z81" i="3"/>
  <c r="O81" i="3"/>
  <c r="N81" i="3"/>
  <c r="Z17" i="3"/>
  <c r="O17" i="3"/>
  <c r="N17" i="3"/>
  <c r="Z1221" i="3"/>
  <c r="O1221" i="3"/>
  <c r="N1221" i="3"/>
  <c r="Z1167" i="3"/>
  <c r="O1167" i="3"/>
  <c r="N1167" i="3"/>
  <c r="Z1181" i="3"/>
  <c r="O1181" i="3"/>
  <c r="N1181" i="3"/>
  <c r="Z1193" i="3"/>
  <c r="O1193" i="3"/>
  <c r="N1193" i="3"/>
  <c r="Z1259" i="3"/>
  <c r="O1259" i="3"/>
  <c r="N1259" i="3"/>
  <c r="Z1246" i="3"/>
  <c r="O1246" i="3"/>
  <c r="N1246" i="3"/>
  <c r="Z1280" i="3"/>
  <c r="O1280" i="3"/>
  <c r="N1280" i="3"/>
  <c r="Z1291" i="3"/>
  <c r="O1291" i="3"/>
  <c r="N1291" i="3"/>
  <c r="Z1320" i="3"/>
  <c r="O1320" i="3"/>
  <c r="N1320" i="3"/>
  <c r="Z1310" i="3"/>
  <c r="O1310" i="3"/>
  <c r="N1310" i="3"/>
  <c r="Z1301" i="3"/>
  <c r="O1301" i="3"/>
  <c r="N1301" i="3"/>
  <c r="Z958" i="3"/>
  <c r="O958" i="3"/>
  <c r="N958" i="3"/>
  <c r="Z832" i="3"/>
  <c r="O832" i="3"/>
  <c r="N832" i="3"/>
  <c r="Z1006" i="3"/>
  <c r="O1006" i="3"/>
  <c r="N1006" i="3"/>
  <c r="Z63" i="3"/>
  <c r="O63" i="3"/>
  <c r="N63" i="3"/>
  <c r="Z254" i="3"/>
  <c r="O254" i="3"/>
  <c r="N254" i="3"/>
  <c r="Z266" i="3"/>
  <c r="O266" i="3"/>
  <c r="N266" i="3"/>
  <c r="Z1056" i="3"/>
  <c r="O1056" i="3"/>
  <c r="N1056" i="3"/>
  <c r="Z941" i="3"/>
  <c r="O941" i="3"/>
  <c r="N941" i="3"/>
  <c r="Z664" i="3"/>
  <c r="O664" i="3"/>
  <c r="N664" i="3"/>
  <c r="Z473" i="3"/>
  <c r="O473" i="3"/>
  <c r="N473" i="3"/>
  <c r="Z529" i="3"/>
  <c r="O529" i="3"/>
  <c r="N529" i="3"/>
  <c r="Z380" i="3"/>
  <c r="O380" i="3"/>
  <c r="N380" i="3"/>
  <c r="Z148" i="3"/>
  <c r="O148" i="3"/>
  <c r="N148" i="3"/>
  <c r="Z290" i="3"/>
  <c r="O290" i="3"/>
  <c r="N290" i="3"/>
  <c r="Z160" i="3"/>
  <c r="O160" i="3"/>
  <c r="N160" i="3"/>
  <c r="Z191" i="3"/>
  <c r="O191" i="3"/>
  <c r="N191" i="3"/>
  <c r="Z438" i="3"/>
  <c r="O438" i="3"/>
  <c r="N438" i="3"/>
  <c r="Z564" i="3"/>
  <c r="O564" i="3"/>
  <c r="N564" i="3"/>
  <c r="Z724" i="3"/>
  <c r="O724" i="3"/>
  <c r="N724" i="3"/>
  <c r="Z818" i="3"/>
  <c r="O818" i="3"/>
  <c r="N818" i="3"/>
  <c r="Z801" i="3"/>
  <c r="O801" i="3"/>
  <c r="N801" i="3"/>
  <c r="Z398" i="3"/>
  <c r="O398" i="3"/>
  <c r="N398" i="3"/>
  <c r="Z623" i="3"/>
  <c r="O623" i="3"/>
  <c r="N623" i="3"/>
  <c r="Z637" i="3"/>
  <c r="O637" i="3"/>
  <c r="N637" i="3"/>
  <c r="Z428" i="3"/>
  <c r="O428" i="3"/>
  <c r="N428" i="3"/>
  <c r="Z304" i="3"/>
  <c r="O304" i="3"/>
  <c r="N304" i="3"/>
  <c r="Z243" i="3"/>
  <c r="O243" i="3"/>
  <c r="N243" i="3"/>
  <c r="Z100" i="3"/>
  <c r="O100" i="3"/>
  <c r="N100" i="3"/>
  <c r="Z70" i="3"/>
  <c r="O70" i="3"/>
  <c r="N70" i="3"/>
  <c r="Z831" i="3"/>
  <c r="O831" i="3"/>
  <c r="N831" i="3"/>
  <c r="Z1005" i="3"/>
  <c r="O1005" i="3"/>
  <c r="N1005" i="3"/>
  <c r="Z62" i="3"/>
  <c r="O62" i="3"/>
  <c r="N62" i="3"/>
  <c r="Z253" i="3"/>
  <c r="O253" i="3"/>
  <c r="N253" i="3"/>
  <c r="Z265" i="3"/>
  <c r="O265" i="3"/>
  <c r="N265" i="3"/>
  <c r="Z69" i="3"/>
  <c r="O69" i="3"/>
  <c r="N69" i="3"/>
  <c r="Z99" i="3"/>
  <c r="O99" i="3"/>
  <c r="N99" i="3"/>
  <c r="Z242" i="3"/>
  <c r="O242" i="3"/>
  <c r="N242" i="3"/>
  <c r="Z303" i="3"/>
  <c r="O303" i="3"/>
  <c r="N303" i="3"/>
  <c r="Z427" i="3"/>
  <c r="O427" i="3"/>
  <c r="N427" i="3"/>
  <c r="Z622" i="3"/>
  <c r="O622" i="3"/>
  <c r="N622" i="3"/>
  <c r="Z397" i="3"/>
  <c r="O397" i="3"/>
  <c r="N397" i="3"/>
  <c r="Z636" i="3"/>
  <c r="O636" i="3"/>
  <c r="N636" i="3"/>
  <c r="Z800" i="3"/>
  <c r="O800" i="3"/>
  <c r="N800" i="3"/>
  <c r="Z1055" i="3"/>
  <c r="O1055" i="3"/>
  <c r="N1055" i="3"/>
  <c r="Z940" i="3"/>
  <c r="O940" i="3"/>
  <c r="N940" i="3"/>
  <c r="Z663" i="3"/>
  <c r="O663" i="3"/>
  <c r="N663" i="3"/>
  <c r="Z472" i="3"/>
  <c r="O472" i="3"/>
  <c r="N472" i="3"/>
  <c r="Z528" i="3"/>
  <c r="O528" i="3"/>
  <c r="N528" i="3"/>
  <c r="Z379" i="3"/>
  <c r="O379" i="3"/>
  <c r="N379" i="3"/>
  <c r="Z289" i="3"/>
  <c r="O289" i="3"/>
  <c r="N289" i="3"/>
  <c r="Z159" i="3"/>
  <c r="O159" i="3"/>
  <c r="N159" i="3"/>
  <c r="Z147" i="3"/>
  <c r="O147" i="3"/>
  <c r="N147" i="3"/>
  <c r="Z190" i="3"/>
  <c r="O190" i="3"/>
  <c r="N190" i="3"/>
  <c r="Z437" i="3"/>
  <c r="O437" i="3"/>
  <c r="N437" i="3"/>
  <c r="Z563" i="3"/>
  <c r="O563" i="3"/>
  <c r="N563" i="3"/>
  <c r="Z723" i="3"/>
  <c r="O723" i="3"/>
  <c r="N723" i="3"/>
  <c r="Z252" i="3"/>
  <c r="O252" i="3"/>
  <c r="N252" i="3"/>
  <c r="Z264" i="3"/>
  <c r="O264" i="3"/>
  <c r="N264" i="3"/>
  <c r="Z61" i="3"/>
  <c r="O61" i="3"/>
  <c r="N61" i="3"/>
  <c r="Z98" i="3"/>
  <c r="O98" i="3"/>
  <c r="N98" i="3"/>
  <c r="Z68" i="3"/>
  <c r="O68" i="3"/>
  <c r="N68" i="3"/>
  <c r="Z241" i="3"/>
  <c r="O241" i="3"/>
  <c r="N241" i="3"/>
  <c r="Z302" i="3"/>
  <c r="O302" i="3"/>
  <c r="N302" i="3"/>
  <c r="Z426" i="3"/>
  <c r="O426" i="3"/>
  <c r="N426" i="3"/>
  <c r="Z621" i="3"/>
  <c r="O621" i="3"/>
  <c r="N621" i="3"/>
  <c r="Z396" i="3"/>
  <c r="O396" i="3"/>
  <c r="N396" i="3"/>
  <c r="Z635" i="3"/>
  <c r="O635" i="3"/>
  <c r="N635" i="3"/>
  <c r="Z799" i="3"/>
  <c r="O799" i="3"/>
  <c r="N799" i="3"/>
  <c r="Z1054" i="3"/>
  <c r="O1054" i="3"/>
  <c r="N1054" i="3"/>
  <c r="Z939" i="3"/>
  <c r="O939" i="3"/>
  <c r="N939" i="3"/>
  <c r="Z662" i="3"/>
  <c r="O662" i="3"/>
  <c r="N662" i="3"/>
  <c r="Z471" i="3"/>
  <c r="O471" i="3"/>
  <c r="N471" i="3"/>
  <c r="Z527" i="3"/>
  <c r="O527" i="3"/>
  <c r="N527" i="3"/>
  <c r="Z378" i="3"/>
  <c r="O378" i="3"/>
  <c r="N378" i="3"/>
  <c r="Z288" i="3"/>
  <c r="O288" i="3"/>
  <c r="N288" i="3"/>
  <c r="Z146" i="3"/>
  <c r="O146" i="3"/>
  <c r="N146" i="3"/>
  <c r="Z158" i="3"/>
  <c r="O158" i="3"/>
  <c r="N158" i="3"/>
  <c r="Z189" i="3"/>
  <c r="O189" i="3"/>
  <c r="N189" i="3"/>
  <c r="Z436" i="3"/>
  <c r="O436" i="3"/>
  <c r="N436" i="3"/>
  <c r="Z562" i="3"/>
  <c r="O562" i="3"/>
  <c r="N562" i="3"/>
  <c r="Z722" i="3"/>
  <c r="O722" i="3"/>
  <c r="N722" i="3"/>
  <c r="Z817" i="3"/>
  <c r="O817" i="3"/>
  <c r="N817" i="3"/>
  <c r="Z1004" i="3"/>
  <c r="O1004" i="3"/>
  <c r="N1004" i="3"/>
  <c r="E1004" i="3"/>
  <c r="Z80" i="3"/>
  <c r="O80" i="3"/>
  <c r="N80" i="3"/>
  <c r="E80" i="3"/>
  <c r="Z96" i="3"/>
  <c r="O96" i="3"/>
  <c r="N96" i="3"/>
  <c r="E96" i="3"/>
  <c r="Z233" i="3"/>
  <c r="O233" i="3"/>
  <c r="N233" i="3"/>
  <c r="E233" i="3"/>
  <c r="Z316" i="3"/>
  <c r="O316" i="3"/>
  <c r="N316" i="3"/>
  <c r="E316" i="3"/>
  <c r="Z417" i="3"/>
  <c r="O417" i="3"/>
  <c r="N417" i="3"/>
  <c r="E417" i="3"/>
  <c r="Z407" i="3"/>
  <c r="O407" i="3"/>
  <c r="N407" i="3"/>
  <c r="E407" i="3"/>
  <c r="Z644" i="3"/>
  <c r="O644" i="3"/>
  <c r="N644" i="3"/>
  <c r="E644" i="3"/>
  <c r="Z781" i="3"/>
  <c r="O781" i="3"/>
  <c r="N781" i="3"/>
  <c r="E781" i="3"/>
  <c r="Z632" i="3"/>
  <c r="O632" i="3"/>
  <c r="N632" i="3"/>
  <c r="E632" i="3"/>
  <c r="Z57" i="3"/>
  <c r="O57" i="3"/>
  <c r="N57" i="3"/>
  <c r="E57" i="3"/>
  <c r="Z142" i="3"/>
  <c r="O142" i="3"/>
  <c r="N142" i="3"/>
  <c r="E142" i="3"/>
  <c r="Z168" i="3"/>
  <c r="O168" i="3"/>
  <c r="N168" i="3"/>
  <c r="E168" i="3"/>
  <c r="Z188" i="3"/>
  <c r="O188" i="3"/>
  <c r="N188" i="3"/>
  <c r="E188" i="3"/>
  <c r="Z284" i="3"/>
  <c r="O284" i="3"/>
  <c r="N284" i="3"/>
  <c r="E284" i="3"/>
  <c r="Z366" i="3"/>
  <c r="O366" i="3"/>
  <c r="N366" i="3"/>
  <c r="E366" i="3"/>
  <c r="Z489" i="3"/>
  <c r="O489" i="3"/>
  <c r="N489" i="3"/>
  <c r="E489" i="3"/>
  <c r="Z516" i="3"/>
  <c r="O516" i="3"/>
  <c r="N516" i="3"/>
  <c r="E516" i="3"/>
  <c r="Z652" i="3"/>
  <c r="O652" i="3"/>
  <c r="N652" i="3"/>
  <c r="E652" i="3"/>
  <c r="Z957" i="3"/>
  <c r="O957" i="3"/>
  <c r="N957" i="3"/>
  <c r="E957" i="3"/>
  <c r="Z1073" i="3"/>
  <c r="O1073" i="3"/>
  <c r="N1073" i="3"/>
  <c r="E1073" i="3"/>
  <c r="Z450" i="3"/>
  <c r="O450" i="3"/>
  <c r="N450" i="3"/>
  <c r="E450" i="3"/>
  <c r="Z576" i="3"/>
  <c r="O576" i="3"/>
  <c r="N576" i="3"/>
  <c r="E576" i="3"/>
  <c r="Z830" i="3"/>
  <c r="O830" i="3"/>
  <c r="N830" i="3"/>
  <c r="E830" i="3"/>
  <c r="Z717" i="3"/>
  <c r="O717" i="3"/>
  <c r="N717" i="3"/>
  <c r="E717" i="3"/>
  <c r="Z1003" i="3"/>
  <c r="O1003" i="3"/>
  <c r="N1003" i="3"/>
  <c r="E1003" i="3"/>
  <c r="Z780" i="3"/>
  <c r="O780" i="3"/>
  <c r="N780" i="3"/>
  <c r="E780" i="3"/>
  <c r="Z406" i="3"/>
  <c r="O406" i="3"/>
  <c r="N406" i="3"/>
  <c r="E406" i="3"/>
  <c r="Z631" i="3"/>
  <c r="O631" i="3"/>
  <c r="N631" i="3"/>
  <c r="E631" i="3"/>
  <c r="Z643" i="3"/>
  <c r="O643" i="3"/>
  <c r="N643" i="3"/>
  <c r="E643" i="3"/>
  <c r="Z416" i="3"/>
  <c r="O416" i="3"/>
  <c r="N416" i="3"/>
  <c r="E416" i="3"/>
  <c r="Z315" i="3"/>
  <c r="O315" i="3"/>
  <c r="N315" i="3"/>
  <c r="E315" i="3"/>
  <c r="Z232" i="3"/>
  <c r="O232" i="3"/>
  <c r="N232" i="3"/>
  <c r="E232" i="3"/>
  <c r="Z95" i="3"/>
  <c r="O95" i="3"/>
  <c r="N95" i="3"/>
  <c r="E95" i="3"/>
  <c r="Z79" i="3"/>
  <c r="O79" i="3"/>
  <c r="N79" i="3"/>
  <c r="E79" i="3"/>
  <c r="Z56" i="3"/>
  <c r="O56" i="3"/>
  <c r="N56" i="3"/>
  <c r="E56" i="3"/>
  <c r="Z141" i="3"/>
  <c r="O141" i="3"/>
  <c r="N141" i="3"/>
  <c r="E141" i="3"/>
  <c r="Z167" i="3"/>
  <c r="O167" i="3"/>
  <c r="N167" i="3"/>
  <c r="E167" i="3"/>
  <c r="Z187" i="3"/>
  <c r="O187" i="3"/>
  <c r="N187" i="3"/>
  <c r="E187" i="3"/>
  <c r="Z283" i="3"/>
  <c r="O283" i="3"/>
  <c r="N283" i="3"/>
  <c r="E283" i="3"/>
  <c r="Z365" i="3"/>
  <c r="O365" i="3"/>
  <c r="N365" i="3"/>
  <c r="E365" i="3"/>
  <c r="Z488" i="3"/>
  <c r="O488" i="3"/>
  <c r="N488" i="3"/>
  <c r="E488" i="3"/>
  <c r="Z515" i="3"/>
  <c r="O515" i="3"/>
  <c r="N515" i="3"/>
  <c r="E515" i="3"/>
  <c r="Z651" i="3"/>
  <c r="O651" i="3"/>
  <c r="N651" i="3"/>
  <c r="E651" i="3"/>
  <c r="Z956" i="3"/>
  <c r="O956" i="3"/>
  <c r="N956" i="3"/>
  <c r="E956" i="3"/>
  <c r="Z1072" i="3"/>
  <c r="O1072" i="3"/>
  <c r="N1072" i="3"/>
  <c r="E1072" i="3"/>
  <c r="Z575" i="3"/>
  <c r="O575" i="3"/>
  <c r="N575" i="3"/>
  <c r="E575" i="3"/>
  <c r="Z829" i="3"/>
  <c r="O829" i="3"/>
  <c r="N829" i="3"/>
  <c r="E829" i="3"/>
  <c r="Z716" i="3"/>
  <c r="O716" i="3"/>
  <c r="N716" i="3"/>
  <c r="E716" i="3"/>
  <c r="Z449" i="3"/>
  <c r="O449" i="3"/>
  <c r="N449" i="3"/>
  <c r="E449" i="3"/>
  <c r="Z1002" i="3"/>
  <c r="O1002" i="3"/>
  <c r="N1002" i="3"/>
  <c r="E1002" i="3"/>
  <c r="Z828" i="3"/>
  <c r="O828" i="3"/>
  <c r="N828" i="3"/>
  <c r="E828" i="3"/>
  <c r="Z78" i="3"/>
  <c r="O78" i="3"/>
  <c r="N78" i="3"/>
  <c r="E78" i="3"/>
  <c r="Z94" i="3"/>
  <c r="O94" i="3"/>
  <c r="N94" i="3"/>
  <c r="E94" i="3"/>
  <c r="Z231" i="3"/>
  <c r="O231" i="3"/>
  <c r="N231" i="3"/>
  <c r="E231" i="3"/>
  <c r="Z314" i="3"/>
  <c r="O314" i="3"/>
  <c r="N314" i="3"/>
  <c r="E314" i="3"/>
  <c r="Z415" i="3"/>
  <c r="O415" i="3"/>
  <c r="N415" i="3"/>
  <c r="E415" i="3"/>
  <c r="Z405" i="3"/>
  <c r="O405" i="3"/>
  <c r="N405" i="3"/>
  <c r="E405" i="3"/>
  <c r="Z630" i="3"/>
  <c r="O630" i="3"/>
  <c r="N630" i="3"/>
  <c r="E630" i="3"/>
  <c r="Z642" i="3"/>
  <c r="O642" i="3"/>
  <c r="N642" i="3"/>
  <c r="E642" i="3"/>
  <c r="Z779" i="3"/>
  <c r="O779" i="3"/>
  <c r="N779" i="3"/>
  <c r="E779" i="3"/>
  <c r="Z55" i="3"/>
  <c r="O55" i="3"/>
  <c r="N55" i="3"/>
  <c r="E55" i="3"/>
  <c r="Z140" i="3"/>
  <c r="O140" i="3"/>
  <c r="N140" i="3"/>
  <c r="E140" i="3"/>
  <c r="Z166" i="3"/>
  <c r="O166" i="3"/>
  <c r="N166" i="3"/>
  <c r="E166" i="3"/>
  <c r="Z186" i="3"/>
  <c r="O186" i="3"/>
  <c r="N186" i="3"/>
  <c r="E186" i="3"/>
  <c r="Z282" i="3"/>
  <c r="O282" i="3"/>
  <c r="N282" i="3"/>
  <c r="E282" i="3"/>
  <c r="Z364" i="3"/>
  <c r="O364" i="3"/>
  <c r="N364" i="3"/>
  <c r="E364" i="3"/>
  <c r="Z650" i="3"/>
  <c r="O650" i="3"/>
  <c r="N650" i="3"/>
  <c r="E650" i="3"/>
  <c r="Z715" i="3"/>
  <c r="O715" i="3"/>
  <c r="N715" i="3"/>
  <c r="E715" i="3"/>
  <c r="Z574" i="3"/>
  <c r="O574" i="3"/>
  <c r="N574" i="3"/>
  <c r="E574" i="3"/>
  <c r="Z448" i="3"/>
  <c r="O448" i="3"/>
  <c r="N448" i="3"/>
  <c r="E448" i="3"/>
  <c r="Z487" i="3"/>
  <c r="O487" i="3"/>
  <c r="N487" i="3"/>
  <c r="E487" i="3"/>
  <c r="Z514" i="3"/>
  <c r="O514" i="3"/>
  <c r="N514" i="3"/>
  <c r="E514" i="3"/>
  <c r="Z955" i="3"/>
  <c r="O955" i="3"/>
  <c r="N955" i="3"/>
  <c r="E955" i="3"/>
  <c r="Z1071" i="3"/>
  <c r="O1071" i="3"/>
  <c r="N1071" i="3"/>
  <c r="E1071" i="3"/>
  <c r="Z1001" i="3"/>
  <c r="O1001" i="3"/>
  <c r="N1001" i="3"/>
  <c r="E1001" i="3"/>
  <c r="Z93" i="3"/>
  <c r="O93" i="3"/>
  <c r="N93" i="3"/>
  <c r="E93" i="3"/>
  <c r="Z77" i="3"/>
  <c r="O77" i="3"/>
  <c r="N77" i="3"/>
  <c r="E77" i="3"/>
  <c r="Z230" i="3"/>
  <c r="O230" i="3"/>
  <c r="N230" i="3"/>
  <c r="E230" i="3"/>
  <c r="Z313" i="3"/>
  <c r="O313" i="3"/>
  <c r="N313" i="3"/>
  <c r="E313" i="3"/>
  <c r="Z414" i="3"/>
  <c r="O414" i="3"/>
  <c r="N414" i="3"/>
  <c r="E414" i="3"/>
  <c r="Z629" i="3"/>
  <c r="O629" i="3"/>
  <c r="N629" i="3"/>
  <c r="E629" i="3"/>
  <c r="Z778" i="3"/>
  <c r="O778" i="3"/>
  <c r="N778" i="3"/>
  <c r="E778" i="3"/>
  <c r="Z641" i="3"/>
  <c r="O641" i="3"/>
  <c r="N641" i="3"/>
  <c r="E641" i="3"/>
  <c r="Z404" i="3"/>
  <c r="O404" i="3"/>
  <c r="N404" i="3"/>
  <c r="E404" i="3"/>
  <c r="Z54" i="3"/>
  <c r="O54" i="3"/>
  <c r="N54" i="3"/>
  <c r="E54" i="3"/>
  <c r="Z139" i="3"/>
  <c r="O139" i="3"/>
  <c r="N139" i="3"/>
  <c r="E139" i="3"/>
  <c r="Z165" i="3"/>
  <c r="O165" i="3"/>
  <c r="N165" i="3"/>
  <c r="E165" i="3"/>
  <c r="Z185" i="3"/>
  <c r="O185" i="3"/>
  <c r="N185" i="3"/>
  <c r="E185" i="3"/>
  <c r="Z281" i="3"/>
  <c r="O281" i="3"/>
  <c r="N281" i="3"/>
  <c r="E281" i="3"/>
  <c r="Z363" i="3"/>
  <c r="O363" i="3"/>
  <c r="N363" i="3"/>
  <c r="E363" i="3"/>
  <c r="Z486" i="3"/>
  <c r="O486" i="3"/>
  <c r="N486" i="3"/>
  <c r="E486" i="3"/>
  <c r="Z513" i="3"/>
  <c r="O513" i="3"/>
  <c r="N513" i="3"/>
  <c r="E513" i="3"/>
  <c r="Z649" i="3"/>
  <c r="O649" i="3"/>
  <c r="N649" i="3"/>
  <c r="E649" i="3"/>
  <c r="Z1070" i="3"/>
  <c r="O1070" i="3"/>
  <c r="N1070" i="3"/>
  <c r="E1070" i="3"/>
  <c r="Z954" i="3"/>
  <c r="O954" i="3"/>
  <c r="N954" i="3"/>
  <c r="E954" i="3"/>
  <c r="Z447" i="3"/>
  <c r="O447" i="3"/>
  <c r="N447" i="3"/>
  <c r="E447" i="3"/>
  <c r="Z573" i="3"/>
  <c r="O573" i="3"/>
  <c r="N573" i="3"/>
  <c r="E573" i="3"/>
  <c r="Z714" i="3"/>
  <c r="O714" i="3"/>
  <c r="N714" i="3"/>
  <c r="E714" i="3"/>
  <c r="Z827" i="3"/>
  <c r="O827" i="3"/>
  <c r="N827" i="3"/>
  <c r="E827" i="3"/>
  <c r="Z280" i="3"/>
  <c r="O280" i="3"/>
  <c r="N280" i="3"/>
  <c r="E280" i="3"/>
  <c r="Z184" i="3"/>
  <c r="O184" i="3"/>
  <c r="N184" i="3"/>
  <c r="E184" i="3"/>
  <c r="Z164" i="3"/>
  <c r="O164" i="3"/>
  <c r="N164" i="3"/>
  <c r="E164" i="3"/>
  <c r="Z138" i="3"/>
  <c r="O138" i="3"/>
  <c r="N138" i="3"/>
  <c r="E138" i="3"/>
  <c r="Z53" i="3"/>
  <c r="O53" i="3"/>
  <c r="N53" i="3"/>
  <c r="E53" i="3"/>
  <c r="Z92" i="3"/>
  <c r="O92" i="3"/>
  <c r="N92" i="3"/>
  <c r="E92" i="3"/>
  <c r="Z76" i="3"/>
  <c r="O76" i="3"/>
  <c r="N76" i="3"/>
  <c r="E76" i="3"/>
  <c r="Z229" i="3"/>
  <c r="O229" i="3"/>
  <c r="N229" i="3"/>
  <c r="E229" i="3"/>
  <c r="Z312" i="3"/>
  <c r="O312" i="3"/>
  <c r="N312" i="3"/>
  <c r="E312" i="3"/>
  <c r="Z413" i="3"/>
  <c r="O413" i="3"/>
  <c r="N413" i="3"/>
  <c r="E413" i="3"/>
  <c r="Z628" i="3"/>
  <c r="O628" i="3"/>
  <c r="N628" i="3"/>
  <c r="E628" i="3"/>
  <c r="Z403" i="3"/>
  <c r="O403" i="3"/>
  <c r="N403" i="3"/>
  <c r="E403" i="3"/>
  <c r="Z640" i="3"/>
  <c r="O640" i="3"/>
  <c r="N640" i="3"/>
  <c r="E640" i="3"/>
  <c r="Z777" i="3"/>
  <c r="O777" i="3"/>
  <c r="N777" i="3"/>
  <c r="E777" i="3"/>
  <c r="Z1069" i="3"/>
  <c r="O1069" i="3"/>
  <c r="N1069" i="3"/>
  <c r="E1069" i="3"/>
  <c r="Z953" i="3"/>
  <c r="O953" i="3"/>
  <c r="N953" i="3"/>
  <c r="E953" i="3"/>
  <c r="Z648" i="3"/>
  <c r="O648" i="3"/>
  <c r="N648" i="3"/>
  <c r="E648" i="3"/>
  <c r="Z485" i="3"/>
  <c r="O485" i="3"/>
  <c r="N485" i="3"/>
  <c r="E485" i="3"/>
  <c r="Z512" i="3"/>
  <c r="O512" i="3"/>
  <c r="N512" i="3"/>
  <c r="E512" i="3"/>
  <c r="Z362" i="3"/>
  <c r="O362" i="3"/>
  <c r="N362" i="3"/>
  <c r="E362" i="3"/>
  <c r="Z446" i="3"/>
  <c r="O446" i="3"/>
  <c r="N446" i="3"/>
  <c r="E446" i="3"/>
  <c r="Z713" i="3"/>
  <c r="O713" i="3"/>
  <c r="N713" i="3"/>
  <c r="E713" i="3"/>
  <c r="Z826" i="3"/>
  <c r="O826" i="3"/>
  <c r="N826" i="3"/>
  <c r="E826" i="3"/>
  <c r="Z572" i="3"/>
  <c r="O572" i="3"/>
  <c r="N572" i="3"/>
  <c r="E572" i="3"/>
  <c r="Z1000" i="3"/>
  <c r="O1000" i="3"/>
  <c r="N1000" i="3"/>
  <c r="E1000" i="3"/>
  <c r="Z228" i="3"/>
  <c r="O228" i="3"/>
  <c r="N228" i="3"/>
  <c r="E228" i="3"/>
  <c r="Z34" i="3"/>
  <c r="O34" i="3"/>
  <c r="N34" i="3"/>
  <c r="E34" i="3"/>
  <c r="Z21" i="3"/>
  <c r="O21" i="3"/>
  <c r="N21" i="3"/>
  <c r="E21" i="3"/>
  <c r="Z639" i="3"/>
  <c r="O639" i="3"/>
  <c r="N639" i="3"/>
  <c r="E639" i="3"/>
  <c r="Z402" i="3"/>
  <c r="O402" i="3"/>
  <c r="N402" i="3"/>
  <c r="E402" i="3"/>
  <c r="Z52" i="3"/>
  <c r="O52" i="3"/>
  <c r="N52" i="3"/>
  <c r="E52" i="3"/>
  <c r="Z75" i="3"/>
  <c r="O75" i="3"/>
  <c r="N75" i="3"/>
  <c r="E75" i="3"/>
  <c r="Z776" i="3"/>
  <c r="O776" i="3"/>
  <c r="N776" i="3"/>
  <c r="E776" i="3"/>
  <c r="Z183" i="3"/>
  <c r="O183" i="3"/>
  <c r="N183" i="3"/>
  <c r="E183" i="3"/>
  <c r="Z163" i="3"/>
  <c r="O163" i="3"/>
  <c r="N163" i="3"/>
  <c r="E163" i="3"/>
  <c r="Z279" i="3"/>
  <c r="O279" i="3"/>
  <c r="N279" i="3"/>
  <c r="E279" i="3"/>
  <c r="Z571" i="3"/>
  <c r="O571" i="3"/>
  <c r="N571" i="3"/>
  <c r="E571" i="3"/>
  <c r="Z825" i="3"/>
  <c r="O825" i="3"/>
  <c r="N825" i="3"/>
  <c r="E825" i="3"/>
  <c r="Z712" i="3"/>
  <c r="O712" i="3"/>
  <c r="N712" i="3"/>
  <c r="E712" i="3"/>
  <c r="Z445" i="3"/>
  <c r="O445" i="3"/>
  <c r="N445" i="3"/>
  <c r="E445" i="3"/>
  <c r="Z16" i="3"/>
  <c r="O16" i="3"/>
  <c r="N16" i="3"/>
  <c r="E16" i="3"/>
  <c r="Z40" i="3"/>
  <c r="O40" i="3"/>
  <c r="N40" i="3"/>
  <c r="E40" i="3"/>
  <c r="Z50" i="3"/>
  <c r="O50" i="3"/>
  <c r="N50" i="3"/>
  <c r="E50" i="3"/>
  <c r="Z607" i="3"/>
  <c r="O607" i="3"/>
  <c r="N607" i="3"/>
  <c r="E607" i="3"/>
  <c r="Z1159" i="3"/>
  <c r="O1159" i="3"/>
  <c r="N1159" i="3"/>
  <c r="E1159" i="3"/>
  <c r="Z769" i="3"/>
  <c r="O769" i="3"/>
  <c r="N769" i="3"/>
  <c r="E769" i="3"/>
  <c r="Z903" i="3"/>
  <c r="O903" i="3"/>
  <c r="N903" i="3"/>
  <c r="E903" i="3"/>
  <c r="Z1050" i="3"/>
  <c r="O1050" i="3"/>
  <c r="N1050" i="3"/>
  <c r="E1050" i="3"/>
  <c r="Z974" i="3"/>
  <c r="O974" i="3"/>
  <c r="N974" i="3"/>
  <c r="E974" i="3"/>
  <c r="Z1089" i="3"/>
  <c r="O1089" i="3"/>
  <c r="N1089" i="3"/>
  <c r="E1089" i="3"/>
  <c r="Z707" i="3"/>
  <c r="O707" i="3"/>
  <c r="N707" i="3"/>
  <c r="E707" i="3"/>
  <c r="Z680" i="3"/>
  <c r="O680" i="3"/>
  <c r="N680" i="3"/>
  <c r="E680" i="3"/>
  <c r="Z545" i="3"/>
  <c r="O545" i="3"/>
  <c r="N545" i="3"/>
  <c r="E545" i="3"/>
  <c r="Z508" i="3"/>
  <c r="O508" i="3"/>
  <c r="N508" i="3"/>
  <c r="E508" i="3"/>
  <c r="Z394" i="3"/>
  <c r="O394" i="3"/>
  <c r="N394" i="3"/>
  <c r="E394" i="3"/>
  <c r="Z299" i="3"/>
  <c r="O299" i="3"/>
  <c r="N299" i="3"/>
  <c r="E299" i="3"/>
  <c r="Z156" i="3"/>
  <c r="O156" i="3"/>
  <c r="N156" i="3"/>
  <c r="E156" i="3"/>
  <c r="Z213" i="3"/>
  <c r="O213" i="3"/>
  <c r="N213" i="3"/>
  <c r="E213" i="3"/>
  <c r="Z179" i="3"/>
  <c r="O179" i="3"/>
  <c r="N179" i="3"/>
  <c r="E179" i="3"/>
  <c r="Z462" i="3"/>
  <c r="O462" i="3"/>
  <c r="N462" i="3"/>
  <c r="E462" i="3"/>
  <c r="Z588" i="3"/>
  <c r="O588" i="3"/>
  <c r="N588" i="3"/>
  <c r="E588" i="3"/>
  <c r="Z735" i="3"/>
  <c r="O735" i="3"/>
  <c r="N735" i="3"/>
  <c r="E735" i="3"/>
  <c r="Z845" i="3"/>
  <c r="O845" i="3"/>
  <c r="N845" i="3"/>
  <c r="E845" i="3"/>
  <c r="Z1109" i="3"/>
  <c r="O1109" i="3"/>
  <c r="N1109" i="3"/>
  <c r="E1109" i="3"/>
  <c r="Z1141" i="3"/>
  <c r="O1141" i="3"/>
  <c r="N1141" i="3"/>
  <c r="E1141" i="3"/>
  <c r="Z1217" i="3"/>
  <c r="O1217" i="3"/>
  <c r="N1217" i="3"/>
  <c r="E1217" i="3"/>
  <c r="Z1252" i="3"/>
  <c r="O1252" i="3"/>
  <c r="N1252" i="3"/>
  <c r="E1252" i="3"/>
  <c r="Z1264" i="3"/>
  <c r="O1264" i="3"/>
  <c r="N1264" i="3"/>
  <c r="E1264" i="3"/>
  <c r="Z1203" i="3"/>
  <c r="O1203" i="3"/>
  <c r="N1203" i="3"/>
  <c r="E1203" i="3"/>
  <c r="Z1232" i="3"/>
  <c r="O1232" i="3"/>
  <c r="N1232" i="3"/>
  <c r="E1232" i="3"/>
  <c r="Z1176" i="3"/>
  <c r="O1176" i="3"/>
  <c r="N1176" i="3"/>
  <c r="E1176" i="3"/>
  <c r="Z1189" i="3"/>
  <c r="O1189" i="3"/>
  <c r="N1189" i="3"/>
  <c r="E1189" i="3"/>
  <c r="Z1285" i="3"/>
  <c r="O1285" i="3"/>
  <c r="N1285" i="3"/>
  <c r="E1285" i="3"/>
  <c r="Z1273" i="3"/>
  <c r="O1273" i="3"/>
  <c r="N1273" i="3"/>
  <c r="E1273" i="3"/>
  <c r="Z1295" i="3"/>
  <c r="O1295" i="3"/>
  <c r="N1295" i="3"/>
  <c r="E1295" i="3"/>
  <c r="Z1305" i="3"/>
  <c r="O1305" i="3"/>
  <c r="N1305" i="3"/>
  <c r="E1305" i="3"/>
  <c r="Z1315" i="3"/>
  <c r="O1315" i="3"/>
  <c r="N1315" i="3"/>
  <c r="E1315" i="3"/>
  <c r="Z28" i="3"/>
  <c r="O28" i="3"/>
  <c r="N28" i="3"/>
  <c r="E28" i="3"/>
  <c r="Z1304" i="3"/>
  <c r="O1304" i="3"/>
  <c r="N1304" i="3"/>
  <c r="Z1294" i="3"/>
  <c r="O1294" i="3"/>
  <c r="N1294" i="3"/>
  <c r="Z1272" i="3"/>
  <c r="O1272" i="3"/>
  <c r="N1272" i="3"/>
  <c r="Z1284" i="3"/>
  <c r="O1284" i="3"/>
  <c r="N1284" i="3"/>
  <c r="Z1251" i="3"/>
  <c r="O1251" i="3"/>
  <c r="N1251" i="3"/>
  <c r="Z1188" i="3"/>
  <c r="O1188" i="3"/>
  <c r="N1188" i="3"/>
  <c r="Z1263" i="3"/>
  <c r="O1263" i="3"/>
  <c r="N1263" i="3"/>
  <c r="Z1231" i="3"/>
  <c r="O1231" i="3"/>
  <c r="N1231" i="3"/>
  <c r="Z1175" i="3"/>
  <c r="O1175" i="3"/>
  <c r="N1175" i="3"/>
  <c r="Z1216" i="3"/>
  <c r="O1216" i="3"/>
  <c r="N1216" i="3"/>
  <c r="Z1202" i="3"/>
  <c r="O1202" i="3"/>
  <c r="N1202" i="3"/>
  <c r="Z1140" i="3"/>
  <c r="O1140" i="3"/>
  <c r="N1140" i="3"/>
  <c r="Z1108" i="3"/>
  <c r="O1108" i="3"/>
  <c r="N1108" i="3"/>
  <c r="Z706" i="3"/>
  <c r="O706" i="3"/>
  <c r="N706" i="3"/>
  <c r="Z902" i="3"/>
  <c r="O902" i="3"/>
  <c r="N902" i="3"/>
  <c r="Z768" i="3"/>
  <c r="O768" i="3"/>
  <c r="N768" i="3"/>
  <c r="Z1088" i="3"/>
  <c r="O1088" i="3"/>
  <c r="N1088" i="3"/>
  <c r="Z679" i="3"/>
  <c r="O679" i="3"/>
  <c r="N679" i="3"/>
  <c r="Z1049" i="3"/>
  <c r="O1049" i="3"/>
  <c r="N1049" i="3"/>
  <c r="Z877" i="3"/>
  <c r="O877" i="3"/>
  <c r="N877" i="3"/>
  <c r="Z973" i="3"/>
  <c r="O973" i="3"/>
  <c r="N973" i="3"/>
  <c r="Z393" i="3"/>
  <c r="O393" i="3"/>
  <c r="N393" i="3"/>
  <c r="Z507" i="3"/>
  <c r="O507" i="3"/>
  <c r="N507" i="3"/>
  <c r="Z544" i="3"/>
  <c r="O544" i="3"/>
  <c r="N544" i="3"/>
  <c r="Z298" i="3"/>
  <c r="O298" i="3"/>
  <c r="N298" i="3"/>
  <c r="Z212" i="3"/>
  <c r="O212" i="3"/>
  <c r="N212" i="3"/>
  <c r="Z178" i="3"/>
  <c r="O178" i="3"/>
  <c r="N178" i="3"/>
  <c r="Z461" i="3"/>
  <c r="O461" i="3"/>
  <c r="N461" i="3"/>
  <c r="Z734" i="3"/>
  <c r="O734" i="3"/>
  <c r="N734" i="3"/>
  <c r="Z587" i="3"/>
  <c r="O587" i="3"/>
  <c r="N587" i="3"/>
  <c r="Z90" i="3"/>
  <c r="O90" i="3"/>
  <c r="N90" i="3"/>
  <c r="Z15" i="3"/>
  <c r="O15" i="3"/>
  <c r="N15" i="3"/>
  <c r="Z49" i="3"/>
  <c r="O49" i="3"/>
  <c r="N49" i="3"/>
  <c r="Z606" i="3"/>
  <c r="O606" i="3"/>
  <c r="N606" i="3"/>
  <c r="Z1314" i="3"/>
  <c r="O1314" i="3"/>
  <c r="N1314" i="3"/>
  <c r="Z155" i="3"/>
  <c r="O155" i="3"/>
  <c r="N155" i="3"/>
  <c r="Z844" i="3"/>
  <c r="O844" i="3"/>
  <c r="N844" i="3"/>
  <c r="Z27" i="3"/>
  <c r="O27" i="3"/>
  <c r="N27" i="3"/>
  <c r="Z39" i="3"/>
  <c r="O39" i="3"/>
  <c r="N39" i="3"/>
  <c r="Z815" i="3"/>
  <c r="O815" i="3"/>
  <c r="N815" i="3"/>
  <c r="E815" i="3"/>
  <c r="Z605" i="3"/>
  <c r="O605" i="3"/>
  <c r="N605" i="3"/>
  <c r="Z1174" i="3"/>
  <c r="O1174" i="3"/>
  <c r="N1174" i="3"/>
  <c r="E1174" i="3"/>
  <c r="Z1215" i="3"/>
  <c r="O1215" i="3"/>
  <c r="N1215" i="3"/>
  <c r="Z1139" i="3"/>
  <c r="O1139" i="3"/>
  <c r="N1139" i="3"/>
  <c r="E1139" i="3"/>
  <c r="Z1107" i="3"/>
  <c r="O1107" i="3"/>
  <c r="N1107" i="3"/>
  <c r="Z767" i="3"/>
  <c r="O767" i="3"/>
  <c r="N767" i="3"/>
  <c r="E767" i="3"/>
  <c r="Z901" i="3"/>
  <c r="O901" i="3"/>
  <c r="N901" i="3"/>
  <c r="Z1048" i="3"/>
  <c r="O1048" i="3"/>
  <c r="N1048" i="3"/>
  <c r="E1048" i="3"/>
  <c r="Z1158" i="3"/>
  <c r="O1158" i="3"/>
  <c r="N1158" i="3"/>
  <c r="Z1087" i="3"/>
  <c r="O1087" i="3"/>
  <c r="N1087" i="3"/>
  <c r="E1087" i="3"/>
  <c r="Z876" i="3"/>
  <c r="O876" i="3"/>
  <c r="N876" i="3"/>
  <c r="Z972" i="3"/>
  <c r="O972" i="3"/>
  <c r="N972" i="3"/>
  <c r="E972" i="3"/>
  <c r="Z678" i="3"/>
  <c r="O678" i="3"/>
  <c r="N678" i="3"/>
  <c r="E678" i="3"/>
  <c r="Z392" i="3"/>
  <c r="O392" i="3"/>
  <c r="N392" i="3"/>
  <c r="Z506" i="3"/>
  <c r="O506" i="3"/>
  <c r="N506" i="3"/>
  <c r="E506" i="3"/>
  <c r="Z543" i="3"/>
  <c r="O543" i="3"/>
  <c r="N543" i="3"/>
  <c r="Z154" i="3"/>
  <c r="O154" i="3"/>
  <c r="N154" i="3"/>
  <c r="E154" i="3"/>
  <c r="Z211" i="3"/>
  <c r="O211" i="3"/>
  <c r="N211" i="3"/>
  <c r="Z297" i="3"/>
  <c r="O297" i="3"/>
  <c r="N297" i="3"/>
  <c r="E297" i="3"/>
  <c r="Z177" i="3"/>
  <c r="O177" i="3"/>
  <c r="N177" i="3"/>
  <c r="Z460" i="3"/>
  <c r="O460" i="3"/>
  <c r="N460" i="3"/>
  <c r="E460" i="3"/>
  <c r="Z586" i="3"/>
  <c r="O586" i="3"/>
  <c r="N586" i="3"/>
  <c r="Z733" i="3"/>
  <c r="O733" i="3"/>
  <c r="N733" i="3"/>
  <c r="E733" i="3"/>
  <c r="Z843" i="3"/>
  <c r="O843" i="3"/>
  <c r="N843" i="3"/>
  <c r="Z26" i="3"/>
  <c r="O26" i="3"/>
  <c r="N26" i="3"/>
  <c r="E26" i="3"/>
  <c r="Z38" i="3"/>
  <c r="O38" i="3"/>
  <c r="N38" i="3"/>
  <c r="Z9" i="3"/>
  <c r="O9" i="3"/>
  <c r="N9" i="3"/>
  <c r="E9" i="3"/>
  <c r="Z14" i="3"/>
  <c r="O14" i="3"/>
  <c r="N14" i="3"/>
  <c r="Z89" i="3"/>
  <c r="O89" i="3"/>
  <c r="N89" i="3"/>
  <c r="E89" i="3"/>
  <c r="Z33" i="3"/>
  <c r="O33" i="3"/>
  <c r="N33" i="3"/>
  <c r="E33" i="3"/>
  <c r="Z20" i="3"/>
  <c r="O20" i="3"/>
  <c r="N20" i="3"/>
  <c r="E20" i="3"/>
  <c r="Z775" i="3"/>
  <c r="O775" i="3"/>
  <c r="N775" i="3"/>
  <c r="E775" i="3"/>
  <c r="Z137" i="3"/>
  <c r="O137" i="3"/>
  <c r="N137" i="3"/>
  <c r="E137" i="3"/>
  <c r="Z684" i="3"/>
  <c r="O684" i="3"/>
  <c r="N684" i="3"/>
  <c r="E684" i="3"/>
  <c r="Z857" i="3"/>
  <c r="O857" i="3"/>
  <c r="N857" i="3"/>
  <c r="E857" i="3"/>
  <c r="Z885" i="3"/>
  <c r="O885" i="3"/>
  <c r="N885" i="3"/>
  <c r="E885" i="3"/>
  <c r="Z926" i="3"/>
  <c r="O926" i="3"/>
  <c r="N926" i="3"/>
  <c r="E926" i="3"/>
  <c r="Z13" i="3"/>
  <c r="O13" i="3"/>
  <c r="N13" i="3"/>
  <c r="E13" i="3"/>
  <c r="Z596" i="3"/>
  <c r="O596" i="3"/>
  <c r="N596" i="3"/>
  <c r="E596" i="3"/>
  <c r="Z162" i="3"/>
  <c r="O162" i="3"/>
  <c r="N162" i="3"/>
  <c r="E162" i="3"/>
  <c r="Z278" i="3"/>
  <c r="O278" i="3"/>
  <c r="N278" i="3"/>
  <c r="E278" i="3"/>
  <c r="Z182" i="3"/>
  <c r="O182" i="3"/>
  <c r="N182" i="3"/>
  <c r="E182" i="3"/>
  <c r="Z74" i="3"/>
  <c r="O74" i="3"/>
  <c r="N74" i="3"/>
  <c r="E74" i="3"/>
  <c r="Z1130" i="3"/>
  <c r="O1130" i="3"/>
  <c r="N1130" i="3"/>
  <c r="E1130" i="3"/>
  <c r="Z1098" i="3"/>
  <c r="O1098" i="3"/>
  <c r="N1098" i="3"/>
  <c r="E1098" i="3"/>
  <c r="Z742" i="3"/>
  <c r="O742" i="3"/>
  <c r="N742" i="3"/>
  <c r="E742" i="3"/>
  <c r="Z1036" i="3"/>
  <c r="O1036" i="3"/>
  <c r="N1036" i="3"/>
  <c r="E1036" i="3"/>
  <c r="Z1068" i="3"/>
  <c r="O1068" i="3"/>
  <c r="N1068" i="3"/>
  <c r="E1068" i="3"/>
  <c r="Z647" i="3"/>
  <c r="O647" i="3"/>
  <c r="N647" i="3"/>
  <c r="E647" i="3"/>
  <c r="Z484" i="3"/>
  <c r="O484" i="3"/>
  <c r="N484" i="3"/>
  <c r="E484" i="3"/>
  <c r="Z511" i="3"/>
  <c r="O511" i="3"/>
  <c r="N511" i="3"/>
  <c r="E511" i="3"/>
  <c r="Z361" i="3"/>
  <c r="O361" i="3"/>
  <c r="N361" i="3"/>
  <c r="E361" i="3"/>
  <c r="Z444" i="3"/>
  <c r="O444" i="3"/>
  <c r="N444" i="3"/>
  <c r="E444" i="3"/>
  <c r="Z711" i="3"/>
  <c r="O711" i="3"/>
  <c r="N711" i="3"/>
  <c r="E711" i="3"/>
  <c r="Z570" i="3"/>
  <c r="O570" i="3"/>
  <c r="N570" i="3"/>
  <c r="E570" i="3"/>
  <c r="Z1148" i="3"/>
  <c r="O1148" i="3"/>
  <c r="N1148" i="3"/>
  <c r="E1148" i="3"/>
  <c r="Z824" i="3"/>
  <c r="O824" i="3"/>
  <c r="N824" i="3"/>
  <c r="E824" i="3"/>
  <c r="Z952" i="3"/>
  <c r="O952" i="3"/>
  <c r="N952" i="3"/>
  <c r="E952" i="3"/>
  <c r="Z88" i="3"/>
  <c r="O88" i="3"/>
  <c r="N88" i="3"/>
  <c r="E88" i="3"/>
  <c r="Z875" i="3"/>
  <c r="O875" i="3"/>
  <c r="N875" i="3"/>
  <c r="E875" i="3"/>
  <c r="Z814" i="3"/>
  <c r="O814" i="3"/>
  <c r="N814" i="3"/>
  <c r="E814" i="3"/>
  <c r="Z37" i="3"/>
  <c r="O37" i="3"/>
  <c r="N37" i="3"/>
  <c r="E37" i="3"/>
  <c r="Z12" i="3"/>
  <c r="O12" i="3"/>
  <c r="N12" i="3"/>
  <c r="E12" i="3"/>
  <c r="Z8" i="3"/>
  <c r="O8" i="3"/>
  <c r="N8" i="3"/>
  <c r="E8" i="3"/>
  <c r="Z604" i="3"/>
  <c r="O604" i="3"/>
  <c r="N604" i="3"/>
  <c r="E604" i="3"/>
  <c r="Z1138" i="3"/>
  <c r="O1138" i="3"/>
  <c r="N1138" i="3"/>
  <c r="E1138" i="3"/>
  <c r="Z900" i="3"/>
  <c r="O900" i="3"/>
  <c r="N900" i="3"/>
  <c r="E900" i="3"/>
  <c r="Z705" i="3"/>
  <c r="O705" i="3"/>
  <c r="N705" i="3"/>
  <c r="E705" i="3"/>
  <c r="Z677" i="3"/>
  <c r="O677" i="3"/>
  <c r="N677" i="3"/>
  <c r="E677" i="3"/>
  <c r="Z971" i="3"/>
  <c r="O971" i="3"/>
  <c r="N971" i="3"/>
  <c r="E971" i="3"/>
  <c r="Z1157" i="3"/>
  <c r="O1157" i="3"/>
  <c r="N1157" i="3"/>
  <c r="E1157" i="3"/>
  <c r="Z1086" i="3"/>
  <c r="O1086" i="3"/>
  <c r="N1086" i="3"/>
  <c r="E1086" i="3"/>
  <c r="Z1047" i="3"/>
  <c r="O1047" i="3"/>
  <c r="N1047" i="3"/>
  <c r="E1047" i="3"/>
  <c r="Z766" i="3"/>
  <c r="O766" i="3"/>
  <c r="N766" i="3"/>
  <c r="E766" i="3"/>
  <c r="Z210" i="3"/>
  <c r="O210" i="3"/>
  <c r="N210" i="3"/>
  <c r="E210" i="3"/>
  <c r="Z176" i="3"/>
  <c r="O176" i="3"/>
  <c r="N176" i="3"/>
  <c r="E176" i="3"/>
  <c r="Z153" i="3"/>
  <c r="O153" i="3"/>
  <c r="N153" i="3"/>
  <c r="E153" i="3"/>
  <c r="Z296" i="3"/>
  <c r="O296" i="3"/>
  <c r="N296" i="3"/>
  <c r="E296" i="3"/>
  <c r="Z391" i="3"/>
  <c r="O391" i="3"/>
  <c r="N391" i="3"/>
  <c r="E391" i="3"/>
  <c r="Z542" i="3"/>
  <c r="O542" i="3"/>
  <c r="N542" i="3"/>
  <c r="E542" i="3"/>
  <c r="Z505" i="3"/>
  <c r="O505" i="3"/>
  <c r="N505" i="3"/>
  <c r="E505" i="3"/>
  <c r="Z459" i="3"/>
  <c r="O459" i="3"/>
  <c r="N459" i="3"/>
  <c r="E459" i="3"/>
  <c r="Z585" i="3"/>
  <c r="O585" i="3"/>
  <c r="N585" i="3"/>
  <c r="E585" i="3"/>
  <c r="Z732" i="3"/>
  <c r="O732" i="3"/>
  <c r="N732" i="3"/>
  <c r="E732" i="3"/>
  <c r="Z842" i="3"/>
  <c r="O842" i="3"/>
  <c r="N842" i="3"/>
  <c r="E842" i="3"/>
  <c r="Z813" i="3"/>
  <c r="O813" i="3"/>
  <c r="N813" i="3"/>
  <c r="E813" i="3"/>
  <c r="Z731" i="3"/>
  <c r="O731" i="3"/>
  <c r="N731" i="3"/>
  <c r="E731" i="3"/>
  <c r="Z584" i="3"/>
  <c r="O584" i="3"/>
  <c r="N584" i="3"/>
  <c r="E584" i="3"/>
  <c r="Z295" i="3"/>
  <c r="O295" i="3"/>
  <c r="N295" i="3"/>
  <c r="E295" i="3"/>
  <c r="Z175" i="3"/>
  <c r="O175" i="3"/>
  <c r="N175" i="3"/>
  <c r="E175" i="3"/>
  <c r="Z458" i="3"/>
  <c r="O458" i="3"/>
  <c r="N458" i="3"/>
  <c r="E458" i="3"/>
  <c r="Z541" i="3"/>
  <c r="O541" i="3"/>
  <c r="N541" i="3"/>
  <c r="E541" i="3"/>
  <c r="Z390" i="3"/>
  <c r="O390" i="3"/>
  <c r="N390" i="3"/>
  <c r="E390" i="3"/>
  <c r="Z504" i="3"/>
  <c r="O504" i="3"/>
  <c r="N504" i="3"/>
  <c r="E504" i="3"/>
  <c r="Z1046" i="3"/>
  <c r="O1046" i="3"/>
  <c r="N1046" i="3"/>
  <c r="E1046" i="3"/>
  <c r="Z899" i="3"/>
  <c r="O899" i="3"/>
  <c r="N899" i="3"/>
  <c r="E899" i="3"/>
  <c r="Z1085" i="3"/>
  <c r="O1085" i="3"/>
  <c r="N1085" i="3"/>
  <c r="E1085" i="3"/>
  <c r="Z970" i="3"/>
  <c r="O970" i="3"/>
  <c r="N970" i="3"/>
  <c r="E970" i="3"/>
  <c r="Z676" i="3"/>
  <c r="O676" i="3"/>
  <c r="N676" i="3"/>
  <c r="E676" i="3"/>
  <c r="Z704" i="3"/>
  <c r="O704" i="3"/>
  <c r="N704" i="3"/>
  <c r="E704" i="3"/>
  <c r="Z765" i="3"/>
  <c r="O765" i="3"/>
  <c r="N765" i="3"/>
  <c r="E765" i="3"/>
  <c r="Z1137" i="3"/>
  <c r="O1137" i="3"/>
  <c r="N1137" i="3"/>
  <c r="E1137" i="3"/>
  <c r="Z1214" i="3"/>
  <c r="O1214" i="3"/>
  <c r="N1214" i="3"/>
  <c r="E1214" i="3"/>
  <c r="Z1230" i="3"/>
  <c r="O1230" i="3"/>
  <c r="N1230" i="3"/>
  <c r="E1230" i="3"/>
  <c r="Z1173" i="3"/>
  <c r="O1173" i="3"/>
  <c r="N1173" i="3"/>
  <c r="E1173" i="3"/>
  <c r="Z1201" i="3"/>
  <c r="O1201" i="3"/>
  <c r="N1201" i="3"/>
  <c r="E1201" i="3"/>
  <c r="Z1262" i="3"/>
  <c r="O1262" i="3"/>
  <c r="N1262" i="3"/>
  <c r="E1262" i="3"/>
  <c r="Z1271" i="3"/>
  <c r="O1271" i="3"/>
  <c r="N1271" i="3"/>
  <c r="E1271" i="3"/>
  <c r="Z1283" i="3"/>
  <c r="O1283" i="3"/>
  <c r="N1283" i="3"/>
  <c r="E1283" i="3"/>
  <c r="Z1243" i="3"/>
  <c r="O1243" i="3"/>
  <c r="N1243" i="3"/>
  <c r="E1243" i="3"/>
  <c r="Z1313" i="3"/>
  <c r="O1313" i="3"/>
  <c r="N1313" i="3"/>
  <c r="E1313" i="3"/>
  <c r="Z36" i="3"/>
  <c r="O36" i="3"/>
  <c r="N36" i="3"/>
  <c r="E36" i="3"/>
  <c r="Z25" i="3"/>
  <c r="O25" i="3"/>
  <c r="N25" i="3"/>
  <c r="E25" i="3"/>
  <c r="Z7" i="3"/>
  <c r="O7" i="3"/>
  <c r="N7" i="3"/>
  <c r="E7" i="3"/>
  <c r="Z87" i="3"/>
  <c r="O87" i="3"/>
  <c r="N87" i="3"/>
  <c r="E87" i="3"/>
  <c r="Z209" i="3"/>
  <c r="O209" i="3"/>
  <c r="N209" i="3"/>
  <c r="E209" i="3"/>
  <c r="Z152" i="3"/>
  <c r="O152" i="3"/>
  <c r="N152" i="3"/>
  <c r="E152" i="3"/>
  <c r="Z603" i="3"/>
  <c r="O603" i="3"/>
  <c r="N603" i="3"/>
  <c r="E603" i="3"/>
  <c r="Z1156" i="3"/>
  <c r="O1156" i="3"/>
  <c r="N1156" i="3"/>
  <c r="E1156" i="3"/>
  <c r="Z1106" i="3"/>
  <c r="O1106" i="3"/>
  <c r="N1106" i="3"/>
  <c r="E1106" i="3"/>
  <c r="Z841" i="3"/>
  <c r="O841" i="3"/>
  <c r="N841" i="3"/>
  <c r="E841" i="3"/>
  <c r="Z11" i="3"/>
  <c r="O11" i="3"/>
  <c r="N11" i="3"/>
  <c r="E11" i="3"/>
  <c r="Z812" i="3"/>
  <c r="O812" i="3"/>
  <c r="N812" i="3"/>
  <c r="E812" i="3"/>
  <c r="Z24" i="3"/>
  <c r="O24" i="3"/>
  <c r="N24" i="3"/>
  <c r="E24" i="3"/>
  <c r="Z602" i="3"/>
  <c r="O602" i="3"/>
  <c r="N602" i="3"/>
  <c r="E602" i="3"/>
  <c r="Z1229" i="3"/>
  <c r="O1229" i="3"/>
  <c r="N1229" i="3"/>
  <c r="E1229" i="3"/>
  <c r="Z1172" i="3"/>
  <c r="O1172" i="3"/>
  <c r="N1172" i="3"/>
  <c r="E1172" i="3"/>
  <c r="Z1136" i="3"/>
  <c r="O1136" i="3"/>
  <c r="N1136" i="3"/>
  <c r="E1136" i="3"/>
  <c r="Z1200" i="3"/>
  <c r="O1200" i="3"/>
  <c r="N1200" i="3"/>
  <c r="E1200" i="3"/>
  <c r="Z1213" i="3"/>
  <c r="O1213" i="3"/>
  <c r="N1213" i="3"/>
  <c r="E1213" i="3"/>
  <c r="Z1084" i="3"/>
  <c r="O1084" i="3"/>
  <c r="N1084" i="3"/>
  <c r="E1084" i="3"/>
  <c r="Z898" i="3"/>
  <c r="O898" i="3"/>
  <c r="N898" i="3"/>
  <c r="E898" i="3"/>
  <c r="Z703" i="3"/>
  <c r="O703" i="3"/>
  <c r="N703" i="3"/>
  <c r="E703" i="3"/>
  <c r="Z764" i="3"/>
  <c r="O764" i="3"/>
  <c r="N764" i="3"/>
  <c r="E764" i="3"/>
  <c r="Z1045" i="3"/>
  <c r="O1045" i="3"/>
  <c r="N1045" i="3"/>
  <c r="E1045" i="3"/>
  <c r="Z874" i="3"/>
  <c r="O874" i="3"/>
  <c r="N874" i="3"/>
  <c r="E874" i="3"/>
  <c r="Z969" i="3"/>
  <c r="O969" i="3"/>
  <c r="N969" i="3"/>
  <c r="E969" i="3"/>
  <c r="Z1105" i="3"/>
  <c r="O1105" i="3"/>
  <c r="N1105" i="3"/>
  <c r="E1105" i="3"/>
  <c r="Z1155" i="3"/>
  <c r="O1155" i="3"/>
  <c r="N1155" i="3"/>
  <c r="E1155" i="3"/>
  <c r="Z503" i="3"/>
  <c r="O503" i="3"/>
  <c r="N503" i="3"/>
  <c r="E503" i="3"/>
  <c r="Z540" i="3"/>
  <c r="O540" i="3"/>
  <c r="N540" i="3"/>
  <c r="E540" i="3"/>
  <c r="Z389" i="3"/>
  <c r="O389" i="3"/>
  <c r="N389" i="3"/>
  <c r="E389" i="3"/>
  <c r="Z294" i="3"/>
  <c r="O294" i="3"/>
  <c r="N294" i="3"/>
  <c r="E294" i="3"/>
  <c r="Z151" i="3"/>
  <c r="O151" i="3"/>
  <c r="N151" i="3"/>
  <c r="E151" i="3"/>
  <c r="Z174" i="3"/>
  <c r="O174" i="3"/>
  <c r="N174" i="3"/>
  <c r="E174" i="3"/>
  <c r="Z208" i="3"/>
  <c r="O208" i="3"/>
  <c r="N208" i="3"/>
  <c r="E208" i="3"/>
  <c r="Z583" i="3"/>
  <c r="O583" i="3"/>
  <c r="N583" i="3"/>
  <c r="E583" i="3"/>
  <c r="Z840" i="3"/>
  <c r="O840" i="3"/>
  <c r="N840" i="3"/>
  <c r="E840" i="3"/>
  <c r="Z730" i="3"/>
  <c r="O730" i="3"/>
  <c r="N730" i="3"/>
  <c r="E730" i="3"/>
  <c r="Z457" i="3"/>
  <c r="O457" i="3"/>
  <c r="N457" i="3"/>
  <c r="E457" i="3"/>
  <c r="Z86" i="3"/>
  <c r="O86" i="3"/>
  <c r="N86" i="3"/>
  <c r="E86" i="3"/>
  <c r="O6" i="3"/>
  <c r="N6" i="3"/>
  <c r="E6" i="3"/>
  <c r="Z85" i="3"/>
  <c r="O85" i="3"/>
  <c r="N85" i="3"/>
  <c r="E85" i="3"/>
  <c r="Z5" i="3"/>
  <c r="O5" i="3"/>
  <c r="N5" i="3"/>
  <c r="E5" i="3"/>
  <c r="Z23" i="3"/>
  <c r="O23" i="3"/>
  <c r="N23" i="3"/>
  <c r="E23" i="3"/>
  <c r="Z601" i="3"/>
  <c r="O601" i="3"/>
  <c r="N601" i="3"/>
  <c r="E601" i="3"/>
  <c r="Z1187" i="3"/>
  <c r="O1187" i="3"/>
  <c r="N1187" i="3"/>
  <c r="E1187" i="3"/>
  <c r="Z1228" i="3"/>
  <c r="O1228" i="3"/>
  <c r="N1228" i="3"/>
  <c r="E1228" i="3"/>
  <c r="Z1199" i="3"/>
  <c r="O1199" i="3"/>
  <c r="N1199" i="3"/>
  <c r="E1199" i="3"/>
  <c r="Z1171" i="3"/>
  <c r="O1171" i="3"/>
  <c r="N1171" i="3"/>
  <c r="E1171" i="3"/>
  <c r="Z1212" i="3"/>
  <c r="O1212" i="3"/>
  <c r="N1212" i="3"/>
  <c r="E1212" i="3"/>
  <c r="Z1135" i="3"/>
  <c r="O1135" i="3"/>
  <c r="N1135" i="3"/>
  <c r="E1135" i="3"/>
  <c r="Z897" i="3"/>
  <c r="O897" i="3"/>
  <c r="N897" i="3"/>
  <c r="E897" i="3"/>
  <c r="Z1104" i="3"/>
  <c r="O1104" i="3"/>
  <c r="N1104" i="3"/>
  <c r="E1104" i="3"/>
  <c r="Z1154" i="3"/>
  <c r="O1154" i="3"/>
  <c r="N1154" i="3"/>
  <c r="E1154" i="3"/>
  <c r="Z1044" i="3"/>
  <c r="O1044" i="3"/>
  <c r="N1044" i="3"/>
  <c r="E1044" i="3"/>
  <c r="Z763" i="3"/>
  <c r="O763" i="3"/>
  <c r="N763" i="3"/>
  <c r="E763" i="3"/>
  <c r="Z502" i="3"/>
  <c r="O502" i="3"/>
  <c r="N502" i="3"/>
  <c r="E502" i="3"/>
  <c r="Z539" i="3"/>
  <c r="O539" i="3"/>
  <c r="N539" i="3"/>
  <c r="E539" i="3"/>
  <c r="Z968" i="3"/>
  <c r="O968" i="3"/>
  <c r="N968" i="3"/>
  <c r="E968" i="3"/>
  <c r="Z675" i="3"/>
  <c r="O675" i="3"/>
  <c r="N675" i="3"/>
  <c r="E675" i="3"/>
  <c r="Z388" i="3"/>
  <c r="O388" i="3"/>
  <c r="N388" i="3"/>
  <c r="E388" i="3"/>
  <c r="Z207" i="3"/>
  <c r="O207" i="3"/>
  <c r="N207" i="3"/>
  <c r="E207" i="3"/>
  <c r="Z173" i="3"/>
  <c r="O173" i="3"/>
  <c r="N173" i="3"/>
  <c r="E173" i="3"/>
  <c r="Z293" i="3"/>
  <c r="O293" i="3"/>
  <c r="N293" i="3"/>
  <c r="E293" i="3"/>
  <c r="Z150" i="3"/>
  <c r="O150" i="3"/>
  <c r="N150" i="3"/>
  <c r="E150" i="3"/>
  <c r="Z811" i="3"/>
  <c r="O811" i="3"/>
  <c r="N811" i="3"/>
  <c r="E811" i="3"/>
  <c r="Z582" i="3"/>
  <c r="O582" i="3"/>
  <c r="N582" i="3"/>
  <c r="E582" i="3"/>
  <c r="Z839" i="3"/>
  <c r="O839" i="3"/>
  <c r="N839" i="3"/>
  <c r="E839" i="3"/>
  <c r="Z456" i="3"/>
  <c r="O456" i="3"/>
  <c r="N456" i="3"/>
  <c r="E456" i="3"/>
  <c r="Z729" i="3"/>
  <c r="O729" i="3"/>
  <c r="N729" i="3"/>
  <c r="E729" i="3"/>
  <c r="Z19" i="3"/>
  <c r="O19" i="3"/>
  <c r="N19" i="3"/>
  <c r="E19" i="3"/>
  <c r="Z1235" i="3"/>
  <c r="O1235" i="3"/>
  <c r="N1235" i="3"/>
  <c r="E1235" i="3"/>
  <c r="Z1166" i="3"/>
  <c r="O1166" i="3"/>
  <c r="N1166" i="3"/>
  <c r="E1166" i="3"/>
  <c r="Z1220" i="3"/>
  <c r="O1220" i="3"/>
  <c r="N1220" i="3"/>
  <c r="E1220" i="3"/>
  <c r="Z1192" i="3"/>
  <c r="O1192" i="3"/>
  <c r="N1192" i="3"/>
  <c r="E1192" i="3"/>
  <c r="Z1180" i="3"/>
  <c r="O1180" i="3"/>
  <c r="N1180" i="3"/>
  <c r="E1180" i="3"/>
  <c r="Z1129" i="3"/>
  <c r="O1129" i="3"/>
  <c r="N1129" i="3"/>
  <c r="E1129" i="3"/>
  <c r="Z1207" i="3"/>
  <c r="O1207" i="3"/>
  <c r="N1207" i="3"/>
  <c r="E1207" i="3"/>
  <c r="Z595" i="3"/>
  <c r="O595" i="3"/>
  <c r="N595" i="3"/>
  <c r="E595" i="3"/>
  <c r="Z743" i="3"/>
  <c r="O743" i="3"/>
  <c r="N743" i="3"/>
  <c r="E743" i="3"/>
  <c r="Z884" i="3"/>
  <c r="O884" i="3"/>
  <c r="N884" i="3"/>
  <c r="E884" i="3"/>
  <c r="Z1097" i="3"/>
  <c r="O1097" i="3"/>
  <c r="N1097" i="3"/>
  <c r="E1097" i="3"/>
  <c r="Z951" i="3"/>
  <c r="O951" i="3"/>
  <c r="N951" i="3"/>
  <c r="E951" i="3"/>
  <c r="Z1035" i="3"/>
  <c r="O1035" i="3"/>
  <c r="N1035" i="3"/>
  <c r="E1035" i="3"/>
  <c r="Z982" i="3"/>
  <c r="O982" i="3"/>
  <c r="N982" i="3"/>
  <c r="E982" i="3"/>
  <c r="Z856" i="3"/>
  <c r="O856" i="3"/>
  <c r="N856" i="3"/>
  <c r="E856" i="3"/>
  <c r="Z1067" i="3"/>
  <c r="O1067" i="3"/>
  <c r="N1067" i="3"/>
  <c r="E1067" i="3"/>
  <c r="Z1147" i="3"/>
  <c r="O1147" i="3"/>
  <c r="N1147" i="3"/>
  <c r="E1147" i="3"/>
  <c r="Z181" i="3"/>
  <c r="O181" i="3"/>
  <c r="N181" i="3"/>
  <c r="E181" i="3"/>
  <c r="Z161" i="3"/>
  <c r="O161" i="3"/>
  <c r="N161" i="3"/>
  <c r="E161" i="3"/>
  <c r="Z136" i="3"/>
  <c r="O136" i="3"/>
  <c r="N136" i="3"/>
  <c r="E136" i="3"/>
  <c r="Z277" i="3"/>
  <c r="O277" i="3"/>
  <c r="N277" i="3"/>
  <c r="E277" i="3"/>
  <c r="Z683" i="3"/>
  <c r="O683" i="3"/>
  <c r="N683" i="3"/>
  <c r="E683" i="3"/>
  <c r="Z646" i="3"/>
  <c r="O646" i="3"/>
  <c r="N646" i="3"/>
  <c r="E646" i="3"/>
  <c r="Z483" i="3"/>
  <c r="O483" i="3"/>
  <c r="N483" i="3"/>
  <c r="E483" i="3"/>
  <c r="Z510" i="3"/>
  <c r="O510" i="3"/>
  <c r="N510" i="3"/>
  <c r="E510" i="3"/>
  <c r="Z360" i="3"/>
  <c r="O360" i="3"/>
  <c r="N360" i="3"/>
  <c r="E360" i="3"/>
  <c r="Z443" i="3"/>
  <c r="O443" i="3"/>
  <c r="N443" i="3"/>
  <c r="E443" i="3"/>
  <c r="Z569" i="3"/>
  <c r="O569" i="3"/>
  <c r="N569" i="3"/>
  <c r="E569" i="3"/>
  <c r="Z823" i="3"/>
  <c r="O823" i="3"/>
  <c r="N823" i="3"/>
  <c r="E823" i="3"/>
  <c r="Z774" i="3"/>
  <c r="O774" i="3"/>
  <c r="N774" i="3"/>
  <c r="E774" i="3"/>
  <c r="Z73" i="3"/>
  <c r="O73" i="3"/>
  <c r="N73" i="3"/>
  <c r="E73" i="3"/>
  <c r="Z4" i="3"/>
  <c r="O4" i="3"/>
  <c r="N4" i="3"/>
  <c r="E4" i="3"/>
  <c r="Z710" i="3"/>
  <c r="O710" i="3"/>
  <c r="N710" i="3"/>
  <c r="E710" i="3"/>
  <c r="Z149" i="3"/>
  <c r="O149" i="3"/>
  <c r="N149" i="3"/>
  <c r="E149" i="3"/>
  <c r="Z84" i="3"/>
  <c r="O84" i="3"/>
  <c r="N84" i="3"/>
  <c r="E84" i="3"/>
  <c r="Z35" i="3"/>
  <c r="O35" i="3"/>
  <c r="N35" i="3"/>
  <c r="E35" i="3"/>
  <c r="Z22" i="3"/>
  <c r="O22" i="3"/>
  <c r="N22" i="3"/>
  <c r="E22" i="3"/>
  <c r="O3" i="3"/>
  <c r="N3" i="3"/>
  <c r="E3" i="3"/>
  <c r="Z967" i="3"/>
  <c r="O967" i="3"/>
  <c r="N967" i="3"/>
  <c r="E967" i="3"/>
  <c r="Z1083" i="3"/>
  <c r="O1083" i="3"/>
  <c r="N1083" i="3"/>
  <c r="E1083" i="3"/>
  <c r="Z873" i="3"/>
  <c r="O873" i="3"/>
  <c r="N873" i="3"/>
  <c r="E873" i="3"/>
  <c r="Z896" i="3"/>
  <c r="O896" i="3"/>
  <c r="N896" i="3"/>
  <c r="E896" i="3"/>
  <c r="Z1134" i="3"/>
  <c r="O1134" i="3"/>
  <c r="N1134" i="3"/>
  <c r="E1134" i="3"/>
  <c r="Z600" i="3"/>
  <c r="O600" i="3"/>
  <c r="N600" i="3"/>
  <c r="E600" i="3"/>
  <c r="Z1170" i="3"/>
  <c r="O1170" i="3"/>
  <c r="N1170" i="3"/>
  <c r="E1170" i="3"/>
  <c r="Z1186" i="3"/>
  <c r="O1186" i="3"/>
  <c r="N1186" i="3"/>
  <c r="E1186" i="3"/>
  <c r="Z1227" i="3"/>
  <c r="O1227" i="3"/>
  <c r="N1227" i="3"/>
  <c r="E1227" i="3"/>
  <c r="Z1211" i="3"/>
  <c r="O1211" i="3"/>
  <c r="N1211" i="3"/>
  <c r="E1211" i="3"/>
  <c r="Z1043" i="3"/>
  <c r="O1043" i="3"/>
  <c r="N1043" i="3"/>
  <c r="E1043" i="3"/>
  <c r="Z1103" i="3"/>
  <c r="O1103" i="3"/>
  <c r="N1103" i="3"/>
  <c r="E1103" i="3"/>
  <c r="Z1153" i="3"/>
  <c r="O1153" i="3"/>
  <c r="N1153" i="3"/>
  <c r="E1153" i="3"/>
  <c r="Z674" i="3"/>
  <c r="O674" i="3"/>
  <c r="N674" i="3"/>
  <c r="E674" i="3"/>
  <c r="Z702" i="3"/>
  <c r="O702" i="3"/>
  <c r="N702" i="3"/>
  <c r="E702" i="3"/>
  <c r="Z762" i="3"/>
  <c r="O762" i="3"/>
  <c r="N762" i="3"/>
  <c r="E762" i="3"/>
  <c r="Z538" i="3"/>
  <c r="O538" i="3"/>
  <c r="N538" i="3"/>
  <c r="E538" i="3"/>
  <c r="Z501" i="3"/>
  <c r="O501" i="3"/>
  <c r="N501" i="3"/>
  <c r="E501" i="3"/>
  <c r="Z387" i="3"/>
  <c r="O387" i="3"/>
  <c r="N387" i="3"/>
  <c r="E387" i="3"/>
  <c r="Z206" i="3"/>
  <c r="O206" i="3"/>
  <c r="N206" i="3"/>
  <c r="E206" i="3"/>
  <c r="Z172" i="3"/>
  <c r="O172" i="3"/>
  <c r="N172" i="3"/>
  <c r="E172" i="3"/>
  <c r="Z292" i="3"/>
  <c r="O292" i="3"/>
  <c r="N292" i="3"/>
  <c r="E292" i="3"/>
  <c r="Z455" i="3"/>
  <c r="O455" i="3"/>
  <c r="N455" i="3"/>
  <c r="E455" i="3"/>
  <c r="Z728" i="3"/>
  <c r="O728" i="3"/>
  <c r="N728" i="3"/>
  <c r="E728" i="3"/>
  <c r="Z581" i="3"/>
  <c r="O581" i="3"/>
  <c r="N581" i="3"/>
  <c r="E581" i="3"/>
  <c r="Z838" i="3"/>
  <c r="O838" i="3"/>
  <c r="N838" i="3"/>
  <c r="E838" i="3"/>
  <c r="Z810" i="3"/>
  <c r="O810" i="3"/>
  <c r="N810" i="3"/>
  <c r="E810" i="3"/>
  <c r="Z1128" i="3"/>
  <c r="O1128" i="3"/>
  <c r="N1128" i="3"/>
  <c r="E1128" i="3"/>
  <c r="Z1234" i="3"/>
  <c r="O1234" i="3"/>
  <c r="N1234" i="3"/>
  <c r="E1234" i="3"/>
  <c r="Z1245" i="3"/>
  <c r="O1245" i="3"/>
  <c r="N1245" i="3"/>
  <c r="E1245" i="3"/>
  <c r="Z1300" i="3"/>
  <c r="O1300" i="3"/>
  <c r="N1300" i="3"/>
  <c r="E1300" i="3"/>
  <c r="Z1268" i="3"/>
  <c r="O1268" i="3"/>
  <c r="N1268" i="3"/>
  <c r="E1268" i="3"/>
  <c r="Z1279" i="3"/>
  <c r="O1279" i="3"/>
  <c r="N1279" i="3"/>
  <c r="E1279" i="3"/>
  <c r="Z1290" i="3"/>
  <c r="O1290" i="3"/>
  <c r="N1290" i="3"/>
  <c r="E1290" i="3"/>
  <c r="Z1258" i="3"/>
  <c r="O1258" i="3"/>
  <c r="N1258" i="3"/>
  <c r="E1258" i="3"/>
  <c r="Z1219" i="3"/>
  <c r="O1219" i="3"/>
  <c r="N1219" i="3"/>
  <c r="E1219" i="3"/>
  <c r="Z1179" i="3"/>
  <c r="O1179" i="3"/>
  <c r="N1179" i="3"/>
  <c r="E1179" i="3"/>
  <c r="Z773" i="3"/>
  <c r="O773" i="3"/>
  <c r="N773" i="3"/>
  <c r="E773" i="3"/>
  <c r="Z72" i="3"/>
  <c r="O72" i="3"/>
  <c r="N72" i="3"/>
  <c r="E72" i="3"/>
  <c r="Z135" i="3"/>
  <c r="O135" i="3"/>
  <c r="N135" i="3"/>
  <c r="E135" i="3"/>
  <c r="Z594" i="3"/>
  <c r="O594" i="3"/>
  <c r="N594" i="3"/>
  <c r="E594" i="3"/>
  <c r="Z1206" i="3"/>
  <c r="O1206" i="3"/>
  <c r="N1206" i="3"/>
  <c r="E1206" i="3"/>
  <c r="Z1165" i="3"/>
  <c r="O1165" i="3"/>
  <c r="N1165" i="3"/>
  <c r="E1165" i="3"/>
  <c r="Z1309" i="3"/>
  <c r="O1309" i="3"/>
  <c r="N1309" i="3"/>
  <c r="E1309" i="3"/>
  <c r="Z1319" i="3"/>
  <c r="O1319" i="3"/>
  <c r="N1319" i="3"/>
  <c r="E1319" i="3"/>
  <c r="Z568" i="3"/>
  <c r="O568" i="3"/>
  <c r="N568" i="3"/>
  <c r="E568" i="3"/>
  <c r="Z442" i="3"/>
  <c r="O442" i="3"/>
  <c r="N442" i="3"/>
  <c r="E442" i="3"/>
  <c r="Z709" i="3"/>
  <c r="O709" i="3"/>
  <c r="N709" i="3"/>
  <c r="E709" i="3"/>
  <c r="Z1066" i="3"/>
  <c r="O1066" i="3"/>
  <c r="N1066" i="3"/>
  <c r="E1066" i="3"/>
  <c r="Z822" i="3"/>
  <c r="O822" i="3"/>
  <c r="N822" i="3"/>
  <c r="E822" i="3"/>
  <c r="AM29" i="3"/>
  <c r="AL29" i="3"/>
  <c r="O29" i="3"/>
  <c r="N29" i="3"/>
  <c r="E29" i="3"/>
  <c r="AM41" i="3"/>
  <c r="AL41" i="3"/>
  <c r="O41" i="3"/>
  <c r="N41" i="3"/>
  <c r="E41" i="3"/>
  <c r="AM47" i="3"/>
  <c r="AL47" i="3"/>
  <c r="O47" i="3"/>
  <c r="N47" i="3"/>
  <c r="E47" i="3"/>
  <c r="AM44" i="3"/>
  <c r="AL44" i="3"/>
  <c r="O44" i="3"/>
  <c r="N44" i="3"/>
  <c r="E44" i="3"/>
  <c r="AM102" i="3"/>
  <c r="AL102" i="3"/>
  <c r="O102" i="3"/>
  <c r="N102" i="3"/>
  <c r="E102" i="3"/>
  <c r="AM32" i="3"/>
  <c r="AL32" i="3"/>
  <c r="O32" i="3"/>
  <c r="N32" i="3"/>
  <c r="E32" i="3"/>
  <c r="AM18" i="3"/>
  <c r="AL18" i="3"/>
  <c r="O18" i="3"/>
  <c r="N18" i="3"/>
  <c r="E18" i="3"/>
  <c r="O2" i="3"/>
  <c r="N2" i="3"/>
  <c r="E2" i="3"/>
  <c r="AM10" i="3"/>
  <c r="AL10" i="3"/>
  <c r="O10" i="3"/>
  <c r="N10" i="3"/>
  <c r="E10" i="3"/>
  <c r="AM589" i="3"/>
  <c r="AL589" i="3"/>
  <c r="O589" i="3"/>
  <c r="N589" i="3"/>
  <c r="E589" i="3"/>
  <c r="AM1296" i="3"/>
  <c r="AL1296" i="3"/>
  <c r="O1296" i="3"/>
  <c r="N1296" i="3"/>
  <c r="E1296" i="3"/>
  <c r="AM1322" i="3"/>
  <c r="AL1322" i="3"/>
  <c r="O1322" i="3"/>
  <c r="N1322" i="3"/>
  <c r="E1322" i="3"/>
  <c r="AM1316" i="3"/>
  <c r="AL1316" i="3"/>
  <c r="O1316" i="3"/>
  <c r="N1316" i="3"/>
  <c r="E1316" i="3"/>
  <c r="AM1306" i="3"/>
  <c r="AL1306" i="3"/>
  <c r="O1306" i="3"/>
  <c r="N1306" i="3"/>
  <c r="E1306" i="3"/>
  <c r="AM1177" i="3"/>
  <c r="AL1177" i="3"/>
  <c r="O1177" i="3"/>
  <c r="N1177" i="3"/>
  <c r="E1177" i="3"/>
  <c r="AM1253" i="3"/>
  <c r="AL1253" i="3"/>
  <c r="O1253" i="3"/>
  <c r="N1253" i="3"/>
  <c r="E1253" i="3"/>
  <c r="AM1286" i="3"/>
  <c r="AL1286" i="3"/>
  <c r="O1286" i="3"/>
  <c r="N1286" i="3"/>
  <c r="E1286" i="3"/>
  <c r="AM1265" i="3"/>
  <c r="AL1265" i="3"/>
  <c r="O1265" i="3"/>
  <c r="N1265" i="3"/>
  <c r="E1265" i="3"/>
  <c r="AM1274" i="3"/>
  <c r="AL1274" i="3"/>
  <c r="O1274" i="3"/>
  <c r="N1274" i="3"/>
  <c r="E1274" i="3"/>
  <c r="AM1244" i="3"/>
  <c r="AL1244" i="3"/>
  <c r="O1244" i="3"/>
  <c r="N1244" i="3"/>
  <c r="E1244" i="3"/>
  <c r="AM1233" i="3"/>
  <c r="AL1233" i="3"/>
  <c r="O1233" i="3"/>
  <c r="N1233" i="3"/>
  <c r="E1233" i="3"/>
  <c r="AM1218" i="3"/>
  <c r="AL1218" i="3"/>
  <c r="O1218" i="3"/>
  <c r="N1218" i="3"/>
  <c r="E1218" i="3"/>
  <c r="AM1190" i="3"/>
  <c r="AL1190" i="3"/>
  <c r="O1190" i="3"/>
  <c r="N1190" i="3"/>
  <c r="E1190" i="3"/>
  <c r="AM1160" i="3"/>
  <c r="AL1160" i="3"/>
  <c r="O1160" i="3"/>
  <c r="N1160" i="3"/>
  <c r="E1160" i="3"/>
  <c r="AM1125" i="3"/>
  <c r="AL1125" i="3"/>
  <c r="O1125" i="3"/>
  <c r="N1125" i="3"/>
  <c r="E1125" i="3"/>
  <c r="AM1204" i="3"/>
  <c r="AL1204" i="3"/>
  <c r="O1204" i="3"/>
  <c r="N1204" i="3"/>
  <c r="E1204" i="3"/>
  <c r="AM1122" i="3"/>
  <c r="AL1122" i="3"/>
  <c r="AG1122" i="3"/>
  <c r="AH1122" i="3" s="1"/>
  <c r="AC1122" i="3"/>
  <c r="O1122" i="3"/>
  <c r="N1122" i="3"/>
  <c r="E1122" i="3"/>
  <c r="AM736" i="3"/>
  <c r="AL736" i="3"/>
  <c r="AG736" i="3"/>
  <c r="AH736" i="3" s="1"/>
  <c r="AC736" i="3"/>
  <c r="O736" i="3"/>
  <c r="N736" i="3"/>
  <c r="E736" i="3"/>
  <c r="AM546" i="3"/>
  <c r="AL546" i="3"/>
  <c r="AG546" i="3"/>
  <c r="AH546" i="3" s="1"/>
  <c r="AC546" i="3"/>
  <c r="O546" i="3"/>
  <c r="N546" i="3"/>
  <c r="E546" i="3"/>
  <c r="AM615" i="3"/>
  <c r="AL615" i="3"/>
  <c r="AG615" i="3"/>
  <c r="AH615" i="3" s="1"/>
  <c r="AC615" i="3"/>
  <c r="O615" i="3"/>
  <c r="N615" i="3"/>
  <c r="E615" i="3"/>
  <c r="AM556" i="3"/>
  <c r="AL556" i="3"/>
  <c r="AG556" i="3"/>
  <c r="AH556" i="3" s="1"/>
  <c r="AC556" i="3"/>
  <c r="O556" i="3"/>
  <c r="N556" i="3"/>
  <c r="E556" i="3"/>
  <c r="AM1018" i="3"/>
  <c r="AL1018" i="3"/>
  <c r="AG1018" i="3"/>
  <c r="AH1018" i="3" s="1"/>
  <c r="AC1018" i="3"/>
  <c r="O1018" i="3"/>
  <c r="N1018" i="3"/>
  <c r="E1018" i="3"/>
  <c r="AM919" i="3"/>
  <c r="AL919" i="3"/>
  <c r="AG919" i="3"/>
  <c r="AH919" i="3" s="1"/>
  <c r="AC919" i="3"/>
  <c r="AD919" i="3" s="1"/>
  <c r="O919" i="3"/>
  <c r="N919" i="3"/>
  <c r="E919" i="3"/>
  <c r="AM846" i="3"/>
  <c r="AL846" i="3"/>
  <c r="AG846" i="3"/>
  <c r="AH846" i="3" s="1"/>
  <c r="AC846" i="3"/>
  <c r="AD846" i="3" s="1"/>
  <c r="O846" i="3"/>
  <c r="N846" i="3"/>
  <c r="E846" i="3"/>
  <c r="AM463" i="3"/>
  <c r="AL463" i="3"/>
  <c r="AH463" i="3"/>
  <c r="AC463" i="3"/>
  <c r="AD463" i="3" s="1"/>
  <c r="O463" i="3"/>
  <c r="N463" i="3"/>
  <c r="E463" i="3"/>
  <c r="AM336" i="3"/>
  <c r="AL336" i="3"/>
  <c r="AH336" i="3"/>
  <c r="AC336" i="3"/>
  <c r="AD336" i="3" s="1"/>
  <c r="O336" i="3"/>
  <c r="N336" i="3"/>
  <c r="E336" i="3"/>
  <c r="AM347" i="3"/>
  <c r="AL347" i="3"/>
  <c r="AH347" i="3"/>
  <c r="AC347" i="3"/>
  <c r="AD347" i="3" s="1"/>
  <c r="O347" i="3"/>
  <c r="N347" i="3"/>
  <c r="E347" i="3"/>
  <c r="AM608" i="3"/>
  <c r="AL608" i="3"/>
  <c r="AG608" i="3"/>
  <c r="AH608" i="3" s="1"/>
  <c r="AC608" i="3"/>
  <c r="O608" i="3"/>
  <c r="N608" i="3"/>
  <c r="E608" i="3"/>
  <c r="AM324" i="3"/>
  <c r="AL324" i="3"/>
  <c r="AG324" i="3"/>
  <c r="AH324" i="3" s="1"/>
  <c r="AC324" i="3"/>
  <c r="AD324" i="3" s="1"/>
  <c r="O324" i="3"/>
  <c r="N324" i="3"/>
  <c r="E324" i="3"/>
  <c r="AM904" i="3"/>
  <c r="AL904" i="3"/>
  <c r="AG904" i="3"/>
  <c r="AH904" i="3" s="1"/>
  <c r="AC904" i="3"/>
  <c r="AD904" i="3" s="1"/>
  <c r="O904" i="3"/>
  <c r="N904" i="3"/>
  <c r="E904" i="3"/>
  <c r="AM1110" i="3"/>
  <c r="AL1110" i="3"/>
  <c r="AG1110" i="3"/>
  <c r="AH1110" i="3" s="1"/>
  <c r="AC1110" i="3"/>
  <c r="AD1110" i="3" s="1"/>
  <c r="O1110" i="3"/>
  <c r="N1110" i="3"/>
  <c r="E1110" i="3"/>
  <c r="AM996" i="3"/>
  <c r="AL996" i="3"/>
  <c r="AG996" i="3"/>
  <c r="AH996" i="3" s="1"/>
  <c r="AC996" i="3"/>
  <c r="AD996" i="3" s="1"/>
  <c r="O996" i="3"/>
  <c r="N996" i="3"/>
  <c r="E996" i="3"/>
  <c r="AM975" i="3"/>
  <c r="AL975" i="3"/>
  <c r="AG975" i="3"/>
  <c r="AH975" i="3" s="1"/>
  <c r="AC975" i="3"/>
  <c r="O975" i="3"/>
  <c r="N975" i="3"/>
  <c r="E975" i="3"/>
  <c r="AM681" i="3"/>
  <c r="AL681" i="3"/>
  <c r="AG681" i="3"/>
  <c r="AH681" i="3" s="1"/>
  <c r="AC681" i="3"/>
  <c r="O681" i="3"/>
  <c r="N681" i="3"/>
  <c r="E681" i="3"/>
  <c r="AM878" i="3"/>
  <c r="AL878" i="3"/>
  <c r="AG878" i="3"/>
  <c r="AH878" i="3" s="1"/>
  <c r="AC878" i="3"/>
  <c r="AD878" i="3" s="1"/>
  <c r="O878" i="3"/>
  <c r="N878" i="3"/>
  <c r="E878" i="3"/>
  <c r="AM741" i="3"/>
  <c r="AL741" i="3"/>
  <c r="AG741" i="3"/>
  <c r="AH741" i="3" s="1"/>
  <c r="AC741" i="3"/>
  <c r="AD741" i="3" s="1"/>
  <c r="O741" i="3"/>
  <c r="N741" i="3"/>
  <c r="E741" i="3"/>
  <c r="AM851" i="3"/>
  <c r="AL851" i="3"/>
  <c r="AG851" i="3"/>
  <c r="AH851" i="3" s="1"/>
  <c r="AC851" i="3"/>
  <c r="AD851" i="3" s="1"/>
  <c r="O851" i="3"/>
  <c r="N851" i="3"/>
  <c r="E851" i="3"/>
  <c r="AM924" i="3"/>
  <c r="AL924" i="3"/>
  <c r="AG924" i="3"/>
  <c r="AH924" i="3" s="1"/>
  <c r="AC924" i="3"/>
  <c r="AD924" i="3" s="1"/>
  <c r="O924" i="3"/>
  <c r="N924" i="3"/>
  <c r="E924" i="3"/>
  <c r="AM1024" i="3"/>
  <c r="AL1024" i="3"/>
  <c r="AG1024" i="3"/>
  <c r="AH1024" i="3" s="1"/>
  <c r="AC1024" i="3"/>
  <c r="AD1024" i="3" s="1"/>
  <c r="O1024" i="3"/>
  <c r="N1024" i="3"/>
  <c r="E1024" i="3"/>
  <c r="AM1051" i="3"/>
  <c r="AL1051" i="3"/>
  <c r="AG1051" i="3"/>
  <c r="AH1051" i="3" s="1"/>
  <c r="AC1051" i="3"/>
  <c r="AD1051" i="3" s="1"/>
  <c r="O1051" i="3"/>
  <c r="N1051" i="3"/>
  <c r="E1051" i="3"/>
  <c r="AM470" i="3"/>
  <c r="AL470" i="3"/>
  <c r="AG470" i="3"/>
  <c r="AH470" i="3" s="1"/>
  <c r="AC470" i="3"/>
  <c r="AD470" i="3" s="1"/>
  <c r="O470" i="3"/>
  <c r="N470" i="3"/>
  <c r="E470" i="3"/>
  <c r="AM509" i="3"/>
  <c r="AL509" i="3"/>
  <c r="AG509" i="3"/>
  <c r="AH509" i="3" s="1"/>
  <c r="AC509" i="3"/>
  <c r="AD509" i="3" s="1"/>
  <c r="O509" i="3"/>
  <c r="N509" i="3"/>
  <c r="E509" i="3"/>
  <c r="AM645" i="3"/>
  <c r="AL645" i="3"/>
  <c r="AG645" i="3"/>
  <c r="AH645" i="3" s="1"/>
  <c r="AC645" i="3"/>
  <c r="AD645" i="3" s="1"/>
  <c r="O645" i="3"/>
  <c r="N645" i="3"/>
  <c r="E645" i="3"/>
  <c r="AM937" i="3"/>
  <c r="AL937" i="3"/>
  <c r="AG937" i="3"/>
  <c r="AH937" i="3" s="1"/>
  <c r="AC937" i="3"/>
  <c r="AD937" i="3" s="1"/>
  <c r="O937" i="3"/>
  <c r="N937" i="3"/>
  <c r="E937" i="3"/>
  <c r="AM359" i="3"/>
  <c r="AL359" i="3"/>
  <c r="AG359" i="3"/>
  <c r="AH359" i="3" s="1"/>
  <c r="AC359" i="3"/>
  <c r="AD359" i="3" s="1"/>
  <c r="O359" i="3"/>
  <c r="N359" i="3"/>
  <c r="E359" i="3"/>
  <c r="AM1090" i="3"/>
  <c r="AL1090" i="3"/>
  <c r="AG1090" i="3"/>
  <c r="AH1090" i="3" s="1"/>
  <c r="AC1090" i="3"/>
  <c r="AD1090" i="3" s="1"/>
  <c r="O1090" i="3"/>
  <c r="N1090" i="3"/>
  <c r="E1090" i="3"/>
  <c r="AM1142" i="3"/>
  <c r="AL1142" i="3"/>
  <c r="AG1142" i="3"/>
  <c r="AH1142" i="3" s="1"/>
  <c r="AC1142" i="3"/>
  <c r="AD1142" i="3" s="1"/>
  <c r="O1142" i="3"/>
  <c r="N1142" i="3"/>
  <c r="E1142" i="3"/>
  <c r="AM180" i="3"/>
  <c r="AL180" i="3"/>
  <c r="AG180" i="3"/>
  <c r="AH180" i="3" s="1"/>
  <c r="AC180" i="3"/>
  <c r="AD180" i="3" s="1"/>
  <c r="O180" i="3"/>
  <c r="N180" i="3"/>
  <c r="E180" i="3"/>
  <c r="AM561" i="3"/>
  <c r="AL561" i="3"/>
  <c r="AG561" i="3"/>
  <c r="AH561" i="3" s="1"/>
  <c r="AC561" i="3"/>
  <c r="AD561" i="3" s="1"/>
  <c r="O561" i="3"/>
  <c r="N561" i="3"/>
  <c r="E561" i="3"/>
  <c r="AM435" i="3"/>
  <c r="AL435" i="3"/>
  <c r="AG435" i="3"/>
  <c r="AH435" i="3" s="1"/>
  <c r="AC435" i="3"/>
  <c r="AD435" i="3" s="1"/>
  <c r="O435" i="3"/>
  <c r="N435" i="3"/>
  <c r="E435" i="3"/>
  <c r="AM708" i="3"/>
  <c r="AL708" i="3"/>
  <c r="AG708" i="3"/>
  <c r="AH708" i="3" s="1"/>
  <c r="AC708" i="3"/>
  <c r="AD708" i="3" s="1"/>
  <c r="O708" i="3"/>
  <c r="N708" i="3"/>
  <c r="E708" i="3"/>
  <c r="AM275" i="3"/>
  <c r="AL275" i="3"/>
  <c r="AG275" i="3"/>
  <c r="AH275" i="3" s="1"/>
  <c r="AC275" i="3"/>
  <c r="AD275" i="3" s="1"/>
  <c r="O275" i="3"/>
  <c r="N275" i="3"/>
  <c r="E275" i="3"/>
  <c r="AM157" i="3"/>
  <c r="AL157" i="3"/>
  <c r="AG157" i="3"/>
  <c r="AH157" i="3" s="1"/>
  <c r="AC157" i="3"/>
  <c r="AD157" i="3" s="1"/>
  <c r="O157" i="3"/>
  <c r="N157" i="3"/>
  <c r="E157" i="3"/>
  <c r="AM551" i="3"/>
  <c r="AL551" i="3"/>
  <c r="AG551" i="3"/>
  <c r="AH551" i="3" s="1"/>
  <c r="AC551" i="3"/>
  <c r="AD551" i="3" s="1"/>
  <c r="O551" i="3"/>
  <c r="N551" i="3"/>
  <c r="E551" i="3"/>
  <c r="AM214" i="3"/>
  <c r="AL214" i="3"/>
  <c r="AG214" i="3"/>
  <c r="AH214" i="3" s="1"/>
  <c r="AC214" i="3"/>
  <c r="AD214" i="3" s="1"/>
  <c r="O214" i="3"/>
  <c r="N214" i="3"/>
  <c r="E214" i="3"/>
  <c r="AM119" i="3"/>
  <c r="AL119" i="3"/>
  <c r="AG119" i="3"/>
  <c r="AH119" i="3" s="1"/>
  <c r="AC119" i="3"/>
  <c r="AD119" i="3" s="1"/>
  <c r="O119" i="3"/>
  <c r="N119" i="3"/>
  <c r="E119" i="3"/>
  <c r="AM106" i="3"/>
  <c r="AL106" i="3"/>
  <c r="AG106" i="3"/>
  <c r="AH106" i="3" s="1"/>
  <c r="AC106" i="3"/>
  <c r="AD106" i="3" s="1"/>
  <c r="O106" i="3"/>
  <c r="N106" i="3"/>
  <c r="E106" i="3"/>
  <c r="AM263" i="3"/>
  <c r="AL263" i="3"/>
  <c r="AG263" i="3"/>
  <c r="AH263" i="3" s="1"/>
  <c r="AC263" i="3"/>
  <c r="AD263" i="3" s="1"/>
  <c r="O263" i="3"/>
  <c r="N263" i="3"/>
  <c r="E263" i="3"/>
  <c r="AM251" i="3"/>
  <c r="AL251" i="3"/>
  <c r="AG251" i="3"/>
  <c r="AH251" i="3" s="1"/>
  <c r="AC251" i="3"/>
  <c r="AD251" i="3" s="1"/>
  <c r="O251" i="3"/>
  <c r="N251" i="3"/>
  <c r="E251" i="3"/>
  <c r="AM620" i="3"/>
  <c r="AL620" i="3"/>
  <c r="AG620" i="3"/>
  <c r="AH620" i="3" s="1"/>
  <c r="AC620" i="3"/>
  <c r="AD620" i="3" s="1"/>
  <c r="O620" i="3"/>
  <c r="N620" i="3"/>
  <c r="E620" i="3"/>
  <c r="AM51" i="3"/>
  <c r="AL51" i="3"/>
  <c r="AG51" i="3"/>
  <c r="AH51" i="3" s="1"/>
  <c r="AC51" i="3"/>
  <c r="AD51" i="3" s="1"/>
  <c r="O51" i="3"/>
  <c r="N51" i="3"/>
  <c r="E51" i="3"/>
  <c r="AM91" i="3"/>
  <c r="AL91" i="3"/>
  <c r="AG91" i="3"/>
  <c r="AH91" i="3" s="1"/>
  <c r="AC91" i="3"/>
  <c r="AD91" i="3" s="1"/>
  <c r="O91" i="3"/>
  <c r="N91" i="3"/>
  <c r="E91" i="3"/>
  <c r="AM395" i="3"/>
  <c r="AL395" i="3"/>
  <c r="AG395" i="3"/>
  <c r="AH395" i="3" s="1"/>
  <c r="AC395" i="3"/>
  <c r="AD395" i="3" s="1"/>
  <c r="O395" i="3"/>
  <c r="N395" i="3"/>
  <c r="E395" i="3"/>
  <c r="AM634" i="3"/>
  <c r="AL634" i="3"/>
  <c r="AG634" i="3"/>
  <c r="AH634" i="3" s="1"/>
  <c r="AC634" i="3"/>
  <c r="AD634" i="3" s="1"/>
  <c r="O634" i="3"/>
  <c r="N634" i="3"/>
  <c r="E634" i="3"/>
  <c r="AM226" i="3"/>
  <c r="AL226" i="3"/>
  <c r="AG226" i="3"/>
  <c r="AH226" i="3" s="1"/>
  <c r="AC226" i="3"/>
  <c r="AD226" i="3" s="1"/>
  <c r="O226" i="3"/>
  <c r="N226" i="3"/>
  <c r="E226" i="3"/>
  <c r="AM300" i="3"/>
  <c r="AG300" i="3"/>
  <c r="AH300" i="3" s="1"/>
  <c r="AC300" i="3"/>
  <c r="AD300" i="3" s="1"/>
  <c r="O300" i="3"/>
  <c r="N300" i="3"/>
  <c r="E300" i="3"/>
  <c r="AM411" i="3"/>
  <c r="AL411" i="3"/>
  <c r="AG411" i="3"/>
  <c r="AH411" i="3" s="1"/>
  <c r="AC411" i="3"/>
  <c r="AD411" i="3" s="1"/>
  <c r="O411" i="3"/>
  <c r="N411" i="3"/>
  <c r="E411" i="3"/>
  <c r="AM770" i="3"/>
  <c r="AL770" i="3"/>
  <c r="AG770" i="3"/>
  <c r="AH770" i="3" s="1"/>
  <c r="AC770" i="3"/>
  <c r="AD770" i="3" s="1"/>
  <c r="O770" i="3"/>
  <c r="N770" i="3"/>
  <c r="E770" i="3"/>
  <c r="AM816" i="3"/>
  <c r="AL816" i="3"/>
  <c r="AG816" i="3"/>
  <c r="AH816" i="3" s="1"/>
  <c r="AC816" i="3"/>
  <c r="AD816" i="3" s="1"/>
  <c r="O816" i="3"/>
  <c r="N816" i="3"/>
  <c r="E816" i="3"/>
  <c r="AM134" i="3"/>
  <c r="AL134" i="3"/>
  <c r="AG134" i="3"/>
  <c r="AH134" i="3" s="1"/>
  <c r="AC134" i="3"/>
  <c r="AD134" i="3" s="1"/>
  <c r="O134" i="3"/>
  <c r="N134" i="3"/>
  <c r="E134" i="3"/>
  <c r="AM67" i="3"/>
  <c r="AG67" i="3"/>
  <c r="AH67" i="3" s="1"/>
  <c r="AC67" i="3"/>
  <c r="AD67" i="3" s="1"/>
  <c r="O67" i="3"/>
  <c r="N67" i="3"/>
  <c r="E67" i="3"/>
  <c r="S263" i="3" l="1"/>
  <c r="T263" i="3"/>
  <c r="S435" i="3"/>
  <c r="U435" i="3" s="1"/>
  <c r="T435" i="3"/>
  <c r="S509" i="3"/>
  <c r="U509" i="3" s="1"/>
  <c r="T509" i="3"/>
  <c r="U681" i="3"/>
  <c r="S681" i="3"/>
  <c r="T681" i="3"/>
  <c r="S336" i="3"/>
  <c r="U336" i="3" s="1"/>
  <c r="T336" i="3"/>
  <c r="S736" i="3"/>
  <c r="T736" i="3"/>
  <c r="S1160" i="3"/>
  <c r="T1160" i="3"/>
  <c r="S1253" i="3"/>
  <c r="T1253" i="3"/>
  <c r="S2" i="3"/>
  <c r="T2" i="3"/>
  <c r="U32" i="3"/>
  <c r="S32" i="3"/>
  <c r="T32" i="3"/>
  <c r="S300" i="3"/>
  <c r="U300" i="3" s="1"/>
  <c r="T300" i="3"/>
  <c r="T251" i="3"/>
  <c r="S251" i="3"/>
  <c r="T708" i="3"/>
  <c r="S708" i="3"/>
  <c r="T645" i="3"/>
  <c r="S645" i="3"/>
  <c r="T878" i="3"/>
  <c r="S878" i="3"/>
  <c r="U347" i="3"/>
  <c r="T347" i="3"/>
  <c r="S347" i="3"/>
  <c r="T546" i="3"/>
  <c r="S546" i="3"/>
  <c r="U1274" i="3"/>
  <c r="S1274" i="3"/>
  <c r="T1274" i="3"/>
  <c r="S1296" i="3"/>
  <c r="U1296" i="3" s="1"/>
  <c r="T1296" i="3"/>
  <c r="U29" i="3"/>
  <c r="S29" i="3"/>
  <c r="T29" i="3"/>
  <c r="U119" i="3"/>
  <c r="S119" i="3"/>
  <c r="T119" i="3"/>
  <c r="U180" i="3"/>
  <c r="S180" i="3"/>
  <c r="T180" i="3"/>
  <c r="S620" i="3"/>
  <c r="U620" i="3" s="1"/>
  <c r="T620" i="3"/>
  <c r="S275" i="3"/>
  <c r="U275" i="3" s="1"/>
  <c r="T275" i="3"/>
  <c r="S937" i="3"/>
  <c r="U937" i="3" s="1"/>
  <c r="T937" i="3"/>
  <c r="S741" i="3"/>
  <c r="U741" i="3" s="1"/>
  <c r="T741" i="3"/>
  <c r="S608" i="3"/>
  <c r="U608" i="3" s="1"/>
  <c r="T608" i="3"/>
  <c r="S615" i="3"/>
  <c r="T615" i="3"/>
  <c r="U615" i="3" s="1"/>
  <c r="S1218" i="3"/>
  <c r="U1218" i="3" s="1"/>
  <c r="T1218" i="3"/>
  <c r="S1306" i="3"/>
  <c r="T1306" i="3"/>
  <c r="S44" i="3"/>
  <c r="U44" i="3" s="1"/>
  <c r="T44" i="3"/>
  <c r="U634" i="3"/>
  <c r="S634" i="3"/>
  <c r="T634" i="3"/>
  <c r="T411" i="3"/>
  <c r="S411" i="3"/>
  <c r="S770" i="3"/>
  <c r="T770" i="3"/>
  <c r="S51" i="3"/>
  <c r="T51" i="3"/>
  <c r="S157" i="3"/>
  <c r="U157" i="3" s="1"/>
  <c r="T157" i="3"/>
  <c r="S359" i="3"/>
  <c r="T359" i="3"/>
  <c r="U851" i="3"/>
  <c r="S851" i="3"/>
  <c r="T851" i="3"/>
  <c r="S324" i="3"/>
  <c r="T324" i="3"/>
  <c r="S556" i="3"/>
  <c r="T556" i="3"/>
  <c r="U556" i="3" s="1"/>
  <c r="U1125" i="3"/>
  <c r="S1125" i="3"/>
  <c r="T1125" i="3"/>
  <c r="S1286" i="3"/>
  <c r="T1286" i="3"/>
  <c r="S10" i="3"/>
  <c r="T10" i="3"/>
  <c r="S18" i="3"/>
  <c r="T18" i="3"/>
  <c r="S816" i="3"/>
  <c r="U816" i="3" s="1"/>
  <c r="T816" i="3"/>
  <c r="U91" i="3"/>
  <c r="S91" i="3"/>
  <c r="T91" i="3"/>
  <c r="S551" i="3"/>
  <c r="U551" i="3" s="1"/>
  <c r="T551" i="3"/>
  <c r="U1090" i="3"/>
  <c r="S1090" i="3"/>
  <c r="T1090" i="3"/>
  <c r="S924" i="3"/>
  <c r="T924" i="3"/>
  <c r="S904" i="3"/>
  <c r="T904" i="3"/>
  <c r="S1018" i="3"/>
  <c r="T1018" i="3"/>
  <c r="S1244" i="3"/>
  <c r="T1244" i="3"/>
  <c r="S1322" i="3"/>
  <c r="T1322" i="3"/>
  <c r="S41" i="3"/>
  <c r="T41" i="3"/>
  <c r="S134" i="3"/>
  <c r="U134" i="3" s="1"/>
  <c r="T134" i="3"/>
  <c r="S395" i="3"/>
  <c r="U395" i="3" s="1"/>
  <c r="T395" i="3"/>
  <c r="S214" i="3"/>
  <c r="U214" i="3" s="1"/>
  <c r="T214" i="3"/>
  <c r="S1142" i="3"/>
  <c r="T1142" i="3"/>
  <c r="S1024" i="3"/>
  <c r="U1024" i="3" s="1"/>
  <c r="T1024" i="3"/>
  <c r="S1110" i="3"/>
  <c r="T1110" i="3"/>
  <c r="S919" i="3"/>
  <c r="T919" i="3"/>
  <c r="U1190" i="3"/>
  <c r="S1190" i="3"/>
  <c r="T1190" i="3"/>
  <c r="S1177" i="3"/>
  <c r="T1177" i="3"/>
  <c r="T102" i="3"/>
  <c r="S102" i="3"/>
  <c r="S1051" i="3"/>
  <c r="U1051" i="3" s="1"/>
  <c r="T1051" i="3"/>
  <c r="S996" i="3"/>
  <c r="T996" i="3"/>
  <c r="S846" i="3"/>
  <c r="T846" i="3"/>
  <c r="U846" i="3" s="1"/>
  <c r="S1204" i="3"/>
  <c r="T1204" i="3"/>
  <c r="S1265" i="3"/>
  <c r="T1265" i="3"/>
  <c r="S589" i="3"/>
  <c r="T589" i="3"/>
  <c r="S67" i="3"/>
  <c r="U67" i="3" s="1"/>
  <c r="T67" i="3"/>
  <c r="S226" i="3"/>
  <c r="T226" i="3"/>
  <c r="S106" i="3"/>
  <c r="T106" i="3"/>
  <c r="S561" i="3"/>
  <c r="U561" i="3" s="1"/>
  <c r="T561" i="3"/>
  <c r="U470" i="3"/>
  <c r="S470" i="3"/>
  <c r="T470" i="3"/>
  <c r="S975" i="3"/>
  <c r="T975" i="3"/>
  <c r="S463" i="3"/>
  <c r="U463" i="3" s="1"/>
  <c r="T463" i="3"/>
  <c r="S1122" i="3"/>
  <c r="T1122" i="3"/>
  <c r="T1233" i="3"/>
  <c r="S1233" i="3"/>
  <c r="T1316" i="3"/>
  <c r="S1316" i="3"/>
  <c r="S47" i="3"/>
  <c r="T47" i="3"/>
  <c r="U1160" i="3"/>
  <c r="U736" i="3"/>
  <c r="U1122" i="3"/>
  <c r="U1204" i="3"/>
  <c r="U1244" i="3"/>
  <c r="U904" i="3"/>
  <c r="U1265" i="3"/>
  <c r="U102" i="3"/>
  <c r="U411" i="3"/>
  <c r="U1286" i="3"/>
  <c r="U51" i="3"/>
  <c r="U106" i="3"/>
  <c r="U708" i="3"/>
  <c r="U359" i="3"/>
  <c r="U878" i="3"/>
  <c r="U996" i="3"/>
  <c r="U324" i="3"/>
  <c r="U919" i="3"/>
  <c r="U1233" i="3"/>
  <c r="U47" i="3"/>
  <c r="U1177" i="3"/>
  <c r="U226" i="3"/>
  <c r="U1253" i="3"/>
  <c r="U1322" i="3"/>
  <c r="U2" i="3"/>
  <c r="U18" i="3"/>
  <c r="U251" i="3"/>
  <c r="U645" i="3"/>
  <c r="U1142" i="3"/>
  <c r="U1316" i="3"/>
  <c r="U10" i="3"/>
  <c r="U41" i="3"/>
  <c r="U1110" i="3"/>
  <c r="U1306" i="3"/>
  <c r="U589" i="3"/>
  <c r="U546" i="3"/>
  <c r="U770" i="3"/>
  <c r="U263" i="3"/>
  <c r="U924" i="3"/>
  <c r="U1018" i="3"/>
  <c r="U975" i="3"/>
  <c r="K20" i="2" l="1"/>
  <c r="J20" i="2"/>
  <c r="K19" i="2"/>
  <c r="J19" i="2"/>
  <c r="K18" i="2"/>
  <c r="J18" i="2"/>
  <c r="K17" i="2"/>
  <c r="J17" i="2"/>
  <c r="K16" i="2"/>
  <c r="J16" i="2"/>
  <c r="K15" i="2"/>
  <c r="J15" i="2"/>
  <c r="K14" i="2"/>
  <c r="J14" i="2"/>
  <c r="K13" i="2"/>
  <c r="J13" i="2"/>
  <c r="K12" i="2"/>
  <c r="J12" i="2"/>
  <c r="K11" i="2"/>
  <c r="J11" i="2"/>
  <c r="K10" i="2"/>
  <c r="J10" i="2"/>
  <c r="K9" i="2"/>
  <c r="J9" i="2"/>
  <c r="K8" i="2"/>
  <c r="J8" i="2"/>
  <c r="K7" i="2"/>
  <c r="J7" i="2"/>
  <c r="K6" i="2"/>
  <c r="J6" i="2"/>
  <c r="K5" i="2"/>
  <c r="J5" i="2"/>
  <c r="K4" i="2"/>
  <c r="J4" i="2"/>
  <c r="K3" i="2"/>
  <c r="J3" i="2"/>
  <c r="K2" i="2"/>
  <c r="J2" i="2"/>
</calcChain>
</file>

<file path=xl/sharedStrings.xml><?xml version="1.0" encoding="utf-8"?>
<sst xmlns="http://schemas.openxmlformats.org/spreadsheetml/2006/main" count="7547" uniqueCount="1743">
  <si>
    <t>Date</t>
  </si>
  <si>
    <t>Author</t>
  </si>
  <si>
    <t>Depth</t>
  </si>
  <si>
    <t>Yes</t>
  </si>
  <si>
    <t>No</t>
  </si>
  <si>
    <t>Extent</t>
  </si>
  <si>
    <t>Bottom_Texture</t>
  </si>
  <si>
    <t>Depth_Units</t>
  </si>
  <si>
    <t>Texture_Units</t>
  </si>
  <si>
    <t>A: Arena; F: Fango; L: Lama</t>
  </si>
  <si>
    <t>Harbour</t>
  </si>
  <si>
    <t>Harbour, Mouth of the Francoli River</t>
  </si>
  <si>
    <t>-</t>
  </si>
  <si>
    <t>A: Arena; C: Cascajo; L: Lamas</t>
  </si>
  <si>
    <t>1813a</t>
  </si>
  <si>
    <t>Harbour, Mouth of the Francoli River, City</t>
  </si>
  <si>
    <t>A: Arena; C: Cascajo; P: Piedra: F: Fango; AF: Arena y Fango; CP: Cascajo y Piedra</t>
  </si>
  <si>
    <t>A: Arena; F: Faro</t>
  </si>
  <si>
    <t>Direccion de Hidrografia, Madrid</t>
  </si>
  <si>
    <t>August 1827</t>
  </si>
  <si>
    <t>Title</t>
  </si>
  <si>
    <r>
      <t>Plano de la Ciudad de Tarrag</t>
    </r>
    <r>
      <rPr>
        <sz val="11"/>
        <color theme="1"/>
        <rFont val="Calibri"/>
        <family val="2"/>
      </rPr>
      <t>óna, su fortificasion Puerto Costa y Campina con inclusion del Rio Francoli y la Sonda del Fondeadero con expesificasion de su ciudad, levantado geometricamente por disparicion del E. Sor. Generale Gobernador de esta Plaza D.G.C.</t>
    </r>
  </si>
  <si>
    <t>Plano que manieiesta el estado en que seha ya la obra del muelle de Taragona</t>
  </si>
  <si>
    <t>Plano del puerto de Tarragona</t>
  </si>
  <si>
    <t>Metres</t>
  </si>
  <si>
    <t>Plano de la Rada y puerto de Tarragona levando en 1880 por la Comision hidrografica al mando del capitan de fregata Dn Rafael Pardo De Figueroa</t>
  </si>
  <si>
    <t>Harbour, Mouth of the Francoli River, Bay, City</t>
  </si>
  <si>
    <t>A: Arena;  F: Fango; Alg.: Algua; C: Cascajo; P: Piedra</t>
  </si>
  <si>
    <t>Puerto de Tarragona</t>
  </si>
  <si>
    <t>Gravas, arenas y arcillas</t>
  </si>
  <si>
    <t>Dirreccion de las obras y servicios del puerto de Tarragona</t>
  </si>
  <si>
    <t>Junta de obras del puerto de Tarragona</t>
  </si>
  <si>
    <t>Pies (de Burgos?)*</t>
  </si>
  <si>
    <t>Pies de Burgos*</t>
  </si>
  <si>
    <t>Plano del Puerto de Tarragona en su estado actual - Trazado por D. Saturnino Bellido. Apéndice histórico Memoria 1883</t>
  </si>
  <si>
    <t>Plani del muelle, contra-punta y nueva poblacion del puerto de Tarragona, su ciudad y cercanias</t>
  </si>
  <si>
    <t>1905 (1882 corrected 1885, 1887, 1889, 1892, 1897, 1905)</t>
  </si>
  <si>
    <t>Harbour, Mouth of the Francoli</t>
  </si>
  <si>
    <t>Plano del puerto con el sondeo del fondo de arena del mismo é indicacion de las obras de limpia que se proyectan; Hoja num. 2, 1/2000</t>
  </si>
  <si>
    <t>1882 (1880)</t>
  </si>
  <si>
    <t>Similar to the 1882 map</t>
  </si>
  <si>
    <r>
      <t xml:space="preserve">Plano general del puerto con las obras que se proyectan, è indicacion del sondeo hasta el fondo de roca, Hoja num. 1, 1/2000 </t>
    </r>
    <r>
      <rPr>
        <sz val="11"/>
        <color rgb="FFFF0000"/>
        <rFont val="Calibri"/>
        <family val="2"/>
        <scheme val="minor"/>
      </rPr>
      <t>(Proj 8.)</t>
    </r>
  </si>
  <si>
    <t>Similar to the 1880 map and possibly later maps</t>
  </si>
  <si>
    <t>Modified from 1971 map</t>
  </si>
  <si>
    <t>Puerto de Tarragona, Planta esquematica de faros y balizamento</t>
  </si>
  <si>
    <t>Type</t>
  </si>
  <si>
    <t>Structure</t>
  </si>
  <si>
    <t>Area_ha</t>
  </si>
  <si>
    <t>HB/HS</t>
  </si>
  <si>
    <t>HB+HS</t>
  </si>
  <si>
    <t>City (Alvarez-Palau EJ, et al., 2019)</t>
  </si>
  <si>
    <t>Structures</t>
  </si>
  <si>
    <t>Strucure</t>
  </si>
  <si>
    <t>Inner basins</t>
  </si>
  <si>
    <t>Year</t>
  </si>
  <si>
    <t>Y</t>
  </si>
  <si>
    <t>Date of the map</t>
  </si>
  <si>
    <t>Plano de la Plaza de Tarragona</t>
  </si>
  <si>
    <t>Miguel Marin</t>
  </si>
  <si>
    <t>Sample of the map</t>
  </si>
  <si>
    <t xml:space="preserve">Date of the fieldwork </t>
  </si>
  <si>
    <t>GEOREFERENCED MAPS</t>
  </si>
  <si>
    <t>1803b</t>
  </si>
  <si>
    <t>1803a</t>
  </si>
  <si>
    <t>Aerial photography</t>
  </si>
  <si>
    <t>Points</t>
  </si>
  <si>
    <t>Lines</t>
  </si>
  <si>
    <t>Source</t>
  </si>
  <si>
    <t>Plano de una nueva población en la Marina de Tarragona aprobada 
por el Sr. Generalísimo. Antonio López Sopeña</t>
  </si>
  <si>
    <t>Plano del muelle de Tarragona: según el estado que fue abandonado por el enemigo en 19 de agosto de 1813 / ratificado por el Capitan de Fragata y Mayor General de Marina en el primer Exersito Don Tadeo Ferrer y Ribas y
dedicado al Exo. Sr. Dn. Gabriel Ciscar, Vocal de la Regencia de las Españas</t>
  </si>
  <si>
    <t xml:space="preserve">Plano del Puerto de Tarragona </t>
  </si>
  <si>
    <t>Vicente
Teixeiro</t>
  </si>
  <si>
    <t>ID</t>
  </si>
  <si>
    <t>SORTING-1</t>
  </si>
  <si>
    <t>SORTING-2</t>
  </si>
  <si>
    <t>Map_ID</t>
  </si>
  <si>
    <t>Map_Date</t>
  </si>
  <si>
    <t>Original_Nbr_Georefererencing</t>
  </si>
  <si>
    <t>ID ref to</t>
  </si>
  <si>
    <t>Counts of</t>
  </si>
  <si>
    <t>X_Map</t>
  </si>
  <si>
    <t>Y_Map</t>
  </si>
  <si>
    <t>X - EPSG:3857</t>
  </si>
  <si>
    <t>Y - EPSG:3857</t>
  </si>
  <si>
    <t>X-Rounded</t>
  </si>
  <si>
    <t>Y-Rounded</t>
  </si>
  <si>
    <t>Transformation</t>
  </si>
  <si>
    <t>Avg-Residual-Affine</t>
  </si>
  <si>
    <t>Avg-Residual-Similarity</t>
  </si>
  <si>
    <t>SUM-Residual-Affine</t>
  </si>
  <si>
    <t>SUM-Residual-Similarity</t>
  </si>
  <si>
    <t>SUM-Residual_AffineANDSimilarity</t>
  </si>
  <si>
    <t>Residuals-Similarity (meter)</t>
  </si>
  <si>
    <t>Beg-TPQMorpho</t>
  </si>
  <si>
    <t>Beg-TAQMorpho</t>
  </si>
  <si>
    <t>Beg-Average</t>
  </si>
  <si>
    <t>Time span</t>
  </si>
  <si>
    <t>End-TPQMorpho</t>
  </si>
  <si>
    <t>End-TAQMorpho</t>
  </si>
  <si>
    <t>End-Average</t>
  </si>
  <si>
    <t>Area1</t>
  </si>
  <si>
    <t>Area2</t>
  </si>
  <si>
    <t>Comment</t>
  </si>
  <si>
    <t>RefPoint-1</t>
  </si>
  <si>
    <t>Affine</t>
  </si>
  <si>
    <t>1 - Harbour</t>
  </si>
  <si>
    <t>Muele de Levante - Lighthouse 1</t>
  </si>
  <si>
    <t>RefPoint-2</t>
  </si>
  <si>
    <t>Mouth of the Francoli River 1</t>
  </si>
  <si>
    <t>RefPoint-3</t>
  </si>
  <si>
    <t>Harbour-NE end / 1</t>
  </si>
  <si>
    <t>RefPoint-4</t>
  </si>
  <si>
    <t>Muele de Levante 1</t>
  </si>
  <si>
    <t>RefPoint-5</t>
  </si>
  <si>
    <t>Muele de Levante 2</t>
  </si>
  <si>
    <t>RefPoint-6</t>
  </si>
  <si>
    <t>Muele de Levante 3</t>
  </si>
  <si>
    <t>RefPoint-7</t>
  </si>
  <si>
    <t>Muele de Levante - Lighthouse 2</t>
  </si>
  <si>
    <t>RefPoint-8</t>
  </si>
  <si>
    <t>Muele paralelo al de Costa 1</t>
  </si>
  <si>
    <t>RefPoint-9</t>
  </si>
  <si>
    <t>Muele paralelo al de Costa 2</t>
  </si>
  <si>
    <t>RefPoint-10</t>
  </si>
  <si>
    <t>Muele de Levante 4</t>
  </si>
  <si>
    <t>RefPoint-11</t>
  </si>
  <si>
    <t>Digue del Oest</t>
  </si>
  <si>
    <t>RefPoint-12</t>
  </si>
  <si>
    <t>Muele paralelo al de Costa 3</t>
  </si>
  <si>
    <t>RefPoint-13</t>
  </si>
  <si>
    <t>Digue trasversal 1</t>
  </si>
  <si>
    <t>RefPoint-14</t>
  </si>
  <si>
    <t>Digue trasversal 2</t>
  </si>
  <si>
    <t>RefPoint-15</t>
  </si>
  <si>
    <t>Mouth of the Francoli River 2</t>
  </si>
  <si>
    <t>RefPoint-16</t>
  </si>
  <si>
    <t>Mouth of the Francoli River 3</t>
  </si>
  <si>
    <t>RefPoint-17</t>
  </si>
  <si>
    <t>Buildings - Mouth of the River Francoli</t>
  </si>
  <si>
    <t>RefPoint-18</t>
  </si>
  <si>
    <t>Limit max mole</t>
  </si>
  <si>
    <t>RefPoint-19</t>
  </si>
  <si>
    <t>2 - Lower city</t>
  </si>
  <si>
    <t>Buildings harbour-NO / 1</t>
  </si>
  <si>
    <t>RefPoint-20</t>
  </si>
  <si>
    <t>Buildings harbour-NO / 2</t>
  </si>
  <si>
    <t>RefPoint-21</t>
  </si>
  <si>
    <t>Building on the Muelle de Costa - 1/1</t>
  </si>
  <si>
    <t>RefPoint-22</t>
  </si>
  <si>
    <t>Building on the Muelle de Costa - 1/2</t>
  </si>
  <si>
    <t>RefPoint-23</t>
  </si>
  <si>
    <t>Building on the Muelle de Costa - 1/3</t>
  </si>
  <si>
    <t>RefPoint-24</t>
  </si>
  <si>
    <t>Esglesia de Sant Pere (f, 1878-1880)</t>
  </si>
  <si>
    <t>RefPoint-25</t>
  </si>
  <si>
    <t>Train station (f, 1876-80)</t>
  </si>
  <si>
    <t>RefPoint-26</t>
  </si>
  <si>
    <t>Buildings lower city / 1</t>
  </si>
  <si>
    <t>RefPoint-27</t>
  </si>
  <si>
    <t>Maritime facade buildings - 2/6</t>
  </si>
  <si>
    <t>RefPoint-28</t>
  </si>
  <si>
    <t>Maritime facade buildings - 2/2</t>
  </si>
  <si>
    <t>RefPoint-29</t>
  </si>
  <si>
    <t>Maritime facade buildings - 2/3</t>
  </si>
  <si>
    <t>RefPoint-30</t>
  </si>
  <si>
    <t>Maritime facade buildings - 2/4</t>
  </si>
  <si>
    <t>RefPoint-31</t>
  </si>
  <si>
    <t>Maritime facade buildings - 2/5</t>
  </si>
  <si>
    <t>RefPoint-32</t>
  </si>
  <si>
    <t>Maritime facade buildings - 2/1</t>
  </si>
  <si>
    <t>RefPoint-33</t>
  </si>
  <si>
    <t>Buildings lower city / 2</t>
  </si>
  <si>
    <t>RefPoint-34</t>
  </si>
  <si>
    <t>Sant Joan</t>
  </si>
  <si>
    <t>RefPoint-35</t>
  </si>
  <si>
    <t>Lower city - Buildings</t>
  </si>
  <si>
    <t>RefPoint-36</t>
  </si>
  <si>
    <t>RefPoint-37</t>
  </si>
  <si>
    <t>RefPoint-38</t>
  </si>
  <si>
    <t>Lower city - Buildings - Warehouse</t>
  </si>
  <si>
    <t>RefPoint-39</t>
  </si>
  <si>
    <t>Lower city - Building - Fabrica</t>
  </si>
  <si>
    <t>RefPoint-40</t>
  </si>
  <si>
    <t>Carabineros</t>
  </si>
  <si>
    <t>RefPoint-41</t>
  </si>
  <si>
    <t>Crossing railways</t>
  </si>
  <si>
    <t>RefPoint-42</t>
  </si>
  <si>
    <t>Capitania del Porto y Sanidad</t>
  </si>
  <si>
    <t>RefPoint-43</t>
  </si>
  <si>
    <t>Lazareto</t>
  </si>
  <si>
    <t>RefPoint-44</t>
  </si>
  <si>
    <t>Fort</t>
  </si>
  <si>
    <t>RefPoint-45</t>
  </si>
  <si>
    <t>Lower city - City wall - Puerta de Francoli</t>
  </si>
  <si>
    <t>RefPoint-46</t>
  </si>
  <si>
    <t>Lower city - City wall  - Bastide 1</t>
  </si>
  <si>
    <t>RefPoint-47</t>
  </si>
  <si>
    <t>Lower city - City wall  - Bastide 2</t>
  </si>
  <si>
    <t>RefPoint-48</t>
  </si>
  <si>
    <t>Similarity</t>
  </si>
  <si>
    <t>Building on the mole</t>
  </si>
  <si>
    <t>RefPoint-49</t>
  </si>
  <si>
    <t>RefPoint-50</t>
  </si>
  <si>
    <t>RefPoint-51</t>
  </si>
  <si>
    <t>Old city wall</t>
  </si>
  <si>
    <t>RefPoint-52</t>
  </si>
  <si>
    <t>RefPoint-53</t>
  </si>
  <si>
    <t>RefPoint-54</t>
  </si>
  <si>
    <t>Old city wall - Bastide</t>
  </si>
  <si>
    <t>RefPoint-55</t>
  </si>
  <si>
    <t>Torre del port</t>
  </si>
  <si>
    <t>RefPoint-56</t>
  </si>
  <si>
    <t>3 - Upper City</t>
  </si>
  <si>
    <t>Upper city / 1</t>
  </si>
  <si>
    <t>RefPoint-57</t>
  </si>
  <si>
    <t>Upper city / 2</t>
  </si>
  <si>
    <t>RefPoint-58</t>
  </si>
  <si>
    <t>Upper city / 3</t>
  </si>
  <si>
    <t>RefPoint-59</t>
  </si>
  <si>
    <t>Upper city / 4</t>
  </si>
  <si>
    <t>RefPoint-60</t>
  </si>
  <si>
    <t>Upper city / 5</t>
  </si>
  <si>
    <t>RefPoint-61</t>
  </si>
  <si>
    <t>Upper city / 6</t>
  </si>
  <si>
    <t>RefPoint-62</t>
  </si>
  <si>
    <t>Upper city / 7</t>
  </si>
  <si>
    <t>RefPoint-63</t>
  </si>
  <si>
    <t>Upper city / 8</t>
  </si>
  <si>
    <t>RefPoint-64</t>
  </si>
  <si>
    <t>Upper city / 9</t>
  </si>
  <si>
    <t>RefPoint-65</t>
  </si>
  <si>
    <t>Upper city / 10</t>
  </si>
  <si>
    <t>RefPoint-66</t>
  </si>
  <si>
    <t>Upper city / 11</t>
  </si>
  <si>
    <t>RefPoint-67</t>
  </si>
  <si>
    <t>Upper city / 12</t>
  </si>
  <si>
    <t>RefPoint-68</t>
  </si>
  <si>
    <t>4 - Surroundigs</t>
  </si>
  <si>
    <t>Punta del Milagro</t>
  </si>
  <si>
    <t>RefPoint-69</t>
  </si>
  <si>
    <t>Punta Gorda</t>
  </si>
  <si>
    <t>RefPoint-70</t>
  </si>
  <si>
    <t>Coastal mark NE</t>
  </si>
  <si>
    <t>RefPoint-71</t>
  </si>
  <si>
    <t>Fortress NE</t>
  </si>
  <si>
    <t>RefPoint-72</t>
  </si>
  <si>
    <t>Av, Prat de la Riba / Ramon y Cajal</t>
  </si>
  <si>
    <t>RefPoint-73</t>
  </si>
  <si>
    <t>Coastal mark - South</t>
  </si>
  <si>
    <t>RefPoint-74</t>
  </si>
  <si>
    <t>Urban coast south</t>
  </si>
  <si>
    <t>RefPoint-75</t>
  </si>
  <si>
    <t>Jetty 1</t>
  </si>
  <si>
    <t>RefPoint-76</t>
  </si>
  <si>
    <t>Jetty 2</t>
  </si>
  <si>
    <t>RefPoint-77</t>
  </si>
  <si>
    <t>Cross-road 1</t>
  </si>
  <si>
    <t>RefPoint-78</t>
  </si>
  <si>
    <t>Cross-road 2</t>
  </si>
  <si>
    <t>RefPoint-79</t>
  </si>
  <si>
    <t>Cross-road 3</t>
  </si>
  <si>
    <t>RefPoint-80</t>
  </si>
  <si>
    <t>Cross-road 4</t>
  </si>
  <si>
    <t>RefPoint-81</t>
  </si>
  <si>
    <t>Coastal buildings</t>
  </si>
  <si>
    <t>GeoRefPoint-1</t>
  </si>
  <si>
    <t>GeoRefPoint-2</t>
  </si>
  <si>
    <t>GeoRefPoint-3</t>
  </si>
  <si>
    <t>GeoRefPoint-4</t>
  </si>
  <si>
    <t>GeoRefPoint-5</t>
  </si>
  <si>
    <t>GeoRefPoint-6</t>
  </si>
  <si>
    <t>GeoRefPoint-7</t>
  </si>
  <si>
    <t>GeoRefPoint-8</t>
  </si>
  <si>
    <t>GeoRefPoint-9</t>
  </si>
  <si>
    <t>GeoRefPoint-10</t>
  </si>
  <si>
    <t>GeoRefPoint-11</t>
  </si>
  <si>
    <t>GeoRefPoint-12</t>
  </si>
  <si>
    <t>GeoRefPoint-13</t>
  </si>
  <si>
    <t>GeoRefPoint-14</t>
  </si>
  <si>
    <t>GeoRefPoint-15</t>
  </si>
  <si>
    <t>GeoRefPoint-16</t>
  </si>
  <si>
    <t>GeoRefPoint-17</t>
  </si>
  <si>
    <t>GeoRefPoint-18</t>
  </si>
  <si>
    <t>GeoRefPoint-19</t>
  </si>
  <si>
    <t>GeoRefPoint-20</t>
  </si>
  <si>
    <t>GeoRefPoint-21</t>
  </si>
  <si>
    <t>GeoRefPoint-22</t>
  </si>
  <si>
    <t>GeoRefPoint-23</t>
  </si>
  <si>
    <t>GeoRefPoint-24</t>
  </si>
  <si>
    <t>GeoRefPoint-25</t>
  </si>
  <si>
    <t>GeoRefPoint-26</t>
  </si>
  <si>
    <t>GeoRefPoint-27</t>
  </si>
  <si>
    <t>GeoRefPoint-28</t>
  </si>
  <si>
    <t>GeoRefPoint-29</t>
  </si>
  <si>
    <t>GeoRefPoint-30</t>
  </si>
  <si>
    <t>GeoRefPoint-31</t>
  </si>
  <si>
    <t>GeoRefPoint-32</t>
  </si>
  <si>
    <t>GeoRefPoint-33</t>
  </si>
  <si>
    <t>GeoRefPoint-34</t>
  </si>
  <si>
    <t>GeoRefPoint-35</t>
  </si>
  <si>
    <t>GeoRefPoint-36</t>
  </si>
  <si>
    <t>GeoRefPoint-37</t>
  </si>
  <si>
    <t>GeoRefPoint-38</t>
  </si>
  <si>
    <t>GeoRefPoint-39</t>
  </si>
  <si>
    <t>GeoRefPoint-40</t>
  </si>
  <si>
    <t>GeoRefPoint-41</t>
  </si>
  <si>
    <t>GeoRefPoint-42</t>
  </si>
  <si>
    <t>GeoRefPoint-43</t>
  </si>
  <si>
    <t>GeoRefPoint-44</t>
  </si>
  <si>
    <t>GeoRefPoint-45</t>
  </si>
  <si>
    <t>GeoRefPoint-46</t>
  </si>
  <si>
    <t>GeoRefPoint-47</t>
  </si>
  <si>
    <t>GeoRefPoint-48</t>
  </si>
  <si>
    <t>GeoRefPoint-49</t>
  </si>
  <si>
    <t>GeoRefPoint-50</t>
  </si>
  <si>
    <t>GeoRefPoint-51</t>
  </si>
  <si>
    <t>GeoRefPoint-52</t>
  </si>
  <si>
    <t>GeoRefPoint-53</t>
  </si>
  <si>
    <t>GeoRefPoint-54</t>
  </si>
  <si>
    <t>GeoRefPoint-55</t>
  </si>
  <si>
    <t>GeoRefPoint-56</t>
  </si>
  <si>
    <t>GeoRefPoint-57</t>
  </si>
  <si>
    <t>GeoRefPoint-58</t>
  </si>
  <si>
    <t>GeoRefPoint-59</t>
  </si>
  <si>
    <t>GeoRefPoint-60</t>
  </si>
  <si>
    <t>GeoRefPoint-61</t>
  </si>
  <si>
    <t>GeoRefPoint-62</t>
  </si>
  <si>
    <t>GeoRefPoint-63</t>
  </si>
  <si>
    <t>GeoRefPoint-64</t>
  </si>
  <si>
    <t>GeoRefPoint-65</t>
  </si>
  <si>
    <t>GeoRefPoint-66</t>
  </si>
  <si>
    <t>GeoRefPoint-67</t>
  </si>
  <si>
    <t>GeoRefPoint-68</t>
  </si>
  <si>
    <t>GeoRefPoint-69</t>
  </si>
  <si>
    <t>GeoRefPoint-70</t>
  </si>
  <si>
    <t>GeoRefPoint-71</t>
  </si>
  <si>
    <t>GeoRefPoint-72</t>
  </si>
  <si>
    <t>GeoRefPoint-73</t>
  </si>
  <si>
    <t>GeoRefPoint-74</t>
  </si>
  <si>
    <t>GeoRefPoint-75</t>
  </si>
  <si>
    <t>GeoRefPoint-76</t>
  </si>
  <si>
    <t>GeoRefPoint-77</t>
  </si>
  <si>
    <t>GeoRefPoint-78</t>
  </si>
  <si>
    <t>GeoRefPoint-79</t>
  </si>
  <si>
    <t>GeoRefPoint-80</t>
  </si>
  <si>
    <t>GeoRefPoint-81</t>
  </si>
  <si>
    <t>GeoRefPoint-82</t>
  </si>
  <si>
    <t>GeoRefPoint-83</t>
  </si>
  <si>
    <t>GeoRefPoint-84</t>
  </si>
  <si>
    <t>GeoRefPoint-85</t>
  </si>
  <si>
    <t>GeoRefPoint-86</t>
  </si>
  <si>
    <t>GeoRefPoint-87</t>
  </si>
  <si>
    <t>GeoRefPoint-88</t>
  </si>
  <si>
    <t>GeoRefPoint-89</t>
  </si>
  <si>
    <t>GeoRefPoint-90</t>
  </si>
  <si>
    <t>GeoRefPoint-91</t>
  </si>
  <si>
    <t>GeoRefPoint-92</t>
  </si>
  <si>
    <t>GeoRefPoint-93</t>
  </si>
  <si>
    <t>GeoRefPoint-94</t>
  </si>
  <si>
    <t>GeoRefPoint-95</t>
  </si>
  <si>
    <t>GeoRefPoint-96</t>
  </si>
  <si>
    <t>GeoRefPoint-97</t>
  </si>
  <si>
    <t>GeoRefPoint-98</t>
  </si>
  <si>
    <t>GeoRefPoint-99</t>
  </si>
  <si>
    <t>GeoRefPoint-100</t>
  </si>
  <si>
    <t>GeoRefPoint-101</t>
  </si>
  <si>
    <t>GeoRefPoint-102</t>
  </si>
  <si>
    <t>GeoRefPoint-103</t>
  </si>
  <si>
    <t>GeoRefPoint-104</t>
  </si>
  <si>
    <t>GeoRefPoint-105</t>
  </si>
  <si>
    <t>GeoRefPoint-106</t>
  </si>
  <si>
    <t>GeoRefPoint-107</t>
  </si>
  <si>
    <t>GeoRefPoint-108</t>
  </si>
  <si>
    <t>GeoRefPoint-109</t>
  </si>
  <si>
    <t>GeoRefPoint-110</t>
  </si>
  <si>
    <t>GeoRefPoint-111</t>
  </si>
  <si>
    <t>GeoRefPoint-112</t>
  </si>
  <si>
    <t>GeoRefPoint-113</t>
  </si>
  <si>
    <t>GeoRefPoint-114</t>
  </si>
  <si>
    <t>GeoRefPoint-115</t>
  </si>
  <si>
    <t>GeoRefPoint-116</t>
  </si>
  <si>
    <t>GeoRefPoint-117</t>
  </si>
  <si>
    <t>GeoRefPoint-118</t>
  </si>
  <si>
    <t>GeoRefPoint-119</t>
  </si>
  <si>
    <t>GeoRefPoint-120</t>
  </si>
  <si>
    <t>GeoRefPoint-121</t>
  </si>
  <si>
    <t>GeoRefPoint-122</t>
  </si>
  <si>
    <t>GeoRefPoint-123</t>
  </si>
  <si>
    <t>GeoRefPoint-124</t>
  </si>
  <si>
    <t>GeoRefPoint-125</t>
  </si>
  <si>
    <t>GeoRefPoint-126</t>
  </si>
  <si>
    <t>GeoRefPoint-127</t>
  </si>
  <si>
    <t>GeoRefPoint-128</t>
  </si>
  <si>
    <t>GeoRefPoint-129</t>
  </si>
  <si>
    <t>GeoRefPoint-130</t>
  </si>
  <si>
    <t>GeoRefPoint-131</t>
  </si>
  <si>
    <t>GeoRefPoint-132</t>
  </si>
  <si>
    <t>GeoRefPoint-133</t>
  </si>
  <si>
    <t>GeoRefPoint-134</t>
  </si>
  <si>
    <t>GeoRefPoint-135</t>
  </si>
  <si>
    <t>GeoRefPoint-136</t>
  </si>
  <si>
    <t>GeoRefPoint-137</t>
  </si>
  <si>
    <t>GeoRefPoint-138</t>
  </si>
  <si>
    <t>GeoRefPoint-139</t>
  </si>
  <si>
    <t>GeoRefPoint-140</t>
  </si>
  <si>
    <t>GeoRefPoint-141</t>
  </si>
  <si>
    <t>GeoRefPoint-142</t>
  </si>
  <si>
    <t>GeoRefPoint-143</t>
  </si>
  <si>
    <t>GeoRefPoint-144</t>
  </si>
  <si>
    <t>GeoRefPoint-145</t>
  </si>
  <si>
    <t>GeoRefPoint-146</t>
  </si>
  <si>
    <t>GeoRefPoint-147</t>
  </si>
  <si>
    <t>GeoRefPoint-148</t>
  </si>
  <si>
    <t>GeoRefPoint-149</t>
  </si>
  <si>
    <t>GeoRefPoint-150</t>
  </si>
  <si>
    <t>GeoRefPoint-151</t>
  </si>
  <si>
    <t>GeoRefPoint-152</t>
  </si>
  <si>
    <t>GeoRefPoint-153</t>
  </si>
  <si>
    <t>GeoRefPoint-154</t>
  </si>
  <si>
    <t>GeoRefPoint-155</t>
  </si>
  <si>
    <t>GeoRefPoint-156</t>
  </si>
  <si>
    <t>GeoRefPoint-157</t>
  </si>
  <si>
    <t>GeoRefPoint-158</t>
  </si>
  <si>
    <t>GeoRefPoint-159</t>
  </si>
  <si>
    <t>GeoRefPoint-160</t>
  </si>
  <si>
    <t>GeoRefPoint-161</t>
  </si>
  <si>
    <t>GeoRefPoint-162</t>
  </si>
  <si>
    <t>GeoRefPoint-163</t>
  </si>
  <si>
    <t>GeoRefPoint-164</t>
  </si>
  <si>
    <t>GeoRefPoint-165</t>
  </si>
  <si>
    <t>GeoRefPoint-166</t>
  </si>
  <si>
    <t>GeoRefPoint-167</t>
  </si>
  <si>
    <t>GeoRefPoint-168</t>
  </si>
  <si>
    <t>GeoRefPoint-169</t>
  </si>
  <si>
    <t>GeoRefPoint-170</t>
  </si>
  <si>
    <t>GeoRefPoint-171</t>
  </si>
  <si>
    <t>GeoRefPoint-172</t>
  </si>
  <si>
    <t>GeoRefPoint-173</t>
  </si>
  <si>
    <t>GeoRefPoint-174</t>
  </si>
  <si>
    <t>GeoRefPoint-175</t>
  </si>
  <si>
    <t>GeoRefPoint-176</t>
  </si>
  <si>
    <t>GeoRefPoint-177</t>
  </si>
  <si>
    <t>GeoRefPoint-178</t>
  </si>
  <si>
    <t>GeoRefPoint-179</t>
  </si>
  <si>
    <t>GeoRefPoint-180</t>
  </si>
  <si>
    <t>GeoRefPoint-181</t>
  </si>
  <si>
    <t>GeoRefPoint-182</t>
  </si>
  <si>
    <t>GeoRefPoint-183</t>
  </si>
  <si>
    <t>GeoRefPoint-184</t>
  </si>
  <si>
    <t>GeoRefPoint-185</t>
  </si>
  <si>
    <t>GeoRefPoint-186</t>
  </si>
  <si>
    <t>GeoRefPoint-187</t>
  </si>
  <si>
    <t>GeoRefPoint-188</t>
  </si>
  <si>
    <t>GeoRefPoint-189</t>
  </si>
  <si>
    <t>GeoRefPoint-190</t>
  </si>
  <si>
    <t>GeoRefPoint-191</t>
  </si>
  <si>
    <t>GeoRefPoint-192</t>
  </si>
  <si>
    <t>GeoRefPoint-193</t>
  </si>
  <si>
    <t>GeoRefPoint-194</t>
  </si>
  <si>
    <t>GeoRefPoint-195</t>
  </si>
  <si>
    <t>GeoRefPoint-196</t>
  </si>
  <si>
    <t>GeoRefPoint-197</t>
  </si>
  <si>
    <t>GeoRefPoint-198</t>
  </si>
  <si>
    <t>GeoRefPoint-199</t>
  </si>
  <si>
    <t>GeoRefPoint-200</t>
  </si>
  <si>
    <t>GeoRefPoint-201</t>
  </si>
  <si>
    <t>GeoRefPoint-202</t>
  </si>
  <si>
    <t>GeoRefPoint-203</t>
  </si>
  <si>
    <t>GeoRefPoint-204</t>
  </si>
  <si>
    <t>GeoRefPoint-205</t>
  </si>
  <si>
    <t>GeoRefPoint-206</t>
  </si>
  <si>
    <t>GeoRefPoint-207</t>
  </si>
  <si>
    <t>GeoRefPoint-208</t>
  </si>
  <si>
    <t>GeoRefPoint-209</t>
  </si>
  <si>
    <t>GeoRefPoint-210</t>
  </si>
  <si>
    <t>GeoRefPoint-211</t>
  </si>
  <si>
    <t>GeoRefPoint-212</t>
  </si>
  <si>
    <t>GeoRefPoint-213</t>
  </si>
  <si>
    <t>GeoRefPoint-214</t>
  </si>
  <si>
    <t>GeoRefPoint-215</t>
  </si>
  <si>
    <t>GeoRefPoint-216</t>
  </si>
  <si>
    <t>GeoRefPoint-217</t>
  </si>
  <si>
    <t>GeoRefPoint-218</t>
  </si>
  <si>
    <t>GeoRefPoint-219</t>
  </si>
  <si>
    <t>GeoRefPoint-220</t>
  </si>
  <si>
    <t>GeoRefPoint-221</t>
  </si>
  <si>
    <t>GeoRefPoint-222</t>
  </si>
  <si>
    <t>GeoRefPoint-223</t>
  </si>
  <si>
    <t>GeoRefPoint-224</t>
  </si>
  <si>
    <t>GeoRefPoint-225</t>
  </si>
  <si>
    <t>GeoRefPoint-226</t>
  </si>
  <si>
    <t>GeoRefPoint-227</t>
  </si>
  <si>
    <t>GeoRefPoint-228</t>
  </si>
  <si>
    <t>GeoRefPoint-229</t>
  </si>
  <si>
    <t>GeoRefPoint-230</t>
  </si>
  <si>
    <t>GeoRefPoint-231</t>
  </si>
  <si>
    <t>GeoRefPoint-232</t>
  </si>
  <si>
    <t>GeoRefPoint-233</t>
  </si>
  <si>
    <t>GeoRefPoint-234</t>
  </si>
  <si>
    <t>GeoRefPoint-235</t>
  </si>
  <si>
    <t>GeoRefPoint-236</t>
  </si>
  <si>
    <t>GeoRefPoint-237</t>
  </si>
  <si>
    <t>GeoRefPoint-238</t>
  </si>
  <si>
    <t>GeoRefPoint-239</t>
  </si>
  <si>
    <t>GeoRefPoint-240</t>
  </si>
  <si>
    <t>GeoRefPoint-241</t>
  </si>
  <si>
    <t>GeoRefPoint-242</t>
  </si>
  <si>
    <t>GeoRefPoint-243</t>
  </si>
  <si>
    <t>GeoRefPoint-244</t>
  </si>
  <si>
    <t>GeoRefPoint-245</t>
  </si>
  <si>
    <t>GeoRefPoint-246</t>
  </si>
  <si>
    <t>GeoRefPoint-247</t>
  </si>
  <si>
    <t>GeoRefPoint-248</t>
  </si>
  <si>
    <t>GeoRefPoint-249</t>
  </si>
  <si>
    <t>GeoRefPoint-250</t>
  </si>
  <si>
    <t>GeoRefPoint-251</t>
  </si>
  <si>
    <t>GeoRefPoint-252</t>
  </si>
  <si>
    <t>GeoRefPoint-253</t>
  </si>
  <si>
    <t>GeoRefPoint-254</t>
  </si>
  <si>
    <t>GeoRefPoint-255</t>
  </si>
  <si>
    <t>GeoRefPoint-256</t>
  </si>
  <si>
    <t>GeoRefPoint-257</t>
  </si>
  <si>
    <t>GeoRefPoint-258</t>
  </si>
  <si>
    <t>GeoRefPoint-259</t>
  </si>
  <si>
    <t>GeoRefPoint-260</t>
  </si>
  <si>
    <t>GeoRefPoint-261</t>
  </si>
  <si>
    <t>GeoRefPoint-262</t>
  </si>
  <si>
    <t>GeoRefPoint-263</t>
  </si>
  <si>
    <t>GeoRefPoint-264</t>
  </si>
  <si>
    <t>GeoRefPoint-265</t>
  </si>
  <si>
    <t>GeoRefPoint-266</t>
  </si>
  <si>
    <t>GeoRefPoint-267</t>
  </si>
  <si>
    <t>GeoRefPoint-268</t>
  </si>
  <si>
    <t>GeoRefPoint-269</t>
  </si>
  <si>
    <t>GeoRefPoint-270</t>
  </si>
  <si>
    <t>GeoRefPoint-271</t>
  </si>
  <si>
    <t>GeoRefPoint-272</t>
  </si>
  <si>
    <t>GeoRefPoint-273</t>
  </si>
  <si>
    <t>GeoRefPoint-274</t>
  </si>
  <si>
    <t>GeoRefPoint-275</t>
  </si>
  <si>
    <t>GeoRefPoint-276</t>
  </si>
  <si>
    <t>GeoRefPoint-277</t>
  </si>
  <si>
    <t>GeoRefPoint-278</t>
  </si>
  <si>
    <t>GeoRefPoint-279</t>
  </si>
  <si>
    <t>GeoRefPoint-280</t>
  </si>
  <si>
    <t>GeoRefPoint-281</t>
  </si>
  <si>
    <t>GeoRefPoint-282</t>
  </si>
  <si>
    <t>GeoRefPoint-283</t>
  </si>
  <si>
    <t>GeoRefPoint-284</t>
  </si>
  <si>
    <t>GeoRefPoint-285</t>
  </si>
  <si>
    <t>GeoRefPoint-286</t>
  </si>
  <si>
    <t>GeoRefPoint-287</t>
  </si>
  <si>
    <t>GeoRefPoint-288</t>
  </si>
  <si>
    <t>GeoRefPoint-289</t>
  </si>
  <si>
    <t>GeoRefPoint-290</t>
  </si>
  <si>
    <t>GeoRefPoint-291</t>
  </si>
  <si>
    <t>GeoRefPoint-292</t>
  </si>
  <si>
    <t>GeoRefPoint-293</t>
  </si>
  <si>
    <t>GeoRefPoint-294</t>
  </si>
  <si>
    <t>GeoRefPoint-295</t>
  </si>
  <si>
    <t>GeoRefPoint-296</t>
  </si>
  <si>
    <t>GeoRefPoint-297</t>
  </si>
  <si>
    <t>GeoRefPoint-298</t>
  </si>
  <si>
    <t>GeoRefPoint-299</t>
  </si>
  <si>
    <t>GeoRefPoint-300</t>
  </si>
  <si>
    <t>GeoRefPoint-301</t>
  </si>
  <si>
    <t>GeoRefPoint-302</t>
  </si>
  <si>
    <t>GeoRefPoint-303</t>
  </si>
  <si>
    <t>GeoRefPoint-304</t>
  </si>
  <si>
    <t>GeoRefPoint-305</t>
  </si>
  <si>
    <t>GeoRefPoint-306</t>
  </si>
  <si>
    <t>GeoRefPoint-307</t>
  </si>
  <si>
    <t>GeoRefPoint-308</t>
  </si>
  <si>
    <t>GeoRefPoint-309</t>
  </si>
  <si>
    <t>GeoRefPoint-310</t>
  </si>
  <si>
    <t>GeoRefPoint-311</t>
  </si>
  <si>
    <t>GeoRefPoint-312</t>
  </si>
  <si>
    <t>GeoRefPoint-313</t>
  </si>
  <si>
    <t>GeoRefPoint-314</t>
  </si>
  <si>
    <t>GeoRefPoint-315</t>
  </si>
  <si>
    <t>GeoRefPoint-316</t>
  </si>
  <si>
    <t>GeoRefPoint-317</t>
  </si>
  <si>
    <t>GeoRefPoint-318</t>
  </si>
  <si>
    <t>GeoRefPoint-319</t>
  </si>
  <si>
    <t>GeoRefPoint-320</t>
  </si>
  <si>
    <t>GeoRefPoint-321</t>
  </si>
  <si>
    <t>GeoRefPoint-322</t>
  </si>
  <si>
    <t>GeoRefPoint-323</t>
  </si>
  <si>
    <t>GeoRefPoint-324</t>
  </si>
  <si>
    <t>GeoRefPoint-325</t>
  </si>
  <si>
    <t>GeoRefPoint-326</t>
  </si>
  <si>
    <t>GeoRefPoint-327</t>
  </si>
  <si>
    <t>GeoRefPoint-328</t>
  </si>
  <si>
    <t>GeoRefPoint-329</t>
  </si>
  <si>
    <t>GeoRefPoint-330</t>
  </si>
  <si>
    <t>GeoRefPoint-331</t>
  </si>
  <si>
    <t>GeoRefPoint-332</t>
  </si>
  <si>
    <t>GeoRefPoint-333</t>
  </si>
  <si>
    <t>GeoRefPoint-334</t>
  </si>
  <si>
    <t>GeoRefPoint-335</t>
  </si>
  <si>
    <t>GeoRefPoint-336</t>
  </si>
  <si>
    <t>GeoRefPoint-337</t>
  </si>
  <si>
    <t>GeoRefPoint-338</t>
  </si>
  <si>
    <t>GeoRefPoint-339</t>
  </si>
  <si>
    <t>GeoRefPoint-340</t>
  </si>
  <si>
    <t>GeoRefPoint-341</t>
  </si>
  <si>
    <t>GeoRefPoint-342</t>
  </si>
  <si>
    <t>GeoRefPoint-343</t>
  </si>
  <si>
    <t>GeoRefPoint-344</t>
  </si>
  <si>
    <t>GeoRefPoint-345</t>
  </si>
  <si>
    <t>GeoRefPoint-346</t>
  </si>
  <si>
    <t>GeoRefPoint-347</t>
  </si>
  <si>
    <t>GeoRefPoint-348</t>
  </si>
  <si>
    <t>GeoRefPoint-349</t>
  </si>
  <si>
    <t>GeoRefPoint-350</t>
  </si>
  <si>
    <t>GeoRefPoint-351</t>
  </si>
  <si>
    <t>GeoRefPoint-352</t>
  </si>
  <si>
    <t>GeoRefPoint-353</t>
  </si>
  <si>
    <t>GeoRefPoint-354</t>
  </si>
  <si>
    <t>GeoRefPoint-355</t>
  </si>
  <si>
    <t>GeoRefPoint-356</t>
  </si>
  <si>
    <t>GeoRefPoint-357</t>
  </si>
  <si>
    <t>GeoRefPoint-358</t>
  </si>
  <si>
    <t>GeoRefPoint-359</t>
  </si>
  <si>
    <t>GeoRefPoint-360</t>
  </si>
  <si>
    <t>GeoRefPoint-361</t>
  </si>
  <si>
    <t>GeoRefPoint-362</t>
  </si>
  <si>
    <t>GeoRefPoint-363</t>
  </si>
  <si>
    <t>GeoRefPoint-364</t>
  </si>
  <si>
    <t>GeoRefPoint-365</t>
  </si>
  <si>
    <t>GeoRefPoint-366</t>
  </si>
  <si>
    <t>GeoRefPoint-367</t>
  </si>
  <si>
    <t>GeoRefPoint-368</t>
  </si>
  <si>
    <t>GeoRefPoint-369</t>
  </si>
  <si>
    <t>GeoRefPoint-370</t>
  </si>
  <si>
    <t>GeoRefPoint-371</t>
  </si>
  <si>
    <t>GeoRefPoint-372</t>
  </si>
  <si>
    <t>GeoRefPoint-373</t>
  </si>
  <si>
    <t>GeoRefPoint-374</t>
  </si>
  <si>
    <t>GeoRefPoint-375</t>
  </si>
  <si>
    <t>GeoRefPoint-376</t>
  </si>
  <si>
    <t>GeoRefPoint-377</t>
  </si>
  <si>
    <t>GeoRefPoint-378</t>
  </si>
  <si>
    <t>GeoRefPoint-379</t>
  </si>
  <si>
    <t>GeoRefPoint-380</t>
  </si>
  <si>
    <t>GeoRefPoint-381</t>
  </si>
  <si>
    <t>GeoRefPoint-382</t>
  </si>
  <si>
    <t>GeoRefPoint-383</t>
  </si>
  <si>
    <t>GeoRefPoint-384</t>
  </si>
  <si>
    <t>GeoRefPoint-385</t>
  </si>
  <si>
    <t>GeoRefPoint-386</t>
  </si>
  <si>
    <t>GeoRefPoint-387</t>
  </si>
  <si>
    <t>GeoRefPoint-388</t>
  </si>
  <si>
    <t>GeoRefPoint-389</t>
  </si>
  <si>
    <t>GeoRefPoint-390</t>
  </si>
  <si>
    <t>GeoRefPoint-391</t>
  </si>
  <si>
    <t>GeoRefPoint-392</t>
  </si>
  <si>
    <t>GeoRefPoint-393</t>
  </si>
  <si>
    <t>GeoRefPoint-394</t>
  </si>
  <si>
    <t>GeoRefPoint-395</t>
  </si>
  <si>
    <t>GeoRefPoint-396</t>
  </si>
  <si>
    <t>GeoRefPoint-397</t>
  </si>
  <si>
    <t>GeoRefPoint-398</t>
  </si>
  <si>
    <t>GeoRefPoint-399</t>
  </si>
  <si>
    <t>GeoRefPoint-400</t>
  </si>
  <si>
    <t>GeoRefPoint-401</t>
  </si>
  <si>
    <t>GeoRefPoint-402</t>
  </si>
  <si>
    <t>GeoRefPoint-403</t>
  </si>
  <si>
    <t>GeoRefPoint-404</t>
  </si>
  <si>
    <t>GeoRefPoint-405</t>
  </si>
  <si>
    <t>GeoRefPoint-406</t>
  </si>
  <si>
    <t>GeoRefPoint-407</t>
  </si>
  <si>
    <t>GeoRefPoint-408</t>
  </si>
  <si>
    <t>GeoRefPoint-409</t>
  </si>
  <si>
    <t>GeoRefPoint-410</t>
  </si>
  <si>
    <t>GeoRefPoint-411</t>
  </si>
  <si>
    <t>GeoRefPoint-412</t>
  </si>
  <si>
    <t>GeoRefPoint-413</t>
  </si>
  <si>
    <t>GeoRefPoint-414</t>
  </si>
  <si>
    <t>GeoRefPoint-415</t>
  </si>
  <si>
    <t>GeoRefPoint-416</t>
  </si>
  <si>
    <t>GeoRefPoint-417</t>
  </si>
  <si>
    <t>GeoRefPoint-418</t>
  </si>
  <si>
    <t>GeoRefPoint-419</t>
  </si>
  <si>
    <t>GeoRefPoint-420</t>
  </si>
  <si>
    <t>GeoRefPoint-421</t>
  </si>
  <si>
    <t>GeoRefPoint-422</t>
  </si>
  <si>
    <t>GeoRefPoint-423</t>
  </si>
  <si>
    <t>GeoRefPoint-424</t>
  </si>
  <si>
    <t>GeoRefPoint-425</t>
  </si>
  <si>
    <t>GeoRefPoint-426</t>
  </si>
  <si>
    <t>GeoRefPoint-427</t>
  </si>
  <si>
    <t>GeoRefPoint-428</t>
  </si>
  <si>
    <t>GeoRefPoint-429</t>
  </si>
  <si>
    <t>GeoRefPoint-430</t>
  </si>
  <si>
    <t>GeoRefPoint-431</t>
  </si>
  <si>
    <t>GeoRefPoint-432</t>
  </si>
  <si>
    <t>GeoRefPoint-433</t>
  </si>
  <si>
    <t>GeoRefPoint-434</t>
  </si>
  <si>
    <t>GeoRefPoint-435</t>
  </si>
  <si>
    <t>GeoRefPoint-436</t>
  </si>
  <si>
    <t>GeoRefPoint-437</t>
  </si>
  <si>
    <t>GeoRefPoint-438</t>
  </si>
  <si>
    <t>GeoRefPoint-439</t>
  </si>
  <si>
    <t>GeoRefPoint-440</t>
  </si>
  <si>
    <t>GeoRefPoint-441</t>
  </si>
  <si>
    <t>GeoRefPoint-442</t>
  </si>
  <si>
    <t>GeoRefPoint-443</t>
  </si>
  <si>
    <t>GeoRefPoint-444</t>
  </si>
  <si>
    <t>GeoRefPoint-445</t>
  </si>
  <si>
    <t>GeoRefPoint-446</t>
  </si>
  <si>
    <t>GeoRefPoint-447</t>
  </si>
  <si>
    <t>GeoRefPoint-448</t>
  </si>
  <si>
    <t>GeoRefPoint-449</t>
  </si>
  <si>
    <t>GeoRefPoint-450</t>
  </si>
  <si>
    <t>GeoRefPoint-451</t>
  </si>
  <si>
    <t>GeoRefPoint-452</t>
  </si>
  <si>
    <t>GeoRefPoint-453</t>
  </si>
  <si>
    <t>GeoRefPoint-454</t>
  </si>
  <si>
    <t>GeoRefPoint-455</t>
  </si>
  <si>
    <t>GeoRefPoint-456</t>
  </si>
  <si>
    <t>GeoRefPoint-457</t>
  </si>
  <si>
    <t>GeoRefPoint-458</t>
  </si>
  <si>
    <t>GeoRefPoint-459</t>
  </si>
  <si>
    <t>GeoRefPoint-460</t>
  </si>
  <si>
    <t>GeoRefPoint-461</t>
  </si>
  <si>
    <t>GeoRefPoint-462</t>
  </si>
  <si>
    <t>GeoRefPoint-463</t>
  </si>
  <si>
    <t>GeoRefPoint-464</t>
  </si>
  <si>
    <t>GeoRefPoint-465</t>
  </si>
  <si>
    <t>GeoRefPoint-466</t>
  </si>
  <si>
    <t>GeoRefPoint-467</t>
  </si>
  <si>
    <t>GeoRefPoint-468</t>
  </si>
  <si>
    <t>GeoRefPoint-469</t>
  </si>
  <si>
    <t>GeoRefPoint-470</t>
  </si>
  <si>
    <t>GeoRefPoint-471</t>
  </si>
  <si>
    <t>GeoRefPoint-472</t>
  </si>
  <si>
    <t>GeoRefPoint-473</t>
  </si>
  <si>
    <t>GeoRefPoint-474</t>
  </si>
  <si>
    <t>GeoRefPoint-475</t>
  </si>
  <si>
    <t>GeoRefPoint-476</t>
  </si>
  <si>
    <t>GeoRefPoint-477</t>
  </si>
  <si>
    <t>GeoRefPoint-478</t>
  </si>
  <si>
    <t>GeoRefPoint-479</t>
  </si>
  <si>
    <t>GeoRefPoint-480</t>
  </si>
  <si>
    <t>GeoRefPoint-481</t>
  </si>
  <si>
    <t>GeoRefPoint-482</t>
  </si>
  <si>
    <t>GeoRefPoint-483</t>
  </si>
  <si>
    <t>GeoRefPoint-484</t>
  </si>
  <si>
    <t>GeoRefPoint-485</t>
  </si>
  <si>
    <t>GeoRefPoint-486</t>
  </si>
  <si>
    <t>GeoRefPoint-487</t>
  </si>
  <si>
    <t>GeoRefPoint-488</t>
  </si>
  <si>
    <t>GeoRefPoint-489</t>
  </si>
  <si>
    <t>1947-1</t>
  </si>
  <si>
    <t>GeoRefPoint-490</t>
  </si>
  <si>
    <t>GeoRefPoint-491</t>
  </si>
  <si>
    <t>GeoRefPoint-492</t>
  </si>
  <si>
    <t>GeoRefPoint-493</t>
  </si>
  <si>
    <t>GeoRefPoint-494</t>
  </si>
  <si>
    <t>GeoRefPoint-495</t>
  </si>
  <si>
    <t>GeoRefPoint-496</t>
  </si>
  <si>
    <t>GeoRefPoint-497</t>
  </si>
  <si>
    <t>GeoRefPoint-498</t>
  </si>
  <si>
    <t>GeoRefPoint-499</t>
  </si>
  <si>
    <t>GeoRefPoint-500</t>
  </si>
  <si>
    <t>GeoRefPoint-501</t>
  </si>
  <si>
    <t>GeoRefPoint-502</t>
  </si>
  <si>
    <t>GeoRefPoint-503</t>
  </si>
  <si>
    <t>GeoRefPoint-504</t>
  </si>
  <si>
    <t>GeoRefPoint-505</t>
  </si>
  <si>
    <t>GeoRefPoint-506</t>
  </si>
  <si>
    <t>GeoRefPoint-507</t>
  </si>
  <si>
    <t>GeoRefPoint-508</t>
  </si>
  <si>
    <t>GeoRefPoint-509</t>
  </si>
  <si>
    <t>GeoRefPoint-510</t>
  </si>
  <si>
    <t>GeoRefPoint-511</t>
  </si>
  <si>
    <t>GeoRefPoint-512</t>
  </si>
  <si>
    <t>GeoRefPoint-513</t>
  </si>
  <si>
    <t>GeoRefPoint-514</t>
  </si>
  <si>
    <t>GeoRefPoint-515</t>
  </si>
  <si>
    <t>1947-2</t>
  </si>
  <si>
    <t>GeoRefPoint-516</t>
  </si>
  <si>
    <t>GeoRefPoint-517</t>
  </si>
  <si>
    <t>GeoRefPoint-518</t>
  </si>
  <si>
    <t>GeoRefPoint-519</t>
  </si>
  <si>
    <t>GeoRefPoint-520</t>
  </si>
  <si>
    <t>GeoRefPoint-521</t>
  </si>
  <si>
    <t>GeoRefPoint-522</t>
  </si>
  <si>
    <t>GeoRefPoint-523</t>
  </si>
  <si>
    <t>GeoRefPoint-524</t>
  </si>
  <si>
    <t>GeoRefPoint-525</t>
  </si>
  <si>
    <t>GeoRefPoint-526</t>
  </si>
  <si>
    <t>GeoRefPoint-527</t>
  </si>
  <si>
    <t>GeoRefPoint-528</t>
  </si>
  <si>
    <t>GeoRefPoint-529</t>
  </si>
  <si>
    <t>GeoRefPoint-530</t>
  </si>
  <si>
    <t>GeoRefPoint-531</t>
  </si>
  <si>
    <t>GeoRefPoint-532</t>
  </si>
  <si>
    <t>GeoRefPoint-533</t>
  </si>
  <si>
    <t>GeoRefPoint-534</t>
  </si>
  <si>
    <t>GeoRefPoint-535</t>
  </si>
  <si>
    <t>GeoRefPoint-536</t>
  </si>
  <si>
    <t>GeoRefPoint-537</t>
  </si>
  <si>
    <t>GeoRefPoint-538</t>
  </si>
  <si>
    <t>GeoRefPoint-539</t>
  </si>
  <si>
    <t>GeoRefPoint-540</t>
  </si>
  <si>
    <t>GeoRefPoint-541</t>
  </si>
  <si>
    <t>GeoRefPoint-542</t>
  </si>
  <si>
    <t>1947-3</t>
  </si>
  <si>
    <t>GeoRefPoint-543</t>
  </si>
  <si>
    <t>GeoRefPoint-544</t>
  </si>
  <si>
    <t>GeoRefPoint-545</t>
  </si>
  <si>
    <t>GeoRefPoint-546</t>
  </si>
  <si>
    <t>GeoRefPoint-547</t>
  </si>
  <si>
    <t>GeoRefPoint-548</t>
  </si>
  <si>
    <t>GeoRefPoint-549</t>
  </si>
  <si>
    <t>GeoRefPoint-550</t>
  </si>
  <si>
    <t>GeoRefPoint-551</t>
  </si>
  <si>
    <t>GeoRefPoint-552</t>
  </si>
  <si>
    <t>GeoRefPoint-553</t>
  </si>
  <si>
    <t>GeoRefPoint-554</t>
  </si>
  <si>
    <t>GeoRefPoint-555</t>
  </si>
  <si>
    <t>GeoRefPoint-556</t>
  </si>
  <si>
    <t>GeoRefPoint-557</t>
  </si>
  <si>
    <t>GeoRefPoint-558</t>
  </si>
  <si>
    <t>GeoRefPoint-559</t>
  </si>
  <si>
    <t>GeoRefPoint-560</t>
  </si>
  <si>
    <t>GeoRefPoint-561</t>
  </si>
  <si>
    <t>GeoRefPoint-562</t>
  </si>
  <si>
    <t>GeoRefPoint-563</t>
  </si>
  <si>
    <t>GeoRefPoint-564</t>
  </si>
  <si>
    <t>GeoRefPoint-565</t>
  </si>
  <si>
    <t>GeoRefPoint-566</t>
  </si>
  <si>
    <t>GeoRefPoint-567</t>
  </si>
  <si>
    <t>GeoRefPoint-568</t>
  </si>
  <si>
    <t>GeoRefPoint-569</t>
  </si>
  <si>
    <t>1946-1</t>
  </si>
  <si>
    <t>GeoRefPoint-570</t>
  </si>
  <si>
    <t>GeoRefPoint-571</t>
  </si>
  <si>
    <t>GeoRefPoint-572</t>
  </si>
  <si>
    <t>GeoRefPoint-573</t>
  </si>
  <si>
    <t>GeoRefPoint-574</t>
  </si>
  <si>
    <t>GeoRefPoint-575</t>
  </si>
  <si>
    <t>GeoRefPoint-576</t>
  </si>
  <si>
    <t>GeoRefPoint-577</t>
  </si>
  <si>
    <t>GeoRefPoint-578</t>
  </si>
  <si>
    <t>GeoRefPoint-579</t>
  </si>
  <si>
    <t>GeoRefPoint-580</t>
  </si>
  <si>
    <t>GeoRefPoint-581</t>
  </si>
  <si>
    <t>GeoRefPoint-582</t>
  </si>
  <si>
    <t>GeoRefPoint-583</t>
  </si>
  <si>
    <t>GeoRefPoint-584</t>
  </si>
  <si>
    <t>GeoRefPoint-585</t>
  </si>
  <si>
    <t>GeoRefPoint-586</t>
  </si>
  <si>
    <t>GeoRefPoint-587</t>
  </si>
  <si>
    <t>GeoRefPoint-588</t>
  </si>
  <si>
    <t>GeoRefPoint-589</t>
  </si>
  <si>
    <t>GeoRefPoint-590</t>
  </si>
  <si>
    <t>GeoRefPoint-591</t>
  </si>
  <si>
    <t>GeoRefPoint-592</t>
  </si>
  <si>
    <t>GeoRefPoint-593</t>
  </si>
  <si>
    <t>GeoRefPoint-594</t>
  </si>
  <si>
    <t>GeoRefPoint-595</t>
  </si>
  <si>
    <t>GeoRefPoint-596</t>
  </si>
  <si>
    <t>GeoRefPoint-597</t>
  </si>
  <si>
    <t>GeoRefPoint-598</t>
  </si>
  <si>
    <t>GeoRefPoint-599</t>
  </si>
  <si>
    <t>GeoRefPoint-600</t>
  </si>
  <si>
    <t>GeoRefPoint-601</t>
  </si>
  <si>
    <t>GeoRefPoint-602</t>
  </si>
  <si>
    <t>GeoRefPoint-603</t>
  </si>
  <si>
    <t>GeoRefPoint-604</t>
  </si>
  <si>
    <t>GeoRefPoint-605</t>
  </si>
  <si>
    <t>GeoRefPoint-606</t>
  </si>
  <si>
    <t>GeoRefPoint-607</t>
  </si>
  <si>
    <t>GeoRefPoint-608</t>
  </si>
  <si>
    <t>GeoRefPoint-609</t>
  </si>
  <si>
    <t>GeoRefPoint-610</t>
  </si>
  <si>
    <t>1946-2</t>
  </si>
  <si>
    <t>GeoRefPoint-611</t>
  </si>
  <si>
    <t>GeoRefPoint-612</t>
  </si>
  <si>
    <t>GeoRefPoint-613</t>
  </si>
  <si>
    <t>GeoRefPoint-614</t>
  </si>
  <si>
    <t>GeoRefPoint-615</t>
  </si>
  <si>
    <t>GeoRefPoint-616</t>
  </si>
  <si>
    <t>GeoRefPoint-617</t>
  </si>
  <si>
    <t>GeoRefPoint-618</t>
  </si>
  <si>
    <t>GeoRefPoint-619</t>
  </si>
  <si>
    <t>GeoRefPoint-620</t>
  </si>
  <si>
    <t>GeoRefPoint-621</t>
  </si>
  <si>
    <t>GeoRefPoint-622</t>
  </si>
  <si>
    <t>GeoRefPoint-623</t>
  </si>
  <si>
    <t>GeoRefPoint-624</t>
  </si>
  <si>
    <t>GeoRefPoint-625</t>
  </si>
  <si>
    <t>GeoRefPoint-626</t>
  </si>
  <si>
    <t>GeoRefPoint-627</t>
  </si>
  <si>
    <t>GeoRefPoint-628</t>
  </si>
  <si>
    <t>GeoRefPoint-629</t>
  </si>
  <si>
    <t>GeoRefPoint-630</t>
  </si>
  <si>
    <t>GeoRefPoint-631</t>
  </si>
  <si>
    <t>GeoRefPoint-632</t>
  </si>
  <si>
    <t>GeoRefPoint-633</t>
  </si>
  <si>
    <t>GeoRefPoint-634</t>
  </si>
  <si>
    <t>GeoRefPoint-635</t>
  </si>
  <si>
    <t>GeoRefPoint-636</t>
  </si>
  <si>
    <t>GeoRefPoint-637</t>
  </si>
  <si>
    <t>GeoRefPoint-638</t>
  </si>
  <si>
    <t>GeoRefPoint-639</t>
  </si>
  <si>
    <t>GeoRefPoint-640</t>
  </si>
  <si>
    <t>GeoRefPoint-641</t>
  </si>
  <si>
    <t>GeoRefPoint-642</t>
  </si>
  <si>
    <t>GeoRefPoint-643</t>
  </si>
  <si>
    <t>GeoRefPoint-644</t>
  </si>
  <si>
    <t>GeoRefPoint-645</t>
  </si>
  <si>
    <t>GeoRefPoint-646</t>
  </si>
  <si>
    <t>GeoRefPoint-647</t>
  </si>
  <si>
    <t>GeoRefPoint-648</t>
  </si>
  <si>
    <t>GeoRefPoint-649</t>
  </si>
  <si>
    <t>1946-3</t>
  </si>
  <si>
    <t>GeoRefPoint-650</t>
  </si>
  <si>
    <t>GeoRefPoint-651</t>
  </si>
  <si>
    <t>GeoRefPoint-652</t>
  </si>
  <si>
    <t>GeoRefPoint-653</t>
  </si>
  <si>
    <t>GeoRefPoint-654</t>
  </si>
  <si>
    <t>GeoRefPoint-655</t>
  </si>
  <si>
    <t>GeoRefPoint-656</t>
  </si>
  <si>
    <t>GeoRefPoint-657</t>
  </si>
  <si>
    <t>GeoRefPoint-658</t>
  </si>
  <si>
    <t>GeoRefPoint-659</t>
  </si>
  <si>
    <t>GeoRefPoint-660</t>
  </si>
  <si>
    <t>GeoRefPoint-661</t>
  </si>
  <si>
    <t>GeoRefPoint-662</t>
  </si>
  <si>
    <t>GeoRefPoint-663</t>
  </si>
  <si>
    <t>GeoRefPoint-664</t>
  </si>
  <si>
    <t>GeoRefPoint-665</t>
  </si>
  <si>
    <t>GeoRefPoint-666</t>
  </si>
  <si>
    <t>GeoRefPoint-667</t>
  </si>
  <si>
    <t>GeoRefPoint-668</t>
  </si>
  <si>
    <t>GeoRefPoint-669</t>
  </si>
  <si>
    <t>GeoRefPoint-670</t>
  </si>
  <si>
    <t>GeoRefPoint-671</t>
  </si>
  <si>
    <t>GeoRefPoint-672</t>
  </si>
  <si>
    <t>GeoRefPoint-673</t>
  </si>
  <si>
    <t>GeoRefPoint-674</t>
  </si>
  <si>
    <t>GeoRefPoint-675</t>
  </si>
  <si>
    <t>GeoRefPoint-676</t>
  </si>
  <si>
    <t>GeoRefPoint-677</t>
  </si>
  <si>
    <t>GeoRefPoint-678</t>
  </si>
  <si>
    <t>GeoRefPoint-679</t>
  </si>
  <si>
    <t>GeoRefPoint-680</t>
  </si>
  <si>
    <t>GeoRefPoint-681</t>
  </si>
  <si>
    <t>GeoRefPoint-682</t>
  </si>
  <si>
    <t>GeoRefPoint-683</t>
  </si>
  <si>
    <t>GeoRefPoint-684</t>
  </si>
  <si>
    <t>GeoRefPoint-685</t>
  </si>
  <si>
    <t>GeoRefPoint-686</t>
  </si>
  <si>
    <t>GeoRefPoint-687</t>
  </si>
  <si>
    <t>GeoRefPoint-688</t>
  </si>
  <si>
    <t>GeoRefPoint-689</t>
  </si>
  <si>
    <t>GeoRefPoint-690</t>
  </si>
  <si>
    <t>GeoRefPoint-691</t>
  </si>
  <si>
    <t>GeoRefPoint-692</t>
  </si>
  <si>
    <t>GeoRefPoint-693</t>
  </si>
  <si>
    <t>GeoRefPoint-694</t>
  </si>
  <si>
    <t>GeoRefPoint-695</t>
  </si>
  <si>
    <t>GeoRefPoint-696</t>
  </si>
  <si>
    <t>GeoRefPoint-697</t>
  </si>
  <si>
    <t>GeoRefPoint-698</t>
  </si>
  <si>
    <t>GeoRefPoint-699</t>
  </si>
  <si>
    <t>GeoRefPoint-700</t>
  </si>
  <si>
    <t>GeoRefPoint-701</t>
  </si>
  <si>
    <t>GeoRefPoint-702</t>
  </si>
  <si>
    <t>GeoRefPoint-703</t>
  </si>
  <si>
    <t>GeoRefPoint-704</t>
  </si>
  <si>
    <t>GeoRefPoint-705</t>
  </si>
  <si>
    <t>GeoRefPoint-706</t>
  </si>
  <si>
    <t>GeoRefPoint-707</t>
  </si>
  <si>
    <t>GeoRefPoint-708</t>
  </si>
  <si>
    <t>GeoRefPoint-709</t>
  </si>
  <si>
    <t>GeoRefPoint-710</t>
  </si>
  <si>
    <t>GeoRefPoint-711</t>
  </si>
  <si>
    <t>GeoRefPoint-712</t>
  </si>
  <si>
    <t>GeoRefPoint-713</t>
  </si>
  <si>
    <t>GeoRefPoint-714</t>
  </si>
  <si>
    <t>GeoRefPoint-715</t>
  </si>
  <si>
    <t>GeoRefPoint-716</t>
  </si>
  <si>
    <t>GeoRefPoint-717</t>
  </si>
  <si>
    <t>GeoRefPoint-718</t>
  </si>
  <si>
    <t>GeoRefPoint-719</t>
  </si>
  <si>
    <t>GeoRefPoint-720</t>
  </si>
  <si>
    <t>GeoRefPoint-721</t>
  </si>
  <si>
    <t>GeoRefPoint-722</t>
  </si>
  <si>
    <t>GeoRefPoint-723</t>
  </si>
  <si>
    <t>GeoRefPoint-724</t>
  </si>
  <si>
    <t>GeoRefPoint-725</t>
  </si>
  <si>
    <t>GeoRefPoint-726</t>
  </si>
  <si>
    <t>GeoRefPoint-727</t>
  </si>
  <si>
    <t>GeoRefPoint-728</t>
  </si>
  <si>
    <t>GeoRefPoint-729</t>
  </si>
  <si>
    <t>GeoRefPoint-730</t>
  </si>
  <si>
    <t>GeoRefPoint-731</t>
  </si>
  <si>
    <t>GeoRefPoint-732</t>
  </si>
  <si>
    <t>GeoRefPoint-733</t>
  </si>
  <si>
    <t>GeoRefPoint-734</t>
  </si>
  <si>
    <t>GeoRefPoint-735</t>
  </si>
  <si>
    <t>GeoRefPoint-736</t>
  </si>
  <si>
    <t>GeoRefPoint-737</t>
  </si>
  <si>
    <t>GeoRefPoint-738</t>
  </si>
  <si>
    <t>GeoRefPoint-739</t>
  </si>
  <si>
    <t>GeoRefPoint-740</t>
  </si>
  <si>
    <t>GeoRefPoint-741</t>
  </si>
  <si>
    <t>1905-1</t>
  </si>
  <si>
    <t>GeoRefPoint-742</t>
  </si>
  <si>
    <t>GeoRefPoint-743</t>
  </si>
  <si>
    <t>GeoRefPoint-744</t>
  </si>
  <si>
    <t>GeoRefPoint-745</t>
  </si>
  <si>
    <t>GeoRefPoint-746</t>
  </si>
  <si>
    <t>GeoRefPoint-747</t>
  </si>
  <si>
    <t>GeoRefPoint-748</t>
  </si>
  <si>
    <t>GeoRefPoint-749</t>
  </si>
  <si>
    <t>GeoRefPoint-750</t>
  </si>
  <si>
    <t>GeoRefPoint-751</t>
  </si>
  <si>
    <t>GeoRefPoint-752</t>
  </si>
  <si>
    <t>GeoRefPoint-753</t>
  </si>
  <si>
    <t>GeoRefPoint-754</t>
  </si>
  <si>
    <t>GeoRefPoint-755</t>
  </si>
  <si>
    <t>GeoRefPoint-756</t>
  </si>
  <si>
    <t>GeoRefPoint-757</t>
  </si>
  <si>
    <t>GeoRefPoint-758</t>
  </si>
  <si>
    <t>GeoRefPoint-759</t>
  </si>
  <si>
    <t>GeoRefPoint-760</t>
  </si>
  <si>
    <t>GeoRefPoint-761</t>
  </si>
  <si>
    <t>GeoRefPoint-762</t>
  </si>
  <si>
    <t>GeoRefPoint-763</t>
  </si>
  <si>
    <t>GeoRefPoint-764</t>
  </si>
  <si>
    <t>GeoRefPoint-765</t>
  </si>
  <si>
    <t>GeoRefPoint-766</t>
  </si>
  <si>
    <t>GeoRefPoint-767</t>
  </si>
  <si>
    <t>GeoRefPoint-768</t>
  </si>
  <si>
    <t>GeoRefPoint-769</t>
  </si>
  <si>
    <t>GeoRefPoint-770</t>
  </si>
  <si>
    <t>GeoRefPoint-771</t>
  </si>
  <si>
    <t>GeoRefPoint-772</t>
  </si>
  <si>
    <t>GeoRefPoint-773</t>
  </si>
  <si>
    <t>GeoRefPoint-774</t>
  </si>
  <si>
    <t>GeoRefPoint-775</t>
  </si>
  <si>
    <t>GeoRefPoint-776</t>
  </si>
  <si>
    <t>GeoRefPoint-777</t>
  </si>
  <si>
    <t>GeoRefPoint-778</t>
  </si>
  <si>
    <t>GeoRefPoint-779</t>
  </si>
  <si>
    <t>GeoRefPoint-780</t>
  </si>
  <si>
    <t>GeoRefPoint-781</t>
  </si>
  <si>
    <t>GeoRefPoint-782</t>
  </si>
  <si>
    <t>GeoRefPoint-783</t>
  </si>
  <si>
    <t>GeoRefPoint-784</t>
  </si>
  <si>
    <t>GeoRefPoint-785</t>
  </si>
  <si>
    <t>GeoRefPoint-786</t>
  </si>
  <si>
    <t>GeoRefPoint-787</t>
  </si>
  <si>
    <t>GeoRefPoint-788</t>
  </si>
  <si>
    <t>GeoRefPoint-789</t>
  </si>
  <si>
    <t>GeoRefPoint-790</t>
  </si>
  <si>
    <t>GeoRefPoint-791</t>
  </si>
  <si>
    <t>GeoRefPoint-792</t>
  </si>
  <si>
    <t>GeoRefPoint-793</t>
  </si>
  <si>
    <t>GeoRefPoint-794</t>
  </si>
  <si>
    <t>GeoRefPoint-795</t>
  </si>
  <si>
    <t>1905-2</t>
  </si>
  <si>
    <t>GeoRefPoint-796</t>
  </si>
  <si>
    <t>GeoRefPoint-797</t>
  </si>
  <si>
    <t>GeoRefPoint-798</t>
  </si>
  <si>
    <t>GeoRefPoint-799</t>
  </si>
  <si>
    <t>GeoRefPoint-800</t>
  </si>
  <si>
    <t>GeoRefPoint-801</t>
  </si>
  <si>
    <t>GeoRefPoint-802</t>
  </si>
  <si>
    <t>GeoRefPoint-803</t>
  </si>
  <si>
    <t>GeoRefPoint-804</t>
  </si>
  <si>
    <t>GeoRefPoint-805</t>
  </si>
  <si>
    <t>GeoRefPoint-806</t>
  </si>
  <si>
    <t>GeoRefPoint-807</t>
  </si>
  <si>
    <t>GeoRefPoint-808</t>
  </si>
  <si>
    <t>GeoRefPoint-809</t>
  </si>
  <si>
    <t>GeoRefPoint-810</t>
  </si>
  <si>
    <t>GeoRefPoint-811</t>
  </si>
  <si>
    <t>GeoRefPoint-812</t>
  </si>
  <si>
    <t>GeoRefPoint-813</t>
  </si>
  <si>
    <t>GeoRefPoint-814</t>
  </si>
  <si>
    <t>GeoRefPoint-815</t>
  </si>
  <si>
    <t>GeoRefPoint-816</t>
  </si>
  <si>
    <t>GeoRefPoint-817</t>
  </si>
  <si>
    <t>GeoRefPoint-818</t>
  </si>
  <si>
    <t>GeoRefPoint-819</t>
  </si>
  <si>
    <t>GeoRefPoint-820</t>
  </si>
  <si>
    <t>GeoRefPoint-821</t>
  </si>
  <si>
    <t>GeoRefPoint-822</t>
  </si>
  <si>
    <t>GeoRefPoint-823</t>
  </si>
  <si>
    <t>GeoRefPoint-824</t>
  </si>
  <si>
    <t>GeoRefPoint-825</t>
  </si>
  <si>
    <t>GeoRefPoint-826</t>
  </si>
  <si>
    <t>GeoRefPoint-827</t>
  </si>
  <si>
    <t>GeoRefPoint-828</t>
  </si>
  <si>
    <t>GeoRefPoint-829</t>
  </si>
  <si>
    <t>GeoRefPoint-830</t>
  </si>
  <si>
    <t>GeoRefPoint-831</t>
  </si>
  <si>
    <t>GeoRefPoint-832</t>
  </si>
  <si>
    <t>GeoRefPoint-833</t>
  </si>
  <si>
    <t>GeoRefPoint-834</t>
  </si>
  <si>
    <t>GeoRefPoint-835</t>
  </si>
  <si>
    <t>GeoRefPoint-836</t>
  </si>
  <si>
    <t>GeoRefPoint-837</t>
  </si>
  <si>
    <t>GeoRefPoint-838</t>
  </si>
  <si>
    <t>GeoRefPoint-839</t>
  </si>
  <si>
    <t>GeoRefPoint-840</t>
  </si>
  <si>
    <t>GeoRefPoint-841</t>
  </si>
  <si>
    <t>GeoRefPoint-842</t>
  </si>
  <si>
    <t>GeoRefPoint-843</t>
  </si>
  <si>
    <t>GeoRefPoint-844</t>
  </si>
  <si>
    <t>GeoRefPoint-845</t>
  </si>
  <si>
    <t>GeoRefPoint-846</t>
  </si>
  <si>
    <t>GeoRefPoint-847</t>
  </si>
  <si>
    <t>GeoRefPoint-848</t>
  </si>
  <si>
    <t>1883BIS</t>
  </si>
  <si>
    <t>GeoRefPoint-849</t>
  </si>
  <si>
    <t>GeoRefPoint-850</t>
  </si>
  <si>
    <t>GeoRefPoint-851</t>
  </si>
  <si>
    <t>GeoRefPoint-852</t>
  </si>
  <si>
    <t>GeoRefPoint-853</t>
  </si>
  <si>
    <t>GeoRefPoint-854</t>
  </si>
  <si>
    <t>GeoRefPoint-855</t>
  </si>
  <si>
    <t>GeoRefPoint-856</t>
  </si>
  <si>
    <t>GeoRefPoint-857</t>
  </si>
  <si>
    <t>GeoRefPoint-858</t>
  </si>
  <si>
    <t>GeoRefPoint-859</t>
  </si>
  <si>
    <t>GeoRefPoint-860</t>
  </si>
  <si>
    <t>GeoRefPoint-861</t>
  </si>
  <si>
    <t>GeoRefPoint-862</t>
  </si>
  <si>
    <t>GeoRefPoint-863</t>
  </si>
  <si>
    <t>GeoRefPoint-864</t>
  </si>
  <si>
    <t>GeoRefPoint-865</t>
  </si>
  <si>
    <t>GeoRefPoint-866</t>
  </si>
  <si>
    <t>GeoRefPoint-867</t>
  </si>
  <si>
    <t>GeoRefPoint-868</t>
  </si>
  <si>
    <t>GeoRefPoint-869</t>
  </si>
  <si>
    <t>GeoRefPoint-870</t>
  </si>
  <si>
    <t>GeoRefPoint-871</t>
  </si>
  <si>
    <t>GeoRefPoint-872</t>
  </si>
  <si>
    <t>GeoRefPoint-873</t>
  </si>
  <si>
    <t>GeoRefPoint-874</t>
  </si>
  <si>
    <t>GeoRefPoint-875</t>
  </si>
  <si>
    <t>GeoRefPoint-876</t>
  </si>
  <si>
    <t>GeoRefPoint-877</t>
  </si>
  <si>
    <t>GeoRefPoint-878</t>
  </si>
  <si>
    <t>GeoRefPoint-879</t>
  </si>
  <si>
    <t>GeoRefPoint-880</t>
  </si>
  <si>
    <t>GeoRefPoint-881</t>
  </si>
  <si>
    <t>GeoRefPoint-882</t>
  </si>
  <si>
    <t>GeoRefPoint-883</t>
  </si>
  <si>
    <t>GeoRefPoint-884</t>
  </si>
  <si>
    <t>GeoRefPoint-885</t>
  </si>
  <si>
    <t>GeoRefPoint-886</t>
  </si>
  <si>
    <t>GeoRefPoint-887</t>
  </si>
  <si>
    <t>GeoRefPoint-888</t>
  </si>
  <si>
    <t>GeoRefPoint-889</t>
  </si>
  <si>
    <t>GeoRefPoint-890</t>
  </si>
  <si>
    <t>GeoRefPoint-891</t>
  </si>
  <si>
    <t>1882BIS</t>
  </si>
  <si>
    <t>GeoRefPoint-892</t>
  </si>
  <si>
    <t>GeoRefPoint-893</t>
  </si>
  <si>
    <t>GeoRefPoint-894</t>
  </si>
  <si>
    <t>GeoRefPoint-895</t>
  </si>
  <si>
    <t>GeoRefPoint-896</t>
  </si>
  <si>
    <t>GeoRefPoint-897</t>
  </si>
  <si>
    <t>GeoRefPoint-898</t>
  </si>
  <si>
    <t>GeoRefPoint-899</t>
  </si>
  <si>
    <t>GeoRefPoint-900</t>
  </si>
  <si>
    <t>GeoRefPoint-901</t>
  </si>
  <si>
    <t>1880-1</t>
  </si>
  <si>
    <t>GeoRefPoint-902</t>
  </si>
  <si>
    <t>GeoRefPoint-903</t>
  </si>
  <si>
    <t>GeoRefPoint-904</t>
  </si>
  <si>
    <t>GeoRefPoint-905</t>
  </si>
  <si>
    <t>GeoRefPoint-906</t>
  </si>
  <si>
    <t>GeoRefPoint-907</t>
  </si>
  <si>
    <t>GeoRefPoint-908</t>
  </si>
  <si>
    <t>GeoRefPoint-909</t>
  </si>
  <si>
    <t>GeoRefPoint-910</t>
  </si>
  <si>
    <t>GeoRefPoint-911</t>
  </si>
  <si>
    <t>GeoRefPoint-912</t>
  </si>
  <si>
    <t>GeoRefPoint-913</t>
  </si>
  <si>
    <t>GeoRefPoint-914</t>
  </si>
  <si>
    <t>GeoRefPoint-915</t>
  </si>
  <si>
    <t>GeoRefPoint-916</t>
  </si>
  <si>
    <t>GeoRefPoint-917</t>
  </si>
  <si>
    <t>GeoRefPoint-918</t>
  </si>
  <si>
    <t>GeoRefPoint-919</t>
  </si>
  <si>
    <t>GeoRefPoint-920</t>
  </si>
  <si>
    <t>GeoRefPoint-921</t>
  </si>
  <si>
    <t>GeoRefPoint-922</t>
  </si>
  <si>
    <t>GeoRefPoint-923</t>
  </si>
  <si>
    <t>GeoRefPoint-924</t>
  </si>
  <si>
    <t>GeoRefPoint-925</t>
  </si>
  <si>
    <t>GeoRefPoint-926</t>
  </si>
  <si>
    <t>GeoRefPoint-927</t>
  </si>
  <si>
    <t>GeoRefPoint-928</t>
  </si>
  <si>
    <t>GeoRefPoint-929</t>
  </si>
  <si>
    <t>GeoRefPoint-930</t>
  </si>
  <si>
    <t>GeoRefPoint-931</t>
  </si>
  <si>
    <t>GeoRefPoint-932</t>
  </si>
  <si>
    <t>GeoRefPoint-933</t>
  </si>
  <si>
    <t>GeoRefPoint-934</t>
  </si>
  <si>
    <t>GeoRefPoint-935</t>
  </si>
  <si>
    <t>GeoRefPoint-936</t>
  </si>
  <si>
    <t>GeoRefPoint-937</t>
  </si>
  <si>
    <t>GeoRefPoint-938</t>
  </si>
  <si>
    <t>GeoRefPoint-939</t>
  </si>
  <si>
    <t>GeoRefPoint-940</t>
  </si>
  <si>
    <t>GeoRefPoint-941</t>
  </si>
  <si>
    <t>GeoRefPoint-942</t>
  </si>
  <si>
    <t>GeoRefPoint-943</t>
  </si>
  <si>
    <t>GeoRefPoint-944</t>
  </si>
  <si>
    <t>GeoRefPoint-945</t>
  </si>
  <si>
    <t>1880-2</t>
  </si>
  <si>
    <t>GeoRefPoint-946</t>
  </si>
  <si>
    <t>GeoRefPoint-947</t>
  </si>
  <si>
    <t>GeoRefPoint-948</t>
  </si>
  <si>
    <t>GeoRefPoint-949</t>
  </si>
  <si>
    <t>GeoRefPoint-950</t>
  </si>
  <si>
    <t>GeoRefPoint-951</t>
  </si>
  <si>
    <t>GeoRefPoint-952</t>
  </si>
  <si>
    <t>GeoRefPoint-953</t>
  </si>
  <si>
    <t>GeoRefPoint-954</t>
  </si>
  <si>
    <t>GeoRefPoint-955</t>
  </si>
  <si>
    <t>GeoRefPoint-956</t>
  </si>
  <si>
    <t>GeoRefPoint-957</t>
  </si>
  <si>
    <t>GeoRefPoint-958</t>
  </si>
  <si>
    <t>GeoRefPoint-959</t>
  </si>
  <si>
    <t>GeoRefPoint-960</t>
  </si>
  <si>
    <t>GeoRefPoint-961</t>
  </si>
  <si>
    <t>GeoRefPoint-962</t>
  </si>
  <si>
    <t>GeoRefPoint-963</t>
  </si>
  <si>
    <t>GeoRefPoint-964</t>
  </si>
  <si>
    <t>GeoRefPoint-965</t>
  </si>
  <si>
    <t>GeoRefPoint-966</t>
  </si>
  <si>
    <t>GeoRefPoint-967</t>
  </si>
  <si>
    <t>GeoRefPoint-968</t>
  </si>
  <si>
    <t>GeoRefPoint-969</t>
  </si>
  <si>
    <t>GeoRefPoint-970</t>
  </si>
  <si>
    <t>GeoRefPoint-971</t>
  </si>
  <si>
    <t>GeoRefPoint-972</t>
  </si>
  <si>
    <t>GeoRefPoint-973</t>
  </si>
  <si>
    <t>1876-1</t>
  </si>
  <si>
    <t>GeoRefPoint-974</t>
  </si>
  <si>
    <t>GeoRefPoint-975</t>
  </si>
  <si>
    <t>GeoRefPoint-976</t>
  </si>
  <si>
    <t>GeoRefPoint-977</t>
  </si>
  <si>
    <t>GeoRefPoint-978</t>
  </si>
  <si>
    <t>GeoRefPoint-979</t>
  </si>
  <si>
    <t>GeoRefPoint-980</t>
  </si>
  <si>
    <t>GeoRefPoint-981</t>
  </si>
  <si>
    <t>GeoRefPoint-982</t>
  </si>
  <si>
    <t>GeoRefPoint-983</t>
  </si>
  <si>
    <t>GeoRefPoint-984</t>
  </si>
  <si>
    <t>GeoRefPoint-985</t>
  </si>
  <si>
    <t>GeoRefPoint-986</t>
  </si>
  <si>
    <t>GeoRefPoint-987</t>
  </si>
  <si>
    <t>GeoRefPoint-988</t>
  </si>
  <si>
    <t>GeoRefPoint-989</t>
  </si>
  <si>
    <t>GeoRefPoint-990</t>
  </si>
  <si>
    <t>GeoRefPoint-991</t>
  </si>
  <si>
    <t>GeoRefPoint-992</t>
  </si>
  <si>
    <t>GeoRefPoint-993</t>
  </si>
  <si>
    <t>GeoRefPoint-994</t>
  </si>
  <si>
    <t>GeoRefPoint-995</t>
  </si>
  <si>
    <t>GeoRefPoint-996</t>
  </si>
  <si>
    <t>GeoRefPoint-997</t>
  </si>
  <si>
    <t>GeoRefPoint-998</t>
  </si>
  <si>
    <t>GeoRefPoint-999</t>
  </si>
  <si>
    <t>GeoRefPoint-1000</t>
  </si>
  <si>
    <t>GeoRefPoint-1001</t>
  </si>
  <si>
    <t>GeoRefPoint-1002</t>
  </si>
  <si>
    <t>GeoRefPoint-1003</t>
  </si>
  <si>
    <t>GeoRefPoint-1004</t>
  </si>
  <si>
    <t>GeoRefPoint-1005</t>
  </si>
  <si>
    <t>GeoRefPoint-1006</t>
  </si>
  <si>
    <t>GeoRefPoint-1007</t>
  </si>
  <si>
    <t>GeoRefPoint-1008</t>
  </si>
  <si>
    <t>1876-2</t>
  </si>
  <si>
    <t>GeoRefPoint-1009</t>
  </si>
  <si>
    <t>GeoRefPoint-1010</t>
  </si>
  <si>
    <t>GeoRefPoint-1011</t>
  </si>
  <si>
    <t>GeoRefPoint-1012</t>
  </si>
  <si>
    <t>GeoRefPoint-1013</t>
  </si>
  <si>
    <t>GeoRefPoint-1014</t>
  </si>
  <si>
    <t>GeoRefPoint-1015</t>
  </si>
  <si>
    <t>GeoRefPoint-1016</t>
  </si>
  <si>
    <t>GeoRefPoint-1017</t>
  </si>
  <si>
    <t>GeoRefPoint-1018</t>
  </si>
  <si>
    <t>GeoRefPoint-1019</t>
  </si>
  <si>
    <t>GeoRefPoint-1020</t>
  </si>
  <si>
    <t>GeoRefPoint-1021</t>
  </si>
  <si>
    <t>GeoRefPoint-1022</t>
  </si>
  <si>
    <t>GeoRefPoint-1023</t>
  </si>
  <si>
    <t>GeoRefPoint-1024</t>
  </si>
  <si>
    <t>GeoRefPoint-1025</t>
  </si>
  <si>
    <t>GeoRefPoint-1026</t>
  </si>
  <si>
    <t>GeoRefPoint-1027</t>
  </si>
  <si>
    <t>GeoRefPoint-1028</t>
  </si>
  <si>
    <t>GeoRefPoint-1029</t>
  </si>
  <si>
    <t>GeoRefPoint-1030</t>
  </si>
  <si>
    <t>GeoRefPoint-1031</t>
  </si>
  <si>
    <t>GeoRefPoint-1032</t>
  </si>
  <si>
    <t>GeoRefPoint-1033</t>
  </si>
  <si>
    <t>GeoRefPoint-1034</t>
  </si>
  <si>
    <t>GeoRefPoint-1035</t>
  </si>
  <si>
    <t>GeoRefPoint-1036</t>
  </si>
  <si>
    <t>GeoRefPoint-1037</t>
  </si>
  <si>
    <t>GeoRefPoint-1038</t>
  </si>
  <si>
    <t>GeoRefPoint-1039</t>
  </si>
  <si>
    <t>GeoRefPoint-1040</t>
  </si>
  <si>
    <t>GeoRefPoint-1041</t>
  </si>
  <si>
    <t>GeoRefPoint-1042</t>
  </si>
  <si>
    <t>GeoRefPoint-1043</t>
  </si>
  <si>
    <t>GeoRefPoint-1044</t>
  </si>
  <si>
    <t>GeoRefPoint-1045</t>
  </si>
  <si>
    <t>GeoRefPoint-1046</t>
  </si>
  <si>
    <t>GeoRefPoint-1047</t>
  </si>
  <si>
    <t>GeoRefPoint-1048</t>
  </si>
  <si>
    <t>GeoRefPoint-1049</t>
  </si>
  <si>
    <t>GeoRefPoint-1050</t>
  </si>
  <si>
    <t>GeoRefPoint-1051</t>
  </si>
  <si>
    <t>GeoRefPoint-1052</t>
  </si>
  <si>
    <t>GeoRefPoint-1053</t>
  </si>
  <si>
    <t>GeoRefPoint-1054</t>
  </si>
  <si>
    <t>GeoRefPoint-1055</t>
  </si>
  <si>
    <t>GeoRefPoint-1056</t>
  </si>
  <si>
    <t>GeoRefPoint-1057</t>
  </si>
  <si>
    <t>GeoRefPoint-1058</t>
  </si>
  <si>
    <t>GeoRefPoint-1059</t>
  </si>
  <si>
    <t>GeoRefPoint-1060</t>
  </si>
  <si>
    <t>GeoRefPoint-1061</t>
  </si>
  <si>
    <t>GeoRefPoint-1062</t>
  </si>
  <si>
    <t>GeoRefPoint-1063</t>
  </si>
  <si>
    <t>GeoRefPoint-1064</t>
  </si>
  <si>
    <t>GeoRefPoint-1065</t>
  </si>
  <si>
    <t>GeoRefPoint-1066</t>
  </si>
  <si>
    <t>GeoRefPoint-1067</t>
  </si>
  <si>
    <t>GeoRefPoint-1068</t>
  </si>
  <si>
    <t>GeoRefPoint-1069</t>
  </si>
  <si>
    <t>GeoRefPoint-1070</t>
  </si>
  <si>
    <t>GeoRefPoint-1071</t>
  </si>
  <si>
    <t>GeoRefPoint-1072</t>
  </si>
  <si>
    <t>GeoRefPoint-1073</t>
  </si>
  <si>
    <t>GeoRefPoint-1074</t>
  </si>
  <si>
    <t>GeoRefPoint-1075</t>
  </si>
  <si>
    <t>GeoRefPoint-1076</t>
  </si>
  <si>
    <t>GeoRefPoint-1077</t>
  </si>
  <si>
    <t>GeoRefPoint-1078</t>
  </si>
  <si>
    <t>GeoRefPoint-1079</t>
  </si>
  <si>
    <t>GeoRefPoint-1080</t>
  </si>
  <si>
    <t>GeoRefPoint-1081</t>
  </si>
  <si>
    <t>GeoRefPoint-1082</t>
  </si>
  <si>
    <t>GeoRefPoint-1083</t>
  </si>
  <si>
    <t>GeoRefPoint-1084</t>
  </si>
  <si>
    <t>GeoRefPoint-1085</t>
  </si>
  <si>
    <t>GeoRefPoint-1086</t>
  </si>
  <si>
    <t>GeoRefPoint-1087</t>
  </si>
  <si>
    <t>GeoRefPoint-1088</t>
  </si>
  <si>
    <t>GeoRefPoint-1089</t>
  </si>
  <si>
    <t>GeoRefPoint-1090</t>
  </si>
  <si>
    <t>GeoRefPoint-1091</t>
  </si>
  <si>
    <t>GeoRefPoint-1092</t>
  </si>
  <si>
    <t>GeoRefPoint-1093</t>
  </si>
  <si>
    <t>GeoRefPoint-1094</t>
  </si>
  <si>
    <t>GeoRefPoint-1095</t>
  </si>
  <si>
    <t>GeoRefPoint-1096</t>
  </si>
  <si>
    <t>GeoRefPoint-1097</t>
  </si>
  <si>
    <t>GeoRefPoint-1098</t>
  </si>
  <si>
    <t>GeoRefPoint-1099</t>
  </si>
  <si>
    <t>GeoRefPoint-1100</t>
  </si>
  <si>
    <t>GeoRefPoint-1101</t>
  </si>
  <si>
    <t>GeoRefPoint-1102</t>
  </si>
  <si>
    <t>GeoRefPoint-1103</t>
  </si>
  <si>
    <t>GeoRefPoint-1104</t>
  </si>
  <si>
    <t>GeoRefPoint-1105</t>
  </si>
  <si>
    <t>GeoRefPoint-1106</t>
  </si>
  <si>
    <t>GeoRefPoint-1107</t>
  </si>
  <si>
    <t>GeoRefPoint-1108</t>
  </si>
  <si>
    <t>GeoRefPoint-1109</t>
  </si>
  <si>
    <t>GeoRefPoint-1110</t>
  </si>
  <si>
    <t>GeoRefPoint-1111</t>
  </si>
  <si>
    <t>GeoRefPoint-1112</t>
  </si>
  <si>
    <t>GeoRefPoint-1113</t>
  </si>
  <si>
    <t>GeoRefPoint-1114</t>
  </si>
  <si>
    <t>GeoRefPoint-1115</t>
  </si>
  <si>
    <t>GeoRefPoint-1116</t>
  </si>
  <si>
    <t>GeoRefPoint-1117</t>
  </si>
  <si>
    <t>GeoRefPoint-1118</t>
  </si>
  <si>
    <t>GeoRefPoint-1119</t>
  </si>
  <si>
    <t>GeoRefPoint-1120</t>
  </si>
  <si>
    <t>1827-1</t>
  </si>
  <si>
    <t>GeoRefPoint-1121</t>
  </si>
  <si>
    <t>GeoRefPoint-1122</t>
  </si>
  <si>
    <t>GeoRefPoint-1123</t>
  </si>
  <si>
    <t>GeoRefPoint-1124</t>
  </si>
  <si>
    <t>GeoRefPoint-1125</t>
  </si>
  <si>
    <t>GeoRefPoint-1126</t>
  </si>
  <si>
    <t>GeoRefPoint-1127</t>
  </si>
  <si>
    <t>GeoRefPoint-1128</t>
  </si>
  <si>
    <t>GeoRefPoint-1129</t>
  </si>
  <si>
    <t>GeoRefPoint-1130</t>
  </si>
  <si>
    <t>GeoRefPoint-1131</t>
  </si>
  <si>
    <t>GeoRefPoint-1132</t>
  </si>
  <si>
    <t>GeoRefPoint-1133</t>
  </si>
  <si>
    <t>GeoRefPoint-1134</t>
  </si>
  <si>
    <t>GeoRefPoint-1135</t>
  </si>
  <si>
    <t>GeoRefPoint-1136</t>
  </si>
  <si>
    <t>GeoRefPoint-1137</t>
  </si>
  <si>
    <t>GeoRefPoint-1138</t>
  </si>
  <si>
    <t>GeoRefPoint-1139</t>
  </si>
  <si>
    <t>GeoRefPoint-1140</t>
  </si>
  <si>
    <t>GeoRefPoint-1141</t>
  </si>
  <si>
    <t>GeoRefPoint-1142</t>
  </si>
  <si>
    <t>GeoRefPoint-1143</t>
  </si>
  <si>
    <t>GeoRefPoint-1144</t>
  </si>
  <si>
    <t>GeoRefPoint-1145</t>
  </si>
  <si>
    <t>GeoRefPoint-1146</t>
  </si>
  <si>
    <t>GeoRefPoint-1147</t>
  </si>
  <si>
    <t>GeoRefPoint-1148</t>
  </si>
  <si>
    <t>1827-2</t>
  </si>
  <si>
    <t>GeoRefPoint-1149</t>
  </si>
  <si>
    <t>GeoRefPoint-1150</t>
  </si>
  <si>
    <t>GeoRefPoint-1151</t>
  </si>
  <si>
    <t>GeoRefPoint-1152</t>
  </si>
  <si>
    <t>GeoRefPoint-1153</t>
  </si>
  <si>
    <t>GeoRefPoint-1154</t>
  </si>
  <si>
    <t>GeoRefPoint-1155</t>
  </si>
  <si>
    <t>GeoRefPoint-1156</t>
  </si>
  <si>
    <t>GeoRefPoint-1157</t>
  </si>
  <si>
    <t>GeoRefPoint-1158</t>
  </si>
  <si>
    <t>GeoRefPoint-1159</t>
  </si>
  <si>
    <t>GeoRefPoint-1160</t>
  </si>
  <si>
    <t>GeoRefPoint-1161</t>
  </si>
  <si>
    <t>GeoRefPoint-1162</t>
  </si>
  <si>
    <t>GeoRefPoint-1163</t>
  </si>
  <si>
    <t>GeoRefPoint-1164</t>
  </si>
  <si>
    <t>GeoRefPoint-1165</t>
  </si>
  <si>
    <t>GeoRefPoint-1166</t>
  </si>
  <si>
    <t>GeoRefPoint-1167</t>
  </si>
  <si>
    <t>GeoRefPoint-1168</t>
  </si>
  <si>
    <t>GeoRefPoint-1169</t>
  </si>
  <si>
    <t>GeoRefPoint-1170</t>
  </si>
  <si>
    <t>GeoRefPoint-1171</t>
  </si>
  <si>
    <t>GeoRefPoint-1172</t>
  </si>
  <si>
    <t>GeoRefPoint-1173</t>
  </si>
  <si>
    <t>GeoRefPoint-1174</t>
  </si>
  <si>
    <t>GeoRefPoint-1175</t>
  </si>
  <si>
    <t>GeoRefPoint-1176</t>
  </si>
  <si>
    <t>GeoRefPoint-1177</t>
  </si>
  <si>
    <t>GeoRefPoint-1178</t>
  </si>
  <si>
    <t>GeoRefPoint-1179</t>
  </si>
  <si>
    <t>GeoRefPoint-1180</t>
  </si>
  <si>
    <t>GeoRefPoint-1181</t>
  </si>
  <si>
    <t>GeoRefPoint-1182</t>
  </si>
  <si>
    <t>GeoRefPoint-1183</t>
  </si>
  <si>
    <t>GeoRefPoint-1184</t>
  </si>
  <si>
    <t>GeoRefPoint-1185</t>
  </si>
  <si>
    <t>GeoRefPoint-1186</t>
  </si>
  <si>
    <t>GeoRefPoint-1187</t>
  </si>
  <si>
    <t>GeoRefPoint-1188</t>
  </si>
  <si>
    <t>GeoRefPoint-1189</t>
  </si>
  <si>
    <t>GeoRefPoint-1190</t>
  </si>
  <si>
    <t>GeoRefPoint-1191</t>
  </si>
  <si>
    <t>GeoRefPoint-1192</t>
  </si>
  <si>
    <t>GeoRefPoint-1193</t>
  </si>
  <si>
    <t>GeoRefPoint-1194</t>
  </si>
  <si>
    <t>GeoRefPoint-1195</t>
  </si>
  <si>
    <t>1803-a</t>
  </si>
  <si>
    <t>GeoRefPoint-1196</t>
  </si>
  <si>
    <t>GeoRefPoint-1197</t>
  </si>
  <si>
    <t>GeoRefPoint-1198</t>
  </si>
  <si>
    <t>GeoRefPoint-1199</t>
  </si>
  <si>
    <t>GeoRefPoint-1200</t>
  </si>
  <si>
    <t>GeoRefPoint-1201</t>
  </si>
  <si>
    <t>1803-b</t>
  </si>
  <si>
    <t>GeoRefPoint-1202</t>
  </si>
  <si>
    <t>GeoRefPoint-1203</t>
  </si>
  <si>
    <t>GeoRefPoint-1204</t>
  </si>
  <si>
    <t>GeoRefPoint-1205</t>
  </si>
  <si>
    <t>GeoRefPoint-1206</t>
  </si>
  <si>
    <t>GeoRefPoint-1207</t>
  </si>
  <si>
    <t>GeoRefPoint-1208</t>
  </si>
  <si>
    <t>GeoRefPoint-1209</t>
  </si>
  <si>
    <t>GeoRefPoint-1210</t>
  </si>
  <si>
    <t>GeoRefPoint-1211</t>
  </si>
  <si>
    <t>GeoRefPoint-1212</t>
  </si>
  <si>
    <t>GeoRefPoint-1213</t>
  </si>
  <si>
    <t>GeoRefPoint-1214</t>
  </si>
  <si>
    <t>GeoRefPoint-1215</t>
  </si>
  <si>
    <t>GeoRefPoint-1216</t>
  </si>
  <si>
    <t>GeoRefPoint-1217</t>
  </si>
  <si>
    <t>GeoRefPoint-1218</t>
  </si>
  <si>
    <t>GeoRefPoint-1219</t>
  </si>
  <si>
    <t>GeoRefPoint-1220</t>
  </si>
  <si>
    <t>GeoRefPoint-1221</t>
  </si>
  <si>
    <t>GeoRefPoint-1222</t>
  </si>
  <si>
    <t>GeoRefPoint-1223</t>
  </si>
  <si>
    <t>GeoRefPoint-1224</t>
  </si>
  <si>
    <t>GeoRefPoint-1225</t>
  </si>
  <si>
    <t>GeoRefPoint-1226</t>
  </si>
  <si>
    <t>GeoRefPoint-1227</t>
  </si>
  <si>
    <t>GeoRefPoint-1228</t>
  </si>
  <si>
    <t>GeoRefPoint-1229</t>
  </si>
  <si>
    <t>GeoRefPoint-1230</t>
  </si>
  <si>
    <t>GeoRefPoint-1231</t>
  </si>
  <si>
    <t>GeoRefPoint-1232</t>
  </si>
  <si>
    <t>GeoRefPoint-1233</t>
  </si>
  <si>
    <t>GeoRefPoint-1234</t>
  </si>
  <si>
    <t>GeoRefPoint-1235</t>
  </si>
  <si>
    <t>GeoRefPoint-1236</t>
  </si>
  <si>
    <t>GeoRefPoint-1237</t>
  </si>
  <si>
    <t>GeoRefPoint-1238</t>
  </si>
  <si>
    <t>GeoRefPoint-1239</t>
  </si>
  <si>
    <t>GeoRefPoint-1240</t>
  </si>
  <si>
    <t>GeoRefPoint-1241</t>
  </si>
  <si>
    <t>GeoRefPoint-1242</t>
  </si>
  <si>
    <r>
      <t>XLSTAT 2020.4.1.1038 - Scatter plots - Start time: 25/02/2021 at 22:48:49 / End time: 25/02/2021 at 22:48:52</t>
    </r>
    <r>
      <rPr>
        <sz val="10"/>
        <color rgb="FFFFFFFF"/>
        <rFont val="Arial"/>
        <family val="2"/>
      </rPr>
      <t xml:space="preserve"> / Microsoft Excel 16.04266</t>
    </r>
  </si>
  <si>
    <t>X: Workbook = Table S1 - Georef points - Copie.xlsx / Sheet = Table S1 - Georef-Data / Range = 'Table S1 - Georef-Data'!$H$2:$H$68 / 67 rows and 1 column</t>
  </si>
  <si>
    <t>Y: Workbook = Table S1 - Georef points - Copie.xlsx / Sheet = Table S1 - Georef-Data / Range = 'Table S1 - Georef-Data'!$U$2:$U$68 / 67 rows and 1 column</t>
  </si>
  <si>
    <t>Z: Workbook = Table S1 - Georef points - Copie.xlsx / Sheet = Table S1 - Georef-Data / Range = 'Table S1 - Georef-Data'!$I$2:$I$68 / 67 rows and 1 column</t>
  </si>
  <si>
    <t>Groups: Workbook = Table S1 - Georef points - Copie.xlsx / Sheet = Table S1 - Georef-Data / Range = 'Table S1 - Georef-Data'!$P$2:$P$68 / 67 rows and 1 column</t>
  </si>
  <si>
    <t>Scatter plots:</t>
  </si>
  <si>
    <t xml:space="preserve"> </t>
  </si>
  <si>
    <r>
      <t>XLSTAT 2020.4.1.1038 - Nuages de points - Début : 25/02/2021 à 14:35:38 / Fin : 25/02/2021 à 14:35:39</t>
    </r>
    <r>
      <rPr>
        <sz val="10"/>
        <color rgb="FFFFFFFF"/>
        <rFont val="Arial"/>
        <family val="2"/>
      </rPr>
      <t xml:space="preserve"> / Microsoft Excel 16.04266</t>
    </r>
  </si>
  <si>
    <t>X : Classeur = Table S1 - Georef points - Copie.xlsx / Feuille = Table S1 - Georef-Data / Plage = 'Table S1 - Georef-Data'!$E$1:$E$1070 / 1069 lignes et 1 colonne</t>
  </si>
  <si>
    <t>Y : Classeur = Table S1 - Georef points - Copie.xlsx / Feuille = Table S1 - Georef-Data / Plage = 'Table S1 - Georef-Data'!$G$1:$G$1070 / 1069 lignes et 1 colonne</t>
  </si>
  <si>
    <t>Z : Classeur = Table S1 - Georef points - Copie.xlsx / Feuille = Table S1 - Georef-Data / Plage = 'Table S1 - Georef-Data'!$AK$1:$AK$1070 / 1069 lignes et 1 colonne</t>
  </si>
  <si>
    <t>Groupes : Classeur = Table S1 - Georef points - Copie.xlsx / Feuille = Table S1 - Georef-Data / Plage = 'Table S1 - Georef-Data'!$P$1:$P$1070 / 1069 lignes et 1 colonne</t>
  </si>
  <si>
    <t>Nuages de points :</t>
  </si>
  <si>
    <t>X</t>
  </si>
  <si>
    <t>Residuals-Affine</t>
  </si>
  <si>
    <t>Residuals-Similarity</t>
  </si>
  <si>
    <t>Area</t>
  </si>
  <si>
    <t>ControlPoint-55</t>
  </si>
  <si>
    <t>ControlPoint-48</t>
  </si>
  <si>
    <t>ControlPoint-49</t>
  </si>
  <si>
    <t>ControlPoint-50</t>
  </si>
  <si>
    <t>ControlPoint-51</t>
  </si>
  <si>
    <t>ControlPoint-52</t>
  </si>
  <si>
    <t>ControlPoint-53</t>
  </si>
  <si>
    <t>ControlPoint-54</t>
  </si>
  <si>
    <t>ControlPoint-17</t>
  </si>
  <si>
    <t>ControlPoint-18</t>
  </si>
  <si>
    <t>ControlPoint-42</t>
  </si>
  <si>
    <t>ControlPoint-43</t>
  </si>
  <si>
    <t>ControlPoint-41</t>
  </si>
  <si>
    <t>ControlPoint-44</t>
  </si>
  <si>
    <t>ControlPoint-45</t>
  </si>
  <si>
    <t>ControlPoint-46</t>
  </si>
  <si>
    <t>ControlPoint-47</t>
  </si>
  <si>
    <t>ControlPoint-5</t>
  </si>
  <si>
    <t>ControlPoint-6</t>
  </si>
  <si>
    <t>ControlPoint-7</t>
  </si>
  <si>
    <t>ControlPoint-8</t>
  </si>
  <si>
    <t>ControlPoint-9</t>
  </si>
  <si>
    <t>ControlPoint-10</t>
  </si>
  <si>
    <t>ControlPoint-11</t>
  </si>
  <si>
    <t>ControlPoint-12</t>
  </si>
  <si>
    <t>ControlPoint-13</t>
  </si>
  <si>
    <t>ControlPoint-14</t>
  </si>
  <si>
    <t>ControlPoint-15</t>
  </si>
  <si>
    <t>ControlPoint-16</t>
  </si>
  <si>
    <t>ControlPoint-40</t>
  </si>
  <si>
    <t>ControlPoint-77</t>
  </si>
  <si>
    <t>5 - Surroundigs</t>
  </si>
  <si>
    <t>ControlPoint-78</t>
  </si>
  <si>
    <t>ControlPoint-79</t>
  </si>
  <si>
    <t>ControlPoint-80</t>
  </si>
  <si>
    <t>ControlPoint-81</t>
  </si>
  <si>
    <t>ControlPoint-1</t>
  </si>
  <si>
    <t>ControlPoint-2</t>
  </si>
  <si>
    <t>ControlPoint-3</t>
  </si>
  <si>
    <t>ControlPoint-4</t>
  </si>
  <si>
    <t>ControlPoint-19</t>
  </si>
  <si>
    <t>ControlPoint-20</t>
  </si>
  <si>
    <t>ControlPoint-21</t>
  </si>
  <si>
    <t>ControlPoint-22</t>
  </si>
  <si>
    <t>ControlPoint-23</t>
  </si>
  <si>
    <t>ControlPoint-24</t>
  </si>
  <si>
    <t>ControlPoint-25</t>
  </si>
  <si>
    <t>ControlPoint-26</t>
  </si>
  <si>
    <t>ControlPoint-27</t>
  </si>
  <si>
    <t>ControlPoint-28</t>
  </si>
  <si>
    <t>ControlPoint-29</t>
  </si>
  <si>
    <t>ControlPoint-30</t>
  </si>
  <si>
    <t>ControlPoint-31</t>
  </si>
  <si>
    <t>ControlPoint-32</t>
  </si>
  <si>
    <t>ControlPoint-33</t>
  </si>
  <si>
    <t>ControlPoint-34</t>
  </si>
  <si>
    <t>ControlPoint-35</t>
  </si>
  <si>
    <t>ControlPoint-36</t>
  </si>
  <si>
    <t>ControlPoint-37</t>
  </si>
  <si>
    <t>ControlPoint-38</t>
  </si>
  <si>
    <t>ControlPoint-39</t>
  </si>
  <si>
    <t>ControlPoint-56</t>
  </si>
  <si>
    <t>ControlPoint-57</t>
  </si>
  <si>
    <t>ControlPoint-58</t>
  </si>
  <si>
    <t>ControlPoint-59</t>
  </si>
  <si>
    <t>ControlPoint-60</t>
  </si>
  <si>
    <t>ControlPoint-61</t>
  </si>
  <si>
    <t>ControlPoint-62</t>
  </si>
  <si>
    <t>ControlPoint-63</t>
  </si>
  <si>
    <t>ControlPoint-64</t>
  </si>
  <si>
    <t>ControlPoint-65</t>
  </si>
  <si>
    <t>ControlPoint-66</t>
  </si>
  <si>
    <t>ControlPoint-67</t>
  </si>
  <si>
    <t>ControlPoint-68</t>
  </si>
  <si>
    <t>ControlPoint-69</t>
  </si>
  <si>
    <t>ControlPoint-70</t>
  </si>
  <si>
    <t>ControlPoint-71</t>
  </si>
  <si>
    <t>ControlPoint-72</t>
  </si>
  <si>
    <t>ControlPoint-73</t>
  </si>
  <si>
    <t>ControlPoint-74</t>
  </si>
  <si>
    <t>ControlPoint-75</t>
  </si>
  <si>
    <t>ControlPoint-76</t>
  </si>
  <si>
    <t>Sorting</t>
  </si>
  <si>
    <t>Id ref to</t>
  </si>
  <si>
    <t>Quality of the georeferencing around the harbour basin</t>
  </si>
  <si>
    <t>Reference of the map</t>
  </si>
  <si>
    <t>1905-BIS</t>
  </si>
  <si>
    <t>1883-BIS</t>
  </si>
  <si>
    <t>Periods in years</t>
  </si>
  <si>
    <t>Number of points</t>
  </si>
  <si>
    <t>Affine / Forward</t>
  </si>
  <si>
    <t>Affine / Inverse</t>
  </si>
  <si>
    <t>0 order polynomial / Forward</t>
  </si>
  <si>
    <t>0 order polynomial / Inverse</t>
  </si>
  <si>
    <t>Similarity polynomial / Forward</t>
  </si>
  <si>
    <t>Similarity polynomial / Inverse</t>
  </si>
  <si>
    <t>2nd order polynomial / Forward</t>
  </si>
  <si>
    <t>2nd order polynomial / Inverse</t>
  </si>
  <si>
    <t>3rd order polynomial / Forward</t>
  </si>
  <si>
    <t>3rd order polynomial / Inverse</t>
  </si>
  <si>
    <t>Adjust / Forward</t>
  </si>
  <si>
    <t>Adjust / Inverse</t>
  </si>
  <si>
    <t>Projective transformation / Forward</t>
  </si>
  <si>
    <t>Projective transformation / Inverse</t>
  </si>
  <si>
    <t>Spline / Forward</t>
  </si>
  <si>
    <t>Spline / Inverse</t>
  </si>
  <si>
    <t>Extent - Code</t>
  </si>
  <si>
    <t>Extent - Text</t>
  </si>
  <si>
    <t>Port_City</t>
  </si>
  <si>
    <t>Bay</t>
  </si>
  <si>
    <t>Habour</t>
  </si>
  <si>
    <t>Transformation choice</t>
  </si>
  <si>
    <t>Similarity polynomial</t>
  </si>
  <si>
    <t>Transformation choice - Codes</t>
  </si>
  <si>
    <t>Reference for the matching points</t>
  </si>
  <si>
    <t>Aerial photography / Satellite imagery</t>
  </si>
  <si>
    <t>Bathymetric data</t>
  </si>
  <si>
    <t>Texture at the bottom ofthe harbour</t>
  </si>
  <si>
    <t>*Conversion Pies de Burgos to metre: 1 Vara de Burgos = 0,835905 metres - Real Orden de 9 de diciembre de 1852, por la que se determinan las ta-blas de correspondencia recíproca entre las pesas y medidas métricasy las actualmente en uso (Diccionario jurídico-administrativo. Madrid,1858) - https://www.cem.es/sites/default/files/00000458recurso.pdf</t>
  </si>
  <si>
    <t>Extent of the map - Code</t>
  </si>
  <si>
    <t>Extent of the map - Text</t>
  </si>
  <si>
    <t>Bathy. - Points/Lines</t>
  </si>
  <si>
    <t>Bathy. - Original units</t>
  </si>
  <si>
    <t>Bathy. - Number of points</t>
  </si>
  <si>
    <t>Bathy. - Number of isolines</t>
  </si>
  <si>
    <t>Bathy. - Spatial Covariance (CV)</t>
  </si>
  <si>
    <t>Bathy. - Max</t>
  </si>
  <si>
    <t>Bathy. - Min</t>
  </si>
  <si>
    <t>Bathy. - Range</t>
  </si>
  <si>
    <t>Bathy. - Median</t>
  </si>
  <si>
    <t>Bathy. - Mean</t>
  </si>
  <si>
    <t>Bathy. - Std Dev</t>
  </si>
  <si>
    <t>Bathy. - Unique</t>
  </si>
  <si>
    <t>Bathy. - Majority</t>
  </si>
  <si>
    <t>Bathy. - Minority</t>
  </si>
  <si>
    <t>Bathy. - First Quartile</t>
  </si>
  <si>
    <t>Bathy. - Third Quartile</t>
  </si>
  <si>
    <t>Bathy. -  InterQuartile Range (IQR)</t>
  </si>
  <si>
    <t>Bathy. - Grid squares</t>
  </si>
  <si>
    <t>Bathy. - Grid squares 2</t>
  </si>
  <si>
    <t>Bathy. - Grid orientation - Degree</t>
  </si>
  <si>
    <t>Bathy. - Extent of the dataset - Concave Hull (area ha = round($area)/10000)</t>
  </si>
  <si>
    <t>Bathy. - Extent of the dataset at n+1</t>
  </si>
  <si>
    <t>Bathy. - Observed Mean Distance (m)</t>
  </si>
  <si>
    <t>Bathy. - Expected Mean Distance (m)</t>
  </si>
  <si>
    <t>Bathy. - Nearest Neighbor Ratio</t>
  </si>
  <si>
    <t>Bathy. - z-score</t>
  </si>
  <si>
    <t>Bathy. - p-value</t>
  </si>
  <si>
    <t>Study area</t>
  </si>
  <si>
    <t>Texture - Number of points</t>
  </si>
  <si>
    <t>Texture - Extent of the dataset</t>
  </si>
  <si>
    <t>Texture. - Observed Mean Distance (m)</t>
  </si>
  <si>
    <t>Texture. - Expected Mean Distance (m)</t>
  </si>
  <si>
    <t>Texture. - Nearest Neighbor Ratio</t>
  </si>
  <si>
    <t>Texture. - z-score</t>
  </si>
  <si>
    <t>Texture. - p-value</t>
  </si>
  <si>
    <t>*Conversion Pies de Burgos to metre: 1 Pies de Burgos = 0,278635 metre - Real Orden de 9 de diciembre de 1852, por la que se determinan las ta-blas de correspondencia recíproca entre las pesas y medidas métricasy las actualmente en uso (Diccionario jurídico-administrativo. Madrid,1858) - https://www.cem.es/sites/default/files/00000458recurso.pdf</t>
  </si>
  <si>
    <t>N/A</t>
  </si>
  <si>
    <t>Depth of the hard material or substratum</t>
  </si>
  <si>
    <t>ESRI</t>
  </si>
  <si>
    <t>Mapa geologic de Catalunya Geitreball III. Mapa geologic de les zones urbanes - Tarragona, Port de Tarragona 1:5000, 267-139 (473-3-3), 267-140 (473-3-4), IGC</t>
  </si>
  <si>
    <t>Port de Tarragona, 2020</t>
  </si>
  <si>
    <t>Port de Tarragona</t>
  </si>
  <si>
    <t>All</t>
  </si>
  <si>
    <t>Institut Cartogràfic i Geològic de Catalunya</t>
  </si>
  <si>
    <t>Institut Geològic de Catalunya</t>
  </si>
  <si>
    <t>Aerial photography / Satellite images</t>
  </si>
  <si>
    <t>ESRI - Satellite images</t>
  </si>
  <si>
    <t>https://www.porttarragona.cat/en/digital-archive</t>
  </si>
  <si>
    <t>https://www.icgc.cat/</t>
  </si>
  <si>
    <t>La Ciudad de Tarragona</t>
  </si>
  <si>
    <t xml:space="preserve">Puerto de Tarragona, 1977 - Memoria JOP </t>
  </si>
  <si>
    <t xml:space="preserve">Puerto de Tarragona, 1980 - Memoria JOP </t>
  </si>
  <si>
    <t xml:space="preserve">Puerto de Tarragona, 1983 - Memoria JOP </t>
  </si>
  <si>
    <t xml:space="preserve">Puerto de Tarragona, 1986 - Memoria JOP </t>
  </si>
  <si>
    <t xml:space="preserve">Port de Tarragona, 1989 - Memoria JOP </t>
  </si>
  <si>
    <t xml:space="preserve">Port de Tarragona, 1992 - Memoria JOP </t>
  </si>
  <si>
    <t xml:space="preserve">Port de Tarragona, 1995 - Memòria APT </t>
  </si>
  <si>
    <t xml:space="preserve">Port de Tarragona, 1998 - Memòria APT </t>
  </si>
  <si>
    <t xml:space="preserve">Port de Tarragona, 2000 - Memòria APT </t>
  </si>
  <si>
    <t xml:space="preserve">Port de Tarragona, 2010 -  - Memòria APT </t>
  </si>
  <si>
    <t xml:space="preserve">Puerto de Tarragona - Estadística e Memoria JOP </t>
  </si>
  <si>
    <t xml:space="preserve">Puerto de Tarragona (3 maps) - Memòria JOP </t>
  </si>
  <si>
    <t xml:space="preserve">Puerto de Tarragona, 1/4000 - Memòria JOP </t>
  </si>
  <si>
    <r>
      <rPr>
        <sz val="11"/>
        <color theme="1"/>
        <rFont val="Calibri"/>
        <family val="2"/>
        <scheme val="minor"/>
      </rPr>
      <t>Proyectos de Obras Históricos</t>
    </r>
    <r>
      <rPr>
        <sz val="11"/>
        <color rgb="FFFF0000"/>
        <rFont val="Calibri"/>
        <family val="2"/>
        <scheme val="minor"/>
      </rPr>
      <t xml:space="preserve"> Proj 16</t>
    </r>
  </si>
  <si>
    <r>
      <t xml:space="preserve">Proyectos de Obras Históricos - Puerto de Tarragona, Proyecto de Canal dragado en el Antepuerto, Piano general, Hoja 1, 1/4000 </t>
    </r>
    <r>
      <rPr>
        <sz val="11"/>
        <color rgb="FFFF0000"/>
        <rFont val="Calibri"/>
        <family val="2"/>
        <scheme val="minor"/>
      </rPr>
      <t>(Proj 54)</t>
    </r>
  </si>
  <si>
    <r>
      <t xml:space="preserve">Proyectos de Obras Históricos - Puerto de Tarragona, Proyecto de Canal dragado en el Antepuerto, Piano general, Hoja 1, 1/5000 </t>
    </r>
    <r>
      <rPr>
        <sz val="11"/>
        <color rgb="FFFF0000"/>
        <rFont val="Calibri"/>
        <family val="2"/>
        <scheme val="minor"/>
      </rPr>
      <t>(Proj 72)</t>
    </r>
  </si>
  <si>
    <r>
      <t>Proyectos de Obras Históricos - Puerto de Tarragona. Plano del Dragado, Hoja num. 6,  1/2000</t>
    </r>
    <r>
      <rPr>
        <sz val="11"/>
        <color rgb="FFFF0000"/>
        <rFont val="Calibri"/>
        <family val="2"/>
        <scheme val="minor"/>
      </rPr>
      <t xml:space="preserve"> (Proj 05)</t>
    </r>
  </si>
  <si>
    <r>
      <t xml:space="preserve">Proyectos de Obras Históricos - Projecto del dogue del Oeste del Puerto de Tarragona - Plano general </t>
    </r>
    <r>
      <rPr>
        <sz val="11"/>
        <color rgb="FFFF0000"/>
        <rFont val="Calibri"/>
        <family val="2"/>
        <scheme val="minor"/>
      </rPr>
      <t>(Proj 01)</t>
    </r>
  </si>
  <si>
    <r>
      <t xml:space="preserve">*Conversion Pies de Burgos to metre: 1 Pies de Burgos = 0,278635 metre - </t>
    </r>
    <r>
      <rPr>
        <i/>
        <sz val="11"/>
        <color theme="1"/>
        <rFont val="Calibri"/>
        <family val="2"/>
        <scheme val="minor"/>
      </rPr>
      <t xml:space="preserve">Real Orden de 9 de diciembre de 1852, por la que se determinan las ta-blas de correspondencia recíproca entre las pesas y medidas métricasy las actualmente en uso </t>
    </r>
    <r>
      <rPr>
        <sz val="11"/>
        <color theme="1"/>
        <rFont val="Calibri"/>
        <family val="2"/>
        <scheme val="minor"/>
      </rPr>
      <t>(Diccionario jurídico-administrativo. Madrid,1858) - https://www.cem.es/sites/default/files/00000458recurso.pdf accessed 10/06/2020</t>
    </r>
  </si>
  <si>
    <t>Points / Lines</t>
  </si>
  <si>
    <t>Outer basins</t>
  </si>
  <si>
    <t>Basin</t>
  </si>
  <si>
    <t>Quality of the digitalising around the harbour basin</t>
  </si>
  <si>
    <t>Maps of the hard meterial at the bottom of the harbour or the geological substratum</t>
  </si>
  <si>
    <t>SORTING-by maps</t>
  </si>
  <si>
    <t>SORTING-by matching points</t>
  </si>
  <si>
    <t>ID ref to in ArcGIS</t>
  </si>
  <si>
    <t>4 - Surroundings</t>
  </si>
  <si>
    <t>1852-2</t>
  </si>
  <si>
    <t>1852-1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</si>
</sst>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"/>
  </numFmts>
  <fonts count="2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i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color theme="4"/>
      <name val="Arial"/>
      <family val="2"/>
    </font>
    <font>
      <sz val="10"/>
      <color theme="5" tint="-0.249977111117893"/>
      <name val="Arial"/>
      <family val="2"/>
    </font>
    <font>
      <i/>
      <sz val="10"/>
      <name val="Arial"/>
      <family val="2"/>
    </font>
    <font>
      <u/>
      <sz val="11"/>
      <color theme="10"/>
      <name val="Calibri"/>
      <family val="2"/>
      <scheme val="minor"/>
    </font>
    <font>
      <sz val="10"/>
      <color rgb="FF00B050"/>
      <name val="Arial"/>
      <family val="2"/>
    </font>
    <font>
      <sz val="10"/>
      <color theme="6" tint="-0.499984740745262"/>
      <name val="Arial"/>
      <family val="2"/>
    </font>
    <font>
      <i/>
      <sz val="10"/>
      <color theme="6" tint="-0.499984740745262"/>
      <name val="Arial"/>
      <family val="2"/>
    </font>
    <font>
      <b/>
      <sz val="18"/>
      <color theme="1"/>
      <name val="Calibri"/>
      <family val="2"/>
      <scheme val="minor"/>
    </font>
    <font>
      <b/>
      <sz val="10"/>
      <name val="Arial"/>
      <family val="2"/>
    </font>
    <font>
      <sz val="10"/>
      <color theme="1"/>
      <name val="Arial"/>
      <family val="2"/>
    </font>
    <font>
      <sz val="10"/>
      <color rgb="FF92D050"/>
      <name val="Arial"/>
      <family val="2"/>
    </font>
    <font>
      <sz val="10"/>
      <color theme="9" tint="-0.249977111117893"/>
      <name val="Arial"/>
      <family val="2"/>
    </font>
    <font>
      <sz val="10"/>
      <color theme="9"/>
      <name val="Arial"/>
      <family val="2"/>
    </font>
    <font>
      <sz val="10"/>
      <color rgb="FFFF0000"/>
      <name val="Arial"/>
      <family val="2"/>
    </font>
    <font>
      <sz val="10"/>
      <color rgb="FFFFFFFF"/>
      <name val="Arial"/>
      <family val="2"/>
    </font>
    <font>
      <b/>
      <sz val="10"/>
      <color rgb="FFEC5B11"/>
      <name val="Arial"/>
      <family val="2"/>
    </font>
    <font>
      <i/>
      <sz val="18"/>
      <name val="Arial"/>
      <family val="2"/>
    </font>
    <font>
      <sz val="10"/>
      <name val="Courier New"/>
      <family val="3"/>
    </font>
  </fonts>
  <fills count="1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105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wrapText="1"/>
    </xf>
    <xf numFmtId="0" fontId="5" fillId="0" borderId="0" xfId="0" applyFont="1"/>
    <xf numFmtId="0" fontId="6" fillId="0" borderId="0" xfId="0" applyFont="1"/>
    <xf numFmtId="0" fontId="7" fillId="0" borderId="0" xfId="0" applyFont="1"/>
    <xf numFmtId="0" fontId="9" fillId="0" borderId="0" xfId="0" applyFont="1"/>
    <xf numFmtId="0" fontId="10" fillId="0" borderId="0" xfId="0" applyFont="1"/>
    <xf numFmtId="0" fontId="11" fillId="0" borderId="0" xfId="0" applyFont="1"/>
    <xf numFmtId="0" fontId="8" fillId="0" borderId="1" xfId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 wrapText="1"/>
    </xf>
    <xf numFmtId="0" fontId="0" fillId="0" borderId="0" xfId="0" applyFont="1"/>
    <xf numFmtId="0" fontId="0" fillId="0" borderId="0" xfId="0" applyFont="1" applyFill="1"/>
    <xf numFmtId="0" fontId="13" fillId="0" borderId="0" xfId="0" applyFont="1"/>
    <xf numFmtId="164" fontId="0" fillId="0" borderId="0" xfId="0" applyNumberFormat="1" applyFont="1"/>
    <xf numFmtId="0" fontId="0" fillId="6" borderId="0" xfId="0" applyFont="1" applyFill="1"/>
    <xf numFmtId="0" fontId="0" fillId="7" borderId="0" xfId="0" applyFont="1" applyFill="1"/>
    <xf numFmtId="0" fontId="0" fillId="8" borderId="0" xfId="0" applyFont="1" applyFill="1"/>
    <xf numFmtId="0" fontId="13" fillId="8" borderId="0" xfId="0" applyFont="1" applyFill="1"/>
    <xf numFmtId="164" fontId="0" fillId="8" borderId="0" xfId="0" applyNumberFormat="1" applyFont="1" applyFill="1"/>
    <xf numFmtId="164" fontId="0" fillId="8" borderId="0" xfId="0" applyNumberFormat="1" applyFill="1"/>
    <xf numFmtId="165" fontId="0" fillId="8" borderId="0" xfId="0" applyNumberFormat="1" applyFill="1"/>
    <xf numFmtId="2" fontId="0" fillId="8" borderId="0" xfId="0" applyNumberFormat="1" applyFill="1"/>
    <xf numFmtId="0" fontId="0" fillId="9" borderId="0" xfId="0" applyFont="1" applyFill="1"/>
    <xf numFmtId="0" fontId="13" fillId="9" borderId="0" xfId="0" applyFont="1" applyFill="1"/>
    <xf numFmtId="164" fontId="0" fillId="9" borderId="0" xfId="0" applyNumberFormat="1" applyFont="1" applyFill="1"/>
    <xf numFmtId="164" fontId="0" fillId="9" borderId="0" xfId="0" applyNumberFormat="1" applyFill="1"/>
    <xf numFmtId="165" fontId="0" fillId="9" borderId="0" xfId="0" applyNumberFormat="1" applyFill="1"/>
    <xf numFmtId="2" fontId="0" fillId="9" borderId="0" xfId="0" applyNumberFormat="1" applyFill="1"/>
    <xf numFmtId="0" fontId="0" fillId="2" borderId="0" xfId="0" applyFont="1" applyFill="1"/>
    <xf numFmtId="0" fontId="13" fillId="2" borderId="0" xfId="0" applyFont="1" applyFill="1"/>
    <xf numFmtId="164" fontId="0" fillId="2" borderId="0" xfId="0" applyNumberFormat="1" applyFont="1" applyFill="1"/>
    <xf numFmtId="164" fontId="0" fillId="2" borderId="0" xfId="0" applyNumberFormat="1" applyFill="1"/>
    <xf numFmtId="165" fontId="0" fillId="2" borderId="0" xfId="0" applyNumberFormat="1" applyFill="1"/>
    <xf numFmtId="2" fontId="0" fillId="2" borderId="0" xfId="0" applyNumberFormat="1" applyFill="1"/>
    <xf numFmtId="0" fontId="14" fillId="2" borderId="0" xfId="0" applyFont="1" applyFill="1"/>
    <xf numFmtId="0" fontId="0" fillId="2" borderId="0" xfId="0" applyFill="1"/>
    <xf numFmtId="0" fontId="0" fillId="0" borderId="0" xfId="0" applyFill="1"/>
    <xf numFmtId="165" fontId="0" fillId="0" borderId="0" xfId="0" applyNumberFormat="1" applyFont="1"/>
    <xf numFmtId="165" fontId="0" fillId="0" borderId="0" xfId="0" applyNumberFormat="1" applyFill="1"/>
    <xf numFmtId="0" fontId="14" fillId="0" borderId="0" xfId="0" applyFont="1" applyFill="1"/>
    <xf numFmtId="0" fontId="15" fillId="0" borderId="0" xfId="0" applyFont="1" applyFill="1"/>
    <xf numFmtId="164" fontId="0" fillId="0" borderId="0" xfId="0" applyNumberFormat="1" applyFill="1"/>
    <xf numFmtId="0" fontId="16" fillId="0" borderId="0" xfId="0" applyFont="1" applyFill="1"/>
    <xf numFmtId="0" fontId="17" fillId="0" borderId="0" xfId="0" applyFont="1" applyFill="1"/>
    <xf numFmtId="0" fontId="18" fillId="0" borderId="0" xfId="0" applyFont="1" applyFill="1"/>
    <xf numFmtId="165" fontId="0" fillId="0" borderId="0" xfId="0" applyNumberFormat="1" applyFont="1" applyFill="1"/>
    <xf numFmtId="165" fontId="0" fillId="0" borderId="0" xfId="0" applyNumberFormat="1"/>
    <xf numFmtId="164" fontId="0" fillId="0" borderId="0" xfId="0" applyNumberFormat="1"/>
    <xf numFmtId="165" fontId="14" fillId="0" borderId="0" xfId="0" applyNumberFormat="1" applyFont="1" applyFill="1"/>
    <xf numFmtId="0" fontId="20" fillId="0" borderId="0" xfId="0" applyFont="1"/>
    <xf numFmtId="0" fontId="0" fillId="10" borderId="0" xfId="0" applyFont="1" applyFill="1"/>
    <xf numFmtId="0" fontId="0" fillId="11" borderId="0" xfId="0" applyFont="1" applyFill="1"/>
    <xf numFmtId="0" fontId="13" fillId="11" borderId="0" xfId="0" applyFont="1" applyFill="1"/>
    <xf numFmtId="164" fontId="0" fillId="11" borderId="0" xfId="0" applyNumberFormat="1" applyFont="1" applyFill="1"/>
    <xf numFmtId="3" fontId="0" fillId="0" borderId="0" xfId="0" applyNumberFormat="1" applyFont="1"/>
    <xf numFmtId="3" fontId="0" fillId="0" borderId="0" xfId="0" applyNumberFormat="1"/>
    <xf numFmtId="0" fontId="0" fillId="8" borderId="0" xfId="0" applyFill="1"/>
    <xf numFmtId="0" fontId="0" fillId="9" borderId="0" xfId="0" applyFill="1"/>
    <xf numFmtId="0" fontId="1" fillId="0" borderId="1" xfId="0" applyFont="1" applyFill="1" applyBorder="1" applyAlignment="1">
      <alignment horizontal="center"/>
    </xf>
    <xf numFmtId="0" fontId="0" fillId="0" borderId="1" xfId="0" applyBorder="1"/>
    <xf numFmtId="0" fontId="1" fillId="0" borderId="1" xfId="0" applyFont="1" applyBorder="1"/>
    <xf numFmtId="0" fontId="13" fillId="0" borderId="1" xfId="0" applyFont="1" applyBorder="1"/>
    <xf numFmtId="0" fontId="1" fillId="0" borderId="5" xfId="0" applyFont="1" applyFill="1" applyBorder="1"/>
    <xf numFmtId="0" fontId="13" fillId="0" borderId="5" xfId="0" applyFont="1" applyFill="1" applyBorder="1"/>
    <xf numFmtId="0" fontId="1" fillId="0" borderId="0" xfId="0" applyFont="1"/>
    <xf numFmtId="0" fontId="13" fillId="0" borderId="0" xfId="0" applyFont="1" applyFill="1" applyBorder="1"/>
    <xf numFmtId="0" fontId="0" fillId="0" borderId="1" xfId="0" applyFont="1" applyBorder="1"/>
    <xf numFmtId="0" fontId="0" fillId="12" borderId="1" xfId="0" applyFont="1" applyFill="1" applyBorder="1"/>
    <xf numFmtId="0" fontId="0" fillId="13" borderId="1" xfId="0" applyFont="1" applyFill="1" applyBorder="1"/>
    <xf numFmtId="0" fontId="0" fillId="0" borderId="1" xfId="0" applyFont="1" applyFill="1" applyBorder="1"/>
    <xf numFmtId="0" fontId="0" fillId="13" borderId="1" xfId="0" applyFill="1" applyBorder="1"/>
    <xf numFmtId="0" fontId="0" fillId="12" borderId="1" xfId="0" applyFill="1" applyBorder="1"/>
    <xf numFmtId="0" fontId="0" fillId="13" borderId="0" xfId="0" applyFill="1" applyBorder="1"/>
    <xf numFmtId="0" fontId="0" fillId="13" borderId="0" xfId="0" applyFill="1"/>
    <xf numFmtId="0" fontId="0" fillId="13" borderId="1" xfId="0" applyFill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22" fillId="0" borderId="0" xfId="0" applyFont="1"/>
    <xf numFmtId="0" fontId="22" fillId="0" borderId="0" xfId="0" quotePrefix="1" applyFont="1"/>
    <xf numFmtId="0" fontId="0" fillId="0" borderId="0" xfId="0" applyAlignment="1">
      <alignment vertical="center" wrapText="1"/>
    </xf>
    <xf numFmtId="0" fontId="0" fillId="0" borderId="0" xfId="0" applyBorder="1"/>
    <xf numFmtId="0" fontId="1" fillId="0" borderId="0" xfId="0" applyFont="1" applyBorder="1"/>
    <xf numFmtId="0" fontId="0" fillId="0" borderId="0" xfId="0" applyAlignment="1">
      <alignment horizontal="center" vertical="center"/>
    </xf>
    <xf numFmtId="49" fontId="0" fillId="0" borderId="2" xfId="0" applyNumberFormat="1" applyBorder="1" applyAlignment="1">
      <alignment horizontal="center" wrapText="1"/>
    </xf>
    <xf numFmtId="49" fontId="0" fillId="0" borderId="3" xfId="0" applyNumberFormat="1" applyBorder="1" applyAlignment="1">
      <alignment horizontal="center" wrapText="1"/>
    </xf>
    <xf numFmtId="49" fontId="0" fillId="0" borderId="4" xfId="0" applyNumberFormat="1" applyBorder="1" applyAlignment="1">
      <alignment horizontal="center" wrapText="1"/>
    </xf>
    <xf numFmtId="0" fontId="0" fillId="3" borderId="2" xfId="0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 wrapText="1"/>
    </xf>
    <xf numFmtId="0" fontId="12" fillId="4" borderId="2" xfId="0" applyFont="1" applyFill="1" applyBorder="1" applyAlignment="1">
      <alignment horizontal="center" vertical="center" wrapText="1"/>
    </xf>
    <xf numFmtId="0" fontId="12" fillId="4" borderId="3" xfId="0" applyFont="1" applyFill="1" applyBorder="1" applyAlignment="1">
      <alignment horizontal="center" vertical="center" wrapText="1"/>
    </xf>
    <xf numFmtId="0" fontId="12" fillId="4" borderId="4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/>
    </xf>
    <xf numFmtId="0" fontId="21" fillId="2" borderId="6" xfId="0" applyFont="1" applyFill="1" applyBorder="1" applyAlignment="1">
      <alignment horizontal="center" vertical="center" wrapText="1"/>
    </xf>
    <xf numFmtId="0" fontId="21" fillId="2" borderId="7" xfId="0" applyFont="1" applyFill="1" applyBorder="1" applyAlignment="1">
      <alignment horizontal="center" vertical="center" wrapText="1"/>
    </xf>
    <xf numFmtId="0" fontId="21" fillId="2" borderId="8" xfId="0" applyFont="1" applyFill="1" applyBorder="1" applyAlignment="1">
      <alignment horizontal="center" vertical="center" wrapText="1"/>
    </xf>
    <xf numFmtId="49" fontId="0" fillId="0" borderId="0" xfId="0" applyNumberFormat="1" applyBorder="1" applyAlignment="1">
      <alignment horizontal="center" vertical="center" wrapText="1"/>
    </xf>
    <xf numFmtId="0" fontId="7" fillId="2" borderId="6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 vertical="center"/>
    </xf>
  </cellXfs>
  <cellStyles count="2">
    <cellStyle name="Lien hypertexte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Points géoréférencés par</a:t>
            </a:r>
            <a:r>
              <a:rPr lang="fr-FR" baseline="0"/>
              <a:t> dates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noFill/>
              <a:ln w="3175">
                <a:solidFill>
                  <a:schemeClr val="tx1"/>
                </a:solidFill>
              </a:ln>
              <a:effectLst/>
            </c:spPr>
          </c:marker>
          <c:xVal>
            <c:numRef>
              <c:f>'[1]Table S1 - Georef-Data'!$E$2:$E$1324</c:f>
              <c:numCache>
                <c:formatCode>General</c:formatCode>
                <c:ptCount val="1323"/>
                <c:pt idx="0">
                  <c:v>2020</c:v>
                </c:pt>
                <c:pt idx="1">
                  <c:v>2020</c:v>
                </c:pt>
                <c:pt idx="2">
                  <c:v>2020</c:v>
                </c:pt>
                <c:pt idx="3">
                  <c:v>2020</c:v>
                </c:pt>
                <c:pt idx="4">
                  <c:v>1945</c:v>
                </c:pt>
                <c:pt idx="5">
                  <c:v>1945</c:v>
                </c:pt>
                <c:pt idx="6">
                  <c:v>1945</c:v>
                </c:pt>
                <c:pt idx="7">
                  <c:v>1945</c:v>
                </c:pt>
                <c:pt idx="8">
                  <c:v>1945</c:v>
                </c:pt>
                <c:pt idx="9">
                  <c:v>1945</c:v>
                </c:pt>
                <c:pt idx="10">
                  <c:v>1945</c:v>
                </c:pt>
                <c:pt idx="11">
                  <c:v>1945</c:v>
                </c:pt>
                <c:pt idx="12">
                  <c:v>1945</c:v>
                </c:pt>
                <c:pt idx="13">
                  <c:v>1945</c:v>
                </c:pt>
                <c:pt idx="14">
                  <c:v>1945</c:v>
                </c:pt>
                <c:pt idx="15">
                  <c:v>1945</c:v>
                </c:pt>
                <c:pt idx="16">
                  <c:v>1824</c:v>
                </c:pt>
                <c:pt idx="17">
                  <c:v>1824</c:v>
                </c:pt>
                <c:pt idx="18">
                  <c:v>2020</c:v>
                </c:pt>
                <c:pt idx="19">
                  <c:v>2020</c:v>
                </c:pt>
                <c:pt idx="20">
                  <c:v>2020</c:v>
                </c:pt>
                <c:pt idx="21">
                  <c:v>2020</c:v>
                </c:pt>
                <c:pt idx="22">
                  <c:v>2020</c:v>
                </c:pt>
                <c:pt idx="23">
                  <c:v>2020</c:v>
                </c:pt>
                <c:pt idx="24">
                  <c:v>2020</c:v>
                </c:pt>
                <c:pt idx="25">
                  <c:v>2020</c:v>
                </c:pt>
                <c:pt idx="26">
                  <c:v>2020</c:v>
                </c:pt>
                <c:pt idx="27">
                  <c:v>2020</c:v>
                </c:pt>
                <c:pt idx="28">
                  <c:v>2020</c:v>
                </c:pt>
                <c:pt idx="29">
                  <c:v>2020</c:v>
                </c:pt>
                <c:pt idx="30">
                  <c:v>2020</c:v>
                </c:pt>
                <c:pt idx="31">
                  <c:v>2020</c:v>
                </c:pt>
                <c:pt idx="32">
                  <c:v>2020</c:v>
                </c:pt>
                <c:pt idx="33">
                  <c:v>2020</c:v>
                </c:pt>
                <c:pt idx="34">
                  <c:v>2020</c:v>
                </c:pt>
                <c:pt idx="35">
                  <c:v>2020</c:v>
                </c:pt>
                <c:pt idx="36">
                  <c:v>2020</c:v>
                </c:pt>
                <c:pt idx="37">
                  <c:v>2020</c:v>
                </c:pt>
                <c:pt idx="38">
                  <c:v>2020</c:v>
                </c:pt>
                <c:pt idx="39">
                  <c:v>1945</c:v>
                </c:pt>
                <c:pt idx="40">
                  <c:v>1883</c:v>
                </c:pt>
                <c:pt idx="41">
                  <c:v>1882</c:v>
                </c:pt>
                <c:pt idx="42">
                  <c:v>1882</c:v>
                </c:pt>
                <c:pt idx="43">
                  <c:v>1883</c:v>
                </c:pt>
                <c:pt idx="44">
                  <c:v>1883</c:v>
                </c:pt>
                <c:pt idx="45">
                  <c:v>1883</c:v>
                </c:pt>
                <c:pt idx="46">
                  <c:v>1883</c:v>
                </c:pt>
                <c:pt idx="47">
                  <c:v>1803</c:v>
                </c:pt>
                <c:pt idx="48">
                  <c:v>1803</c:v>
                </c:pt>
                <c:pt idx="49">
                  <c:v>1803</c:v>
                </c:pt>
                <c:pt idx="50">
                  <c:v>1803</c:v>
                </c:pt>
                <c:pt idx="51">
                  <c:v>1803</c:v>
                </c:pt>
                <c:pt idx="52">
                  <c:v>1803</c:v>
                </c:pt>
                <c:pt idx="53">
                  <c:v>1803</c:v>
                </c:pt>
                <c:pt idx="54">
                  <c:v>1790</c:v>
                </c:pt>
                <c:pt idx="55">
                  <c:v>2020</c:v>
                </c:pt>
                <c:pt idx="56">
                  <c:v>2020</c:v>
                </c:pt>
                <c:pt idx="57">
                  <c:v>2020</c:v>
                </c:pt>
                <c:pt idx="58">
                  <c:v>2020</c:v>
                </c:pt>
                <c:pt idx="59">
                  <c:v>2020</c:v>
                </c:pt>
                <c:pt idx="60">
                  <c:v>2020</c:v>
                </c:pt>
                <c:pt idx="61">
                  <c:v>2020</c:v>
                </c:pt>
                <c:pt idx="62">
                  <c:v>2020</c:v>
                </c:pt>
                <c:pt idx="63">
                  <c:v>2020</c:v>
                </c:pt>
                <c:pt idx="64">
                  <c:v>2020</c:v>
                </c:pt>
                <c:pt idx="65">
                  <c:v>2020</c:v>
                </c:pt>
                <c:pt idx="66">
                  <c:v>2020</c:v>
                </c:pt>
                <c:pt idx="67">
                  <c:v>2020</c:v>
                </c:pt>
                <c:pt idx="68">
                  <c:v>2020</c:v>
                </c:pt>
                <c:pt idx="69">
                  <c:v>2020</c:v>
                </c:pt>
                <c:pt idx="70">
                  <c:v>2020</c:v>
                </c:pt>
                <c:pt idx="71">
                  <c:v>2020</c:v>
                </c:pt>
                <c:pt idx="72">
                  <c:v>2020</c:v>
                </c:pt>
                <c:pt idx="73">
                  <c:v>2020</c:v>
                </c:pt>
                <c:pt idx="74">
                  <c:v>2020</c:v>
                </c:pt>
                <c:pt idx="75">
                  <c:v>2020</c:v>
                </c:pt>
                <c:pt idx="76">
                  <c:v>1945</c:v>
                </c:pt>
                <c:pt idx="77">
                  <c:v>1945</c:v>
                </c:pt>
                <c:pt idx="78">
                  <c:v>1945</c:v>
                </c:pt>
                <c:pt idx="79">
                  <c:v>1945</c:v>
                </c:pt>
                <c:pt idx="80">
                  <c:v>1945</c:v>
                </c:pt>
                <c:pt idx="81">
                  <c:v>2013</c:v>
                </c:pt>
                <c:pt idx="82">
                  <c:v>2013</c:v>
                </c:pt>
                <c:pt idx="83">
                  <c:v>2013</c:v>
                </c:pt>
                <c:pt idx="84">
                  <c:v>2013</c:v>
                </c:pt>
                <c:pt idx="85">
                  <c:v>2013</c:v>
                </c:pt>
                <c:pt idx="86">
                  <c:v>2013</c:v>
                </c:pt>
                <c:pt idx="87">
                  <c:v>2013</c:v>
                </c:pt>
                <c:pt idx="88">
                  <c:v>2013</c:v>
                </c:pt>
                <c:pt idx="89">
                  <c:v>2013</c:v>
                </c:pt>
                <c:pt idx="90">
                  <c:v>2013</c:v>
                </c:pt>
                <c:pt idx="91">
                  <c:v>2013</c:v>
                </c:pt>
                <c:pt idx="92">
                  <c:v>2013</c:v>
                </c:pt>
                <c:pt idx="93">
                  <c:v>2013</c:v>
                </c:pt>
                <c:pt idx="94">
                  <c:v>2013</c:v>
                </c:pt>
                <c:pt idx="95">
                  <c:v>2013</c:v>
                </c:pt>
                <c:pt idx="96">
                  <c:v>2013</c:v>
                </c:pt>
                <c:pt idx="97">
                  <c:v>2013</c:v>
                </c:pt>
                <c:pt idx="98">
                  <c:v>2013</c:v>
                </c:pt>
                <c:pt idx="99">
                  <c:v>2013</c:v>
                </c:pt>
                <c:pt idx="100">
                  <c:v>2013</c:v>
                </c:pt>
                <c:pt idx="101">
                  <c:v>2013</c:v>
                </c:pt>
                <c:pt idx="102">
                  <c:v>2013</c:v>
                </c:pt>
                <c:pt idx="103">
                  <c:v>2013</c:v>
                </c:pt>
                <c:pt idx="104">
                  <c:v>2010</c:v>
                </c:pt>
                <c:pt idx="105">
                  <c:v>2010</c:v>
                </c:pt>
                <c:pt idx="106">
                  <c:v>2010</c:v>
                </c:pt>
                <c:pt idx="107">
                  <c:v>2010</c:v>
                </c:pt>
                <c:pt idx="108">
                  <c:v>2010</c:v>
                </c:pt>
                <c:pt idx="109">
                  <c:v>2010</c:v>
                </c:pt>
                <c:pt idx="110">
                  <c:v>2010</c:v>
                </c:pt>
                <c:pt idx="111">
                  <c:v>2010</c:v>
                </c:pt>
                <c:pt idx="112">
                  <c:v>2010</c:v>
                </c:pt>
                <c:pt idx="113">
                  <c:v>2010</c:v>
                </c:pt>
                <c:pt idx="114">
                  <c:v>2010</c:v>
                </c:pt>
                <c:pt idx="115">
                  <c:v>2010</c:v>
                </c:pt>
                <c:pt idx="116">
                  <c:v>2010</c:v>
                </c:pt>
                <c:pt idx="117">
                  <c:v>2010</c:v>
                </c:pt>
                <c:pt idx="118">
                  <c:v>2010</c:v>
                </c:pt>
                <c:pt idx="119">
                  <c:v>2010</c:v>
                </c:pt>
                <c:pt idx="120">
                  <c:v>2010</c:v>
                </c:pt>
                <c:pt idx="121">
                  <c:v>2010</c:v>
                </c:pt>
                <c:pt idx="122">
                  <c:v>2010</c:v>
                </c:pt>
                <c:pt idx="123">
                  <c:v>2010</c:v>
                </c:pt>
                <c:pt idx="124">
                  <c:v>2010</c:v>
                </c:pt>
                <c:pt idx="125">
                  <c:v>2010</c:v>
                </c:pt>
                <c:pt idx="126">
                  <c:v>2010</c:v>
                </c:pt>
                <c:pt idx="127">
                  <c:v>2010</c:v>
                </c:pt>
                <c:pt idx="128">
                  <c:v>2010</c:v>
                </c:pt>
                <c:pt idx="129">
                  <c:v>2010</c:v>
                </c:pt>
                <c:pt idx="130">
                  <c:v>2010</c:v>
                </c:pt>
                <c:pt idx="131">
                  <c:v>2010</c:v>
                </c:pt>
                <c:pt idx="132">
                  <c:v>2010</c:v>
                </c:pt>
                <c:pt idx="133">
                  <c:v>2010</c:v>
                </c:pt>
                <c:pt idx="134">
                  <c:v>2010</c:v>
                </c:pt>
                <c:pt idx="135">
                  <c:v>2010</c:v>
                </c:pt>
                <c:pt idx="136">
                  <c:v>2000</c:v>
                </c:pt>
                <c:pt idx="137">
                  <c:v>2000</c:v>
                </c:pt>
                <c:pt idx="138">
                  <c:v>2000</c:v>
                </c:pt>
                <c:pt idx="139">
                  <c:v>2000</c:v>
                </c:pt>
                <c:pt idx="140">
                  <c:v>2000</c:v>
                </c:pt>
                <c:pt idx="141">
                  <c:v>2000</c:v>
                </c:pt>
                <c:pt idx="142">
                  <c:v>2000</c:v>
                </c:pt>
                <c:pt idx="143">
                  <c:v>2000</c:v>
                </c:pt>
                <c:pt idx="144">
                  <c:v>2000</c:v>
                </c:pt>
                <c:pt idx="145">
                  <c:v>2000</c:v>
                </c:pt>
                <c:pt idx="146">
                  <c:v>2000</c:v>
                </c:pt>
                <c:pt idx="147">
                  <c:v>2000</c:v>
                </c:pt>
                <c:pt idx="148">
                  <c:v>2000</c:v>
                </c:pt>
                <c:pt idx="149">
                  <c:v>2000</c:v>
                </c:pt>
                <c:pt idx="150">
                  <c:v>2000</c:v>
                </c:pt>
                <c:pt idx="151">
                  <c:v>2000</c:v>
                </c:pt>
                <c:pt idx="152">
                  <c:v>2000</c:v>
                </c:pt>
                <c:pt idx="153">
                  <c:v>2000</c:v>
                </c:pt>
                <c:pt idx="154">
                  <c:v>2000</c:v>
                </c:pt>
                <c:pt idx="155">
                  <c:v>2000</c:v>
                </c:pt>
                <c:pt idx="156">
                  <c:v>2000</c:v>
                </c:pt>
                <c:pt idx="157">
                  <c:v>2000</c:v>
                </c:pt>
                <c:pt idx="158">
                  <c:v>2000</c:v>
                </c:pt>
                <c:pt idx="159">
                  <c:v>2000</c:v>
                </c:pt>
                <c:pt idx="160">
                  <c:v>2000</c:v>
                </c:pt>
                <c:pt idx="161">
                  <c:v>2000</c:v>
                </c:pt>
                <c:pt idx="162">
                  <c:v>2000</c:v>
                </c:pt>
                <c:pt idx="163">
                  <c:v>2000</c:v>
                </c:pt>
                <c:pt idx="164">
                  <c:v>2000</c:v>
                </c:pt>
                <c:pt idx="165">
                  <c:v>2000</c:v>
                </c:pt>
                <c:pt idx="166">
                  <c:v>2000</c:v>
                </c:pt>
                <c:pt idx="167">
                  <c:v>2000</c:v>
                </c:pt>
                <c:pt idx="168">
                  <c:v>2000</c:v>
                </c:pt>
                <c:pt idx="169">
                  <c:v>2000</c:v>
                </c:pt>
                <c:pt idx="170">
                  <c:v>1998</c:v>
                </c:pt>
                <c:pt idx="171">
                  <c:v>1998</c:v>
                </c:pt>
                <c:pt idx="172">
                  <c:v>1998</c:v>
                </c:pt>
                <c:pt idx="173">
                  <c:v>1998</c:v>
                </c:pt>
                <c:pt idx="174">
                  <c:v>1998</c:v>
                </c:pt>
                <c:pt idx="175">
                  <c:v>1998</c:v>
                </c:pt>
                <c:pt idx="176">
                  <c:v>1998</c:v>
                </c:pt>
                <c:pt idx="177">
                  <c:v>1998</c:v>
                </c:pt>
                <c:pt idx="178">
                  <c:v>1998</c:v>
                </c:pt>
                <c:pt idx="179">
                  <c:v>1998</c:v>
                </c:pt>
                <c:pt idx="180">
                  <c:v>1998</c:v>
                </c:pt>
                <c:pt idx="181">
                  <c:v>1998</c:v>
                </c:pt>
                <c:pt idx="182">
                  <c:v>1998</c:v>
                </c:pt>
                <c:pt idx="183">
                  <c:v>1998</c:v>
                </c:pt>
                <c:pt idx="184">
                  <c:v>1998</c:v>
                </c:pt>
                <c:pt idx="185">
                  <c:v>1998</c:v>
                </c:pt>
                <c:pt idx="186">
                  <c:v>1998</c:v>
                </c:pt>
                <c:pt idx="187">
                  <c:v>1998</c:v>
                </c:pt>
                <c:pt idx="188">
                  <c:v>1998</c:v>
                </c:pt>
                <c:pt idx="189">
                  <c:v>1998</c:v>
                </c:pt>
                <c:pt idx="190">
                  <c:v>1998</c:v>
                </c:pt>
                <c:pt idx="191">
                  <c:v>1998</c:v>
                </c:pt>
                <c:pt idx="192">
                  <c:v>1998</c:v>
                </c:pt>
                <c:pt idx="193">
                  <c:v>1998</c:v>
                </c:pt>
                <c:pt idx="194">
                  <c:v>1998</c:v>
                </c:pt>
                <c:pt idx="195">
                  <c:v>1998</c:v>
                </c:pt>
                <c:pt idx="196">
                  <c:v>1998</c:v>
                </c:pt>
                <c:pt idx="197">
                  <c:v>1998</c:v>
                </c:pt>
                <c:pt idx="198">
                  <c:v>1998</c:v>
                </c:pt>
                <c:pt idx="199">
                  <c:v>1995</c:v>
                </c:pt>
                <c:pt idx="200">
                  <c:v>1995</c:v>
                </c:pt>
                <c:pt idx="201">
                  <c:v>1995</c:v>
                </c:pt>
                <c:pt idx="202">
                  <c:v>1995</c:v>
                </c:pt>
                <c:pt idx="203">
                  <c:v>1995</c:v>
                </c:pt>
                <c:pt idx="204">
                  <c:v>1995</c:v>
                </c:pt>
                <c:pt idx="205">
                  <c:v>1995</c:v>
                </c:pt>
                <c:pt idx="206">
                  <c:v>1995</c:v>
                </c:pt>
                <c:pt idx="207">
                  <c:v>1995</c:v>
                </c:pt>
                <c:pt idx="208">
                  <c:v>1995</c:v>
                </c:pt>
                <c:pt idx="209">
                  <c:v>1995</c:v>
                </c:pt>
                <c:pt idx="210">
                  <c:v>1995</c:v>
                </c:pt>
                <c:pt idx="211">
                  <c:v>1995</c:v>
                </c:pt>
                <c:pt idx="212">
                  <c:v>1995</c:v>
                </c:pt>
                <c:pt idx="213">
                  <c:v>1995</c:v>
                </c:pt>
                <c:pt idx="214">
                  <c:v>1995</c:v>
                </c:pt>
                <c:pt idx="215">
                  <c:v>1995</c:v>
                </c:pt>
                <c:pt idx="216">
                  <c:v>1995</c:v>
                </c:pt>
                <c:pt idx="217">
                  <c:v>1995</c:v>
                </c:pt>
                <c:pt idx="218">
                  <c:v>1995</c:v>
                </c:pt>
                <c:pt idx="219">
                  <c:v>1995</c:v>
                </c:pt>
                <c:pt idx="220">
                  <c:v>1995</c:v>
                </c:pt>
                <c:pt idx="221">
                  <c:v>1995</c:v>
                </c:pt>
                <c:pt idx="222">
                  <c:v>1995</c:v>
                </c:pt>
                <c:pt idx="223">
                  <c:v>1995</c:v>
                </c:pt>
                <c:pt idx="224">
                  <c:v>1995</c:v>
                </c:pt>
                <c:pt idx="225">
                  <c:v>1995</c:v>
                </c:pt>
                <c:pt idx="226">
                  <c:v>1995</c:v>
                </c:pt>
                <c:pt idx="227">
                  <c:v>1995</c:v>
                </c:pt>
                <c:pt idx="228">
                  <c:v>1995</c:v>
                </c:pt>
                <c:pt idx="229">
                  <c:v>1992</c:v>
                </c:pt>
                <c:pt idx="230">
                  <c:v>1992</c:v>
                </c:pt>
                <c:pt idx="231">
                  <c:v>1992</c:v>
                </c:pt>
                <c:pt idx="232">
                  <c:v>1992</c:v>
                </c:pt>
                <c:pt idx="233">
                  <c:v>1992</c:v>
                </c:pt>
                <c:pt idx="234">
                  <c:v>1992</c:v>
                </c:pt>
                <c:pt idx="235">
                  <c:v>1992</c:v>
                </c:pt>
                <c:pt idx="236">
                  <c:v>1992</c:v>
                </c:pt>
                <c:pt idx="237">
                  <c:v>1992</c:v>
                </c:pt>
                <c:pt idx="238">
                  <c:v>1992</c:v>
                </c:pt>
                <c:pt idx="239">
                  <c:v>1992</c:v>
                </c:pt>
                <c:pt idx="240">
                  <c:v>1992</c:v>
                </c:pt>
                <c:pt idx="241">
                  <c:v>1992</c:v>
                </c:pt>
                <c:pt idx="242">
                  <c:v>1992</c:v>
                </c:pt>
                <c:pt idx="243">
                  <c:v>1992</c:v>
                </c:pt>
                <c:pt idx="244">
                  <c:v>1992</c:v>
                </c:pt>
                <c:pt idx="245">
                  <c:v>1992</c:v>
                </c:pt>
                <c:pt idx="246">
                  <c:v>1992</c:v>
                </c:pt>
                <c:pt idx="247">
                  <c:v>1992</c:v>
                </c:pt>
                <c:pt idx="248">
                  <c:v>1992</c:v>
                </c:pt>
                <c:pt idx="249">
                  <c:v>1992</c:v>
                </c:pt>
                <c:pt idx="250">
                  <c:v>1992</c:v>
                </c:pt>
                <c:pt idx="251">
                  <c:v>1992</c:v>
                </c:pt>
                <c:pt idx="252">
                  <c:v>1992</c:v>
                </c:pt>
                <c:pt idx="253">
                  <c:v>1992</c:v>
                </c:pt>
                <c:pt idx="254">
                  <c:v>1992</c:v>
                </c:pt>
                <c:pt idx="255">
                  <c:v>1992</c:v>
                </c:pt>
                <c:pt idx="256">
                  <c:v>1992</c:v>
                </c:pt>
                <c:pt idx="257">
                  <c:v>1992</c:v>
                </c:pt>
                <c:pt idx="258">
                  <c:v>1992</c:v>
                </c:pt>
                <c:pt idx="259">
                  <c:v>1992</c:v>
                </c:pt>
                <c:pt idx="260">
                  <c:v>1992</c:v>
                </c:pt>
                <c:pt idx="261">
                  <c:v>1992</c:v>
                </c:pt>
                <c:pt idx="262">
                  <c:v>1992</c:v>
                </c:pt>
                <c:pt idx="263">
                  <c:v>1992</c:v>
                </c:pt>
                <c:pt idx="264">
                  <c:v>1992</c:v>
                </c:pt>
                <c:pt idx="265">
                  <c:v>1992</c:v>
                </c:pt>
                <c:pt idx="266">
                  <c:v>1989</c:v>
                </c:pt>
                <c:pt idx="267">
                  <c:v>1989</c:v>
                </c:pt>
                <c:pt idx="268">
                  <c:v>1989</c:v>
                </c:pt>
                <c:pt idx="269">
                  <c:v>1989</c:v>
                </c:pt>
                <c:pt idx="270">
                  <c:v>1989</c:v>
                </c:pt>
                <c:pt idx="271">
                  <c:v>1989</c:v>
                </c:pt>
                <c:pt idx="272">
                  <c:v>1989</c:v>
                </c:pt>
                <c:pt idx="273">
                  <c:v>1989</c:v>
                </c:pt>
                <c:pt idx="274">
                  <c:v>1989</c:v>
                </c:pt>
                <c:pt idx="275">
                  <c:v>1989</c:v>
                </c:pt>
                <c:pt idx="276">
                  <c:v>1989</c:v>
                </c:pt>
                <c:pt idx="277">
                  <c:v>1989</c:v>
                </c:pt>
                <c:pt idx="278">
                  <c:v>1989</c:v>
                </c:pt>
                <c:pt idx="279">
                  <c:v>1989</c:v>
                </c:pt>
                <c:pt idx="280">
                  <c:v>1989</c:v>
                </c:pt>
                <c:pt idx="281">
                  <c:v>1989</c:v>
                </c:pt>
                <c:pt idx="282">
                  <c:v>1989</c:v>
                </c:pt>
                <c:pt idx="283">
                  <c:v>1989</c:v>
                </c:pt>
                <c:pt idx="284">
                  <c:v>1989</c:v>
                </c:pt>
                <c:pt idx="285">
                  <c:v>1989</c:v>
                </c:pt>
                <c:pt idx="286">
                  <c:v>1989</c:v>
                </c:pt>
                <c:pt idx="287">
                  <c:v>1989</c:v>
                </c:pt>
                <c:pt idx="288">
                  <c:v>1989</c:v>
                </c:pt>
                <c:pt idx="289">
                  <c:v>1989</c:v>
                </c:pt>
                <c:pt idx="290">
                  <c:v>1989</c:v>
                </c:pt>
                <c:pt idx="291">
                  <c:v>1989</c:v>
                </c:pt>
                <c:pt idx="292">
                  <c:v>1989</c:v>
                </c:pt>
                <c:pt idx="293">
                  <c:v>1986</c:v>
                </c:pt>
                <c:pt idx="294">
                  <c:v>1986</c:v>
                </c:pt>
                <c:pt idx="295">
                  <c:v>1986</c:v>
                </c:pt>
                <c:pt idx="296">
                  <c:v>1986</c:v>
                </c:pt>
                <c:pt idx="297">
                  <c:v>1986</c:v>
                </c:pt>
                <c:pt idx="298">
                  <c:v>1986</c:v>
                </c:pt>
                <c:pt idx="299">
                  <c:v>1986</c:v>
                </c:pt>
                <c:pt idx="300">
                  <c:v>1986</c:v>
                </c:pt>
                <c:pt idx="301">
                  <c:v>1986</c:v>
                </c:pt>
                <c:pt idx="302">
                  <c:v>1986</c:v>
                </c:pt>
                <c:pt idx="303">
                  <c:v>1986</c:v>
                </c:pt>
                <c:pt idx="304">
                  <c:v>1986</c:v>
                </c:pt>
                <c:pt idx="305">
                  <c:v>1986</c:v>
                </c:pt>
                <c:pt idx="306">
                  <c:v>1986</c:v>
                </c:pt>
                <c:pt idx="307">
                  <c:v>1986</c:v>
                </c:pt>
                <c:pt idx="308">
                  <c:v>1986</c:v>
                </c:pt>
                <c:pt idx="309">
                  <c:v>1986</c:v>
                </c:pt>
                <c:pt idx="310">
                  <c:v>1986</c:v>
                </c:pt>
                <c:pt idx="311">
                  <c:v>1986</c:v>
                </c:pt>
                <c:pt idx="312">
                  <c:v>1986</c:v>
                </c:pt>
                <c:pt idx="313">
                  <c:v>1986</c:v>
                </c:pt>
                <c:pt idx="314">
                  <c:v>1986</c:v>
                </c:pt>
                <c:pt idx="315">
                  <c:v>1986</c:v>
                </c:pt>
                <c:pt idx="316">
                  <c:v>1986</c:v>
                </c:pt>
                <c:pt idx="317">
                  <c:v>1986</c:v>
                </c:pt>
                <c:pt idx="318">
                  <c:v>1986</c:v>
                </c:pt>
                <c:pt idx="319">
                  <c:v>1986</c:v>
                </c:pt>
                <c:pt idx="320">
                  <c:v>1986</c:v>
                </c:pt>
                <c:pt idx="321">
                  <c:v>1986</c:v>
                </c:pt>
                <c:pt idx="322">
                  <c:v>1983</c:v>
                </c:pt>
                <c:pt idx="323">
                  <c:v>1983</c:v>
                </c:pt>
                <c:pt idx="324">
                  <c:v>1983</c:v>
                </c:pt>
                <c:pt idx="325">
                  <c:v>1983</c:v>
                </c:pt>
                <c:pt idx="326">
                  <c:v>1983</c:v>
                </c:pt>
                <c:pt idx="327">
                  <c:v>1983</c:v>
                </c:pt>
                <c:pt idx="328">
                  <c:v>1983</c:v>
                </c:pt>
                <c:pt idx="329">
                  <c:v>1983</c:v>
                </c:pt>
                <c:pt idx="330">
                  <c:v>1983</c:v>
                </c:pt>
                <c:pt idx="331">
                  <c:v>1983</c:v>
                </c:pt>
                <c:pt idx="332">
                  <c:v>1983</c:v>
                </c:pt>
                <c:pt idx="333">
                  <c:v>1983</c:v>
                </c:pt>
                <c:pt idx="334">
                  <c:v>1983</c:v>
                </c:pt>
                <c:pt idx="335">
                  <c:v>1983</c:v>
                </c:pt>
                <c:pt idx="336">
                  <c:v>1983</c:v>
                </c:pt>
                <c:pt idx="337">
                  <c:v>1983</c:v>
                </c:pt>
                <c:pt idx="338">
                  <c:v>1983</c:v>
                </c:pt>
                <c:pt idx="339">
                  <c:v>1983</c:v>
                </c:pt>
                <c:pt idx="340">
                  <c:v>1983</c:v>
                </c:pt>
                <c:pt idx="341">
                  <c:v>1983</c:v>
                </c:pt>
                <c:pt idx="342">
                  <c:v>1983</c:v>
                </c:pt>
                <c:pt idx="343">
                  <c:v>1983</c:v>
                </c:pt>
                <c:pt idx="344">
                  <c:v>1983</c:v>
                </c:pt>
                <c:pt idx="345">
                  <c:v>1983</c:v>
                </c:pt>
                <c:pt idx="346">
                  <c:v>1983</c:v>
                </c:pt>
                <c:pt idx="347">
                  <c:v>1983</c:v>
                </c:pt>
                <c:pt idx="348">
                  <c:v>1983</c:v>
                </c:pt>
                <c:pt idx="349">
                  <c:v>1983</c:v>
                </c:pt>
                <c:pt idx="350">
                  <c:v>1983</c:v>
                </c:pt>
                <c:pt idx="351">
                  <c:v>1983</c:v>
                </c:pt>
                <c:pt idx="352">
                  <c:v>1980</c:v>
                </c:pt>
                <c:pt idx="353">
                  <c:v>1980</c:v>
                </c:pt>
                <c:pt idx="354">
                  <c:v>1980</c:v>
                </c:pt>
                <c:pt idx="355">
                  <c:v>1980</c:v>
                </c:pt>
                <c:pt idx="356">
                  <c:v>1980</c:v>
                </c:pt>
                <c:pt idx="357">
                  <c:v>1980</c:v>
                </c:pt>
                <c:pt idx="358">
                  <c:v>1980</c:v>
                </c:pt>
                <c:pt idx="359">
                  <c:v>1980</c:v>
                </c:pt>
                <c:pt idx="360">
                  <c:v>1980</c:v>
                </c:pt>
                <c:pt idx="361">
                  <c:v>1980</c:v>
                </c:pt>
                <c:pt idx="362">
                  <c:v>1980</c:v>
                </c:pt>
                <c:pt idx="363">
                  <c:v>1980</c:v>
                </c:pt>
                <c:pt idx="364">
                  <c:v>1980</c:v>
                </c:pt>
                <c:pt idx="365">
                  <c:v>1980</c:v>
                </c:pt>
                <c:pt idx="366">
                  <c:v>1980</c:v>
                </c:pt>
                <c:pt idx="367">
                  <c:v>1980</c:v>
                </c:pt>
                <c:pt idx="368">
                  <c:v>1980</c:v>
                </c:pt>
                <c:pt idx="369">
                  <c:v>1980</c:v>
                </c:pt>
                <c:pt idx="370">
                  <c:v>1980</c:v>
                </c:pt>
                <c:pt idx="371">
                  <c:v>1980</c:v>
                </c:pt>
                <c:pt idx="372">
                  <c:v>1980</c:v>
                </c:pt>
                <c:pt idx="373">
                  <c:v>1980</c:v>
                </c:pt>
                <c:pt idx="374">
                  <c:v>1980</c:v>
                </c:pt>
                <c:pt idx="375">
                  <c:v>1980</c:v>
                </c:pt>
                <c:pt idx="376">
                  <c:v>1980</c:v>
                </c:pt>
                <c:pt idx="377">
                  <c:v>1980</c:v>
                </c:pt>
                <c:pt idx="378">
                  <c:v>1980</c:v>
                </c:pt>
                <c:pt idx="379">
                  <c:v>1980</c:v>
                </c:pt>
                <c:pt idx="380">
                  <c:v>1980</c:v>
                </c:pt>
                <c:pt idx="381">
                  <c:v>1980</c:v>
                </c:pt>
                <c:pt idx="382">
                  <c:v>1980</c:v>
                </c:pt>
                <c:pt idx="383">
                  <c:v>1980</c:v>
                </c:pt>
                <c:pt idx="384">
                  <c:v>1980</c:v>
                </c:pt>
                <c:pt idx="385">
                  <c:v>1980</c:v>
                </c:pt>
                <c:pt idx="386">
                  <c:v>1980</c:v>
                </c:pt>
                <c:pt idx="387">
                  <c:v>1980</c:v>
                </c:pt>
                <c:pt idx="388">
                  <c:v>1980</c:v>
                </c:pt>
                <c:pt idx="389">
                  <c:v>1980</c:v>
                </c:pt>
                <c:pt idx="390">
                  <c:v>1980</c:v>
                </c:pt>
                <c:pt idx="391">
                  <c:v>1977</c:v>
                </c:pt>
                <c:pt idx="392">
                  <c:v>1977</c:v>
                </c:pt>
                <c:pt idx="393">
                  <c:v>1977</c:v>
                </c:pt>
                <c:pt idx="394">
                  <c:v>1977</c:v>
                </c:pt>
                <c:pt idx="395">
                  <c:v>1977</c:v>
                </c:pt>
                <c:pt idx="396">
                  <c:v>1977</c:v>
                </c:pt>
                <c:pt idx="397">
                  <c:v>1977</c:v>
                </c:pt>
                <c:pt idx="398">
                  <c:v>1977</c:v>
                </c:pt>
                <c:pt idx="399">
                  <c:v>1977</c:v>
                </c:pt>
                <c:pt idx="400">
                  <c:v>1977</c:v>
                </c:pt>
                <c:pt idx="401">
                  <c:v>1977</c:v>
                </c:pt>
                <c:pt idx="402">
                  <c:v>1977</c:v>
                </c:pt>
                <c:pt idx="403">
                  <c:v>1977</c:v>
                </c:pt>
                <c:pt idx="404">
                  <c:v>1977</c:v>
                </c:pt>
                <c:pt idx="405">
                  <c:v>1977</c:v>
                </c:pt>
                <c:pt idx="406">
                  <c:v>1977</c:v>
                </c:pt>
                <c:pt idx="407">
                  <c:v>1977</c:v>
                </c:pt>
                <c:pt idx="408">
                  <c:v>1977</c:v>
                </c:pt>
                <c:pt idx="409">
                  <c:v>1977</c:v>
                </c:pt>
                <c:pt idx="410">
                  <c:v>1977</c:v>
                </c:pt>
                <c:pt idx="411">
                  <c:v>1977</c:v>
                </c:pt>
                <c:pt idx="412">
                  <c:v>1977</c:v>
                </c:pt>
                <c:pt idx="413">
                  <c:v>1977</c:v>
                </c:pt>
                <c:pt idx="414">
                  <c:v>1977</c:v>
                </c:pt>
                <c:pt idx="415">
                  <c:v>1977</c:v>
                </c:pt>
                <c:pt idx="416">
                  <c:v>1977</c:v>
                </c:pt>
                <c:pt idx="417">
                  <c:v>1977</c:v>
                </c:pt>
                <c:pt idx="418">
                  <c:v>1977</c:v>
                </c:pt>
                <c:pt idx="419">
                  <c:v>1977</c:v>
                </c:pt>
                <c:pt idx="420">
                  <c:v>1977</c:v>
                </c:pt>
                <c:pt idx="421">
                  <c:v>1977</c:v>
                </c:pt>
                <c:pt idx="422">
                  <c:v>1977</c:v>
                </c:pt>
                <c:pt idx="423">
                  <c:v>1977</c:v>
                </c:pt>
                <c:pt idx="424">
                  <c:v>1977</c:v>
                </c:pt>
                <c:pt idx="425">
                  <c:v>1977</c:v>
                </c:pt>
                <c:pt idx="426">
                  <c:v>1977</c:v>
                </c:pt>
                <c:pt idx="427">
                  <c:v>1977</c:v>
                </c:pt>
                <c:pt idx="428">
                  <c:v>1977</c:v>
                </c:pt>
                <c:pt idx="429">
                  <c:v>1974</c:v>
                </c:pt>
                <c:pt idx="430">
                  <c:v>1974</c:v>
                </c:pt>
                <c:pt idx="431">
                  <c:v>1974</c:v>
                </c:pt>
                <c:pt idx="432">
                  <c:v>1974</c:v>
                </c:pt>
                <c:pt idx="433">
                  <c:v>1974</c:v>
                </c:pt>
                <c:pt idx="434">
                  <c:v>1974</c:v>
                </c:pt>
                <c:pt idx="435">
                  <c:v>1974</c:v>
                </c:pt>
                <c:pt idx="436">
                  <c:v>1974</c:v>
                </c:pt>
                <c:pt idx="437">
                  <c:v>1974</c:v>
                </c:pt>
                <c:pt idx="438">
                  <c:v>1974</c:v>
                </c:pt>
                <c:pt idx="439">
                  <c:v>1974</c:v>
                </c:pt>
                <c:pt idx="440">
                  <c:v>1974</c:v>
                </c:pt>
                <c:pt idx="441">
                  <c:v>1974</c:v>
                </c:pt>
                <c:pt idx="442">
                  <c:v>1974</c:v>
                </c:pt>
                <c:pt idx="443">
                  <c:v>1974</c:v>
                </c:pt>
                <c:pt idx="444">
                  <c:v>1974</c:v>
                </c:pt>
                <c:pt idx="445">
                  <c:v>1971</c:v>
                </c:pt>
                <c:pt idx="446">
                  <c:v>1971</c:v>
                </c:pt>
                <c:pt idx="447">
                  <c:v>1971</c:v>
                </c:pt>
                <c:pt idx="448">
                  <c:v>1971</c:v>
                </c:pt>
                <c:pt idx="449">
                  <c:v>1971</c:v>
                </c:pt>
                <c:pt idx="450">
                  <c:v>1971</c:v>
                </c:pt>
                <c:pt idx="451">
                  <c:v>1971</c:v>
                </c:pt>
                <c:pt idx="452">
                  <c:v>1971</c:v>
                </c:pt>
                <c:pt idx="453">
                  <c:v>1971</c:v>
                </c:pt>
                <c:pt idx="454">
                  <c:v>1971</c:v>
                </c:pt>
                <c:pt idx="455">
                  <c:v>1971</c:v>
                </c:pt>
                <c:pt idx="456">
                  <c:v>1971</c:v>
                </c:pt>
                <c:pt idx="457">
                  <c:v>1971</c:v>
                </c:pt>
                <c:pt idx="458">
                  <c:v>1971</c:v>
                </c:pt>
                <c:pt idx="459">
                  <c:v>1971</c:v>
                </c:pt>
                <c:pt idx="460">
                  <c:v>1971</c:v>
                </c:pt>
                <c:pt idx="461">
                  <c:v>1971</c:v>
                </c:pt>
                <c:pt idx="462">
                  <c:v>1971</c:v>
                </c:pt>
                <c:pt idx="463">
                  <c:v>1971</c:v>
                </c:pt>
                <c:pt idx="464">
                  <c:v>1971</c:v>
                </c:pt>
                <c:pt idx="465">
                  <c:v>1971</c:v>
                </c:pt>
                <c:pt idx="466">
                  <c:v>1971</c:v>
                </c:pt>
                <c:pt idx="467">
                  <c:v>1971</c:v>
                </c:pt>
                <c:pt idx="468">
                  <c:v>1971</c:v>
                </c:pt>
                <c:pt idx="469">
                  <c:v>1966</c:v>
                </c:pt>
                <c:pt idx="470">
                  <c:v>1966</c:v>
                </c:pt>
                <c:pt idx="471">
                  <c:v>1966</c:v>
                </c:pt>
                <c:pt idx="472">
                  <c:v>1966</c:v>
                </c:pt>
                <c:pt idx="473">
                  <c:v>1966</c:v>
                </c:pt>
                <c:pt idx="474">
                  <c:v>1966</c:v>
                </c:pt>
                <c:pt idx="475">
                  <c:v>1966</c:v>
                </c:pt>
                <c:pt idx="476">
                  <c:v>1966</c:v>
                </c:pt>
                <c:pt idx="477">
                  <c:v>1966</c:v>
                </c:pt>
                <c:pt idx="478">
                  <c:v>1966</c:v>
                </c:pt>
                <c:pt idx="479">
                  <c:v>1966</c:v>
                </c:pt>
                <c:pt idx="480">
                  <c:v>1966</c:v>
                </c:pt>
                <c:pt idx="481">
                  <c:v>1966</c:v>
                </c:pt>
                <c:pt idx="482">
                  <c:v>1966</c:v>
                </c:pt>
                <c:pt idx="483">
                  <c:v>1966</c:v>
                </c:pt>
                <c:pt idx="484">
                  <c:v>1966</c:v>
                </c:pt>
                <c:pt idx="485">
                  <c:v>1966</c:v>
                </c:pt>
                <c:pt idx="486">
                  <c:v>1966</c:v>
                </c:pt>
                <c:pt idx="487">
                  <c:v>1966</c:v>
                </c:pt>
                <c:pt idx="488">
                  <c:v>1966</c:v>
                </c:pt>
                <c:pt idx="489">
                  <c:v>1966</c:v>
                </c:pt>
                <c:pt idx="490">
                  <c:v>1966</c:v>
                </c:pt>
                <c:pt idx="491">
                  <c:v>1966</c:v>
                </c:pt>
                <c:pt idx="492">
                  <c:v>1966</c:v>
                </c:pt>
                <c:pt idx="493">
                  <c:v>1966</c:v>
                </c:pt>
                <c:pt idx="494">
                  <c:v>1963</c:v>
                </c:pt>
                <c:pt idx="495">
                  <c:v>1963</c:v>
                </c:pt>
                <c:pt idx="496">
                  <c:v>1963</c:v>
                </c:pt>
                <c:pt idx="497">
                  <c:v>1963</c:v>
                </c:pt>
                <c:pt idx="498">
                  <c:v>1963</c:v>
                </c:pt>
                <c:pt idx="499">
                  <c:v>1963</c:v>
                </c:pt>
                <c:pt idx="500">
                  <c:v>1963</c:v>
                </c:pt>
                <c:pt idx="501">
                  <c:v>1963</c:v>
                </c:pt>
                <c:pt idx="502">
                  <c:v>1963</c:v>
                </c:pt>
                <c:pt idx="503">
                  <c:v>1963</c:v>
                </c:pt>
                <c:pt idx="504">
                  <c:v>1963</c:v>
                </c:pt>
                <c:pt idx="505">
                  <c:v>1963</c:v>
                </c:pt>
                <c:pt idx="506">
                  <c:v>1963</c:v>
                </c:pt>
                <c:pt idx="507">
                  <c:v>1963</c:v>
                </c:pt>
                <c:pt idx="508">
                  <c:v>1963</c:v>
                </c:pt>
                <c:pt idx="509">
                  <c:v>1963</c:v>
                </c:pt>
                <c:pt idx="510">
                  <c:v>1963</c:v>
                </c:pt>
                <c:pt idx="511">
                  <c:v>1963</c:v>
                </c:pt>
                <c:pt idx="512">
                  <c:v>1963</c:v>
                </c:pt>
                <c:pt idx="513">
                  <c:v>1963</c:v>
                </c:pt>
                <c:pt idx="514">
                  <c:v>1963</c:v>
                </c:pt>
                <c:pt idx="515">
                  <c:v>1963</c:v>
                </c:pt>
                <c:pt idx="516">
                  <c:v>1963</c:v>
                </c:pt>
                <c:pt idx="517">
                  <c:v>1963</c:v>
                </c:pt>
                <c:pt idx="518">
                  <c:v>1963</c:v>
                </c:pt>
                <c:pt idx="519">
                  <c:v>1960</c:v>
                </c:pt>
                <c:pt idx="520">
                  <c:v>1960</c:v>
                </c:pt>
                <c:pt idx="521">
                  <c:v>1960</c:v>
                </c:pt>
                <c:pt idx="522">
                  <c:v>1960</c:v>
                </c:pt>
                <c:pt idx="523">
                  <c:v>1960</c:v>
                </c:pt>
                <c:pt idx="524">
                  <c:v>1960</c:v>
                </c:pt>
                <c:pt idx="525">
                  <c:v>1960</c:v>
                </c:pt>
                <c:pt idx="526">
                  <c:v>1960</c:v>
                </c:pt>
                <c:pt idx="527">
                  <c:v>1960</c:v>
                </c:pt>
                <c:pt idx="528">
                  <c:v>1960</c:v>
                </c:pt>
                <c:pt idx="529">
                  <c:v>1960</c:v>
                </c:pt>
                <c:pt idx="530">
                  <c:v>1960</c:v>
                </c:pt>
                <c:pt idx="531">
                  <c:v>1960</c:v>
                </c:pt>
                <c:pt idx="532">
                  <c:v>1960</c:v>
                </c:pt>
                <c:pt idx="533">
                  <c:v>1960</c:v>
                </c:pt>
                <c:pt idx="534">
                  <c:v>1960</c:v>
                </c:pt>
                <c:pt idx="535">
                  <c:v>1960</c:v>
                </c:pt>
                <c:pt idx="536">
                  <c:v>1960</c:v>
                </c:pt>
                <c:pt idx="537">
                  <c:v>1960</c:v>
                </c:pt>
                <c:pt idx="538">
                  <c:v>1960</c:v>
                </c:pt>
                <c:pt idx="539">
                  <c:v>1960</c:v>
                </c:pt>
                <c:pt idx="540">
                  <c:v>1960</c:v>
                </c:pt>
                <c:pt idx="541">
                  <c:v>1960</c:v>
                </c:pt>
                <c:pt idx="542">
                  <c:v>1960</c:v>
                </c:pt>
                <c:pt idx="543">
                  <c:v>1960</c:v>
                </c:pt>
                <c:pt idx="544">
                  <c:v>1958</c:v>
                </c:pt>
                <c:pt idx="545">
                  <c:v>1958</c:v>
                </c:pt>
                <c:pt idx="546">
                  <c:v>1958</c:v>
                </c:pt>
                <c:pt idx="547">
                  <c:v>1958</c:v>
                </c:pt>
                <c:pt idx="548">
                  <c:v>1958</c:v>
                </c:pt>
                <c:pt idx="549">
                  <c:v>1958</c:v>
                </c:pt>
                <c:pt idx="550">
                  <c:v>1958</c:v>
                </c:pt>
                <c:pt idx="551">
                  <c:v>1958</c:v>
                </c:pt>
                <c:pt idx="552">
                  <c:v>1958</c:v>
                </c:pt>
                <c:pt idx="553">
                  <c:v>1958</c:v>
                </c:pt>
                <c:pt idx="554">
                  <c:v>1958</c:v>
                </c:pt>
                <c:pt idx="555">
                  <c:v>1958</c:v>
                </c:pt>
                <c:pt idx="556">
                  <c:v>1958</c:v>
                </c:pt>
                <c:pt idx="557">
                  <c:v>1958</c:v>
                </c:pt>
                <c:pt idx="558">
                  <c:v>1958</c:v>
                </c:pt>
                <c:pt idx="559">
                  <c:v>1958</c:v>
                </c:pt>
                <c:pt idx="560">
                  <c:v>1958</c:v>
                </c:pt>
                <c:pt idx="561">
                  <c:v>1958</c:v>
                </c:pt>
                <c:pt idx="562">
                  <c:v>1958</c:v>
                </c:pt>
                <c:pt idx="563">
                  <c:v>1958</c:v>
                </c:pt>
                <c:pt idx="564">
                  <c:v>1958</c:v>
                </c:pt>
                <c:pt idx="565">
                  <c:v>1958</c:v>
                </c:pt>
                <c:pt idx="566">
                  <c:v>1958</c:v>
                </c:pt>
                <c:pt idx="567">
                  <c:v>1958</c:v>
                </c:pt>
                <c:pt idx="568">
                  <c:v>1958</c:v>
                </c:pt>
                <c:pt idx="569">
                  <c:v>1947</c:v>
                </c:pt>
                <c:pt idx="570">
                  <c:v>1947</c:v>
                </c:pt>
                <c:pt idx="571">
                  <c:v>1947</c:v>
                </c:pt>
                <c:pt idx="572">
                  <c:v>1947</c:v>
                </c:pt>
                <c:pt idx="573">
                  <c:v>1947</c:v>
                </c:pt>
                <c:pt idx="574">
                  <c:v>1947</c:v>
                </c:pt>
                <c:pt idx="575">
                  <c:v>1947</c:v>
                </c:pt>
                <c:pt idx="576">
                  <c:v>1947</c:v>
                </c:pt>
                <c:pt idx="577">
                  <c:v>1947</c:v>
                </c:pt>
                <c:pt idx="578">
                  <c:v>1947</c:v>
                </c:pt>
                <c:pt idx="579">
                  <c:v>1947</c:v>
                </c:pt>
                <c:pt idx="580">
                  <c:v>1947</c:v>
                </c:pt>
                <c:pt idx="581">
                  <c:v>1947</c:v>
                </c:pt>
                <c:pt idx="582">
                  <c:v>1947</c:v>
                </c:pt>
                <c:pt idx="583">
                  <c:v>1947</c:v>
                </c:pt>
                <c:pt idx="584">
                  <c:v>1947</c:v>
                </c:pt>
                <c:pt idx="585">
                  <c:v>1947</c:v>
                </c:pt>
                <c:pt idx="586">
                  <c:v>1947</c:v>
                </c:pt>
                <c:pt idx="587">
                  <c:v>1947</c:v>
                </c:pt>
                <c:pt idx="588">
                  <c:v>1947</c:v>
                </c:pt>
                <c:pt idx="589">
                  <c:v>1947</c:v>
                </c:pt>
                <c:pt idx="590">
                  <c:v>1947</c:v>
                </c:pt>
                <c:pt idx="591">
                  <c:v>1947</c:v>
                </c:pt>
                <c:pt idx="592">
                  <c:v>1947</c:v>
                </c:pt>
                <c:pt idx="593">
                  <c:v>1947</c:v>
                </c:pt>
                <c:pt idx="594">
                  <c:v>1947</c:v>
                </c:pt>
                <c:pt idx="595">
                  <c:v>1947</c:v>
                </c:pt>
                <c:pt idx="596">
                  <c:v>1947</c:v>
                </c:pt>
                <c:pt idx="597">
                  <c:v>1947</c:v>
                </c:pt>
                <c:pt idx="598">
                  <c:v>1947</c:v>
                </c:pt>
                <c:pt idx="599">
                  <c:v>1947</c:v>
                </c:pt>
                <c:pt idx="600">
                  <c:v>1947</c:v>
                </c:pt>
                <c:pt idx="601">
                  <c:v>1947</c:v>
                </c:pt>
                <c:pt idx="602">
                  <c:v>1947</c:v>
                </c:pt>
                <c:pt idx="603">
                  <c:v>1947</c:v>
                </c:pt>
                <c:pt idx="604">
                  <c:v>1947</c:v>
                </c:pt>
                <c:pt idx="605">
                  <c:v>1947</c:v>
                </c:pt>
                <c:pt idx="606">
                  <c:v>1947</c:v>
                </c:pt>
                <c:pt idx="607">
                  <c:v>1947</c:v>
                </c:pt>
                <c:pt idx="608">
                  <c:v>1947</c:v>
                </c:pt>
                <c:pt idx="609">
                  <c:v>1947</c:v>
                </c:pt>
                <c:pt idx="610">
                  <c:v>1947</c:v>
                </c:pt>
                <c:pt idx="611">
                  <c:v>1947</c:v>
                </c:pt>
                <c:pt idx="612">
                  <c:v>1947</c:v>
                </c:pt>
                <c:pt idx="613">
                  <c:v>1947</c:v>
                </c:pt>
                <c:pt idx="614">
                  <c:v>1947</c:v>
                </c:pt>
                <c:pt idx="615">
                  <c:v>1947</c:v>
                </c:pt>
                <c:pt idx="616">
                  <c:v>1947</c:v>
                </c:pt>
                <c:pt idx="617">
                  <c:v>1947</c:v>
                </c:pt>
                <c:pt idx="618">
                  <c:v>1947</c:v>
                </c:pt>
                <c:pt idx="619">
                  <c:v>1947</c:v>
                </c:pt>
                <c:pt idx="620">
                  <c:v>1947</c:v>
                </c:pt>
                <c:pt idx="621">
                  <c:v>1947</c:v>
                </c:pt>
                <c:pt idx="622">
                  <c:v>1947</c:v>
                </c:pt>
                <c:pt idx="623">
                  <c:v>1947</c:v>
                </c:pt>
                <c:pt idx="624">
                  <c:v>1947</c:v>
                </c:pt>
                <c:pt idx="625">
                  <c:v>1947</c:v>
                </c:pt>
                <c:pt idx="626">
                  <c:v>1947</c:v>
                </c:pt>
                <c:pt idx="627">
                  <c:v>1947</c:v>
                </c:pt>
                <c:pt idx="628">
                  <c:v>1947</c:v>
                </c:pt>
                <c:pt idx="629">
                  <c:v>1947</c:v>
                </c:pt>
                <c:pt idx="630">
                  <c:v>1947</c:v>
                </c:pt>
                <c:pt idx="631">
                  <c:v>1947</c:v>
                </c:pt>
                <c:pt idx="632">
                  <c:v>1947</c:v>
                </c:pt>
                <c:pt idx="633">
                  <c:v>1947</c:v>
                </c:pt>
                <c:pt idx="634">
                  <c:v>1947</c:v>
                </c:pt>
                <c:pt idx="635">
                  <c:v>1947</c:v>
                </c:pt>
                <c:pt idx="636">
                  <c:v>1947</c:v>
                </c:pt>
                <c:pt idx="637">
                  <c:v>1947</c:v>
                </c:pt>
                <c:pt idx="638">
                  <c:v>1947</c:v>
                </c:pt>
                <c:pt idx="639">
                  <c:v>1947</c:v>
                </c:pt>
                <c:pt idx="640">
                  <c:v>1947</c:v>
                </c:pt>
                <c:pt idx="641">
                  <c:v>1947</c:v>
                </c:pt>
                <c:pt idx="642">
                  <c:v>1947</c:v>
                </c:pt>
                <c:pt idx="643">
                  <c:v>1947</c:v>
                </c:pt>
                <c:pt idx="644">
                  <c:v>1947</c:v>
                </c:pt>
                <c:pt idx="645">
                  <c:v>1947</c:v>
                </c:pt>
                <c:pt idx="646">
                  <c:v>1947</c:v>
                </c:pt>
                <c:pt idx="647">
                  <c:v>1947</c:v>
                </c:pt>
                <c:pt idx="648">
                  <c:v>1947</c:v>
                </c:pt>
                <c:pt idx="649">
                  <c:v>1946</c:v>
                </c:pt>
                <c:pt idx="650">
                  <c:v>1946</c:v>
                </c:pt>
                <c:pt idx="651">
                  <c:v>1946</c:v>
                </c:pt>
                <c:pt idx="652">
                  <c:v>1946</c:v>
                </c:pt>
                <c:pt idx="653">
                  <c:v>1946</c:v>
                </c:pt>
                <c:pt idx="654">
                  <c:v>1946</c:v>
                </c:pt>
                <c:pt idx="655">
                  <c:v>1946</c:v>
                </c:pt>
                <c:pt idx="656">
                  <c:v>1946</c:v>
                </c:pt>
                <c:pt idx="657">
                  <c:v>1946</c:v>
                </c:pt>
                <c:pt idx="658">
                  <c:v>1946</c:v>
                </c:pt>
                <c:pt idx="659">
                  <c:v>1946</c:v>
                </c:pt>
                <c:pt idx="660">
                  <c:v>1946</c:v>
                </c:pt>
                <c:pt idx="661">
                  <c:v>1946</c:v>
                </c:pt>
                <c:pt idx="662">
                  <c:v>1946</c:v>
                </c:pt>
                <c:pt idx="663">
                  <c:v>1946</c:v>
                </c:pt>
                <c:pt idx="664">
                  <c:v>1946</c:v>
                </c:pt>
                <c:pt idx="665">
                  <c:v>1946</c:v>
                </c:pt>
                <c:pt idx="666">
                  <c:v>1946</c:v>
                </c:pt>
                <c:pt idx="667">
                  <c:v>1946</c:v>
                </c:pt>
                <c:pt idx="668">
                  <c:v>1946</c:v>
                </c:pt>
                <c:pt idx="669">
                  <c:v>1946</c:v>
                </c:pt>
                <c:pt idx="670">
                  <c:v>1946</c:v>
                </c:pt>
                <c:pt idx="671">
                  <c:v>1946</c:v>
                </c:pt>
                <c:pt idx="672">
                  <c:v>1946</c:v>
                </c:pt>
                <c:pt idx="673">
                  <c:v>1946</c:v>
                </c:pt>
                <c:pt idx="674">
                  <c:v>1946</c:v>
                </c:pt>
                <c:pt idx="675">
                  <c:v>1946</c:v>
                </c:pt>
                <c:pt idx="676">
                  <c:v>1946</c:v>
                </c:pt>
                <c:pt idx="677">
                  <c:v>1946</c:v>
                </c:pt>
                <c:pt idx="678">
                  <c:v>1946</c:v>
                </c:pt>
                <c:pt idx="679">
                  <c:v>1946</c:v>
                </c:pt>
                <c:pt idx="680">
                  <c:v>1946</c:v>
                </c:pt>
                <c:pt idx="681">
                  <c:v>1946</c:v>
                </c:pt>
                <c:pt idx="682">
                  <c:v>1946</c:v>
                </c:pt>
                <c:pt idx="683">
                  <c:v>1946</c:v>
                </c:pt>
                <c:pt idx="684">
                  <c:v>1946</c:v>
                </c:pt>
                <c:pt idx="685">
                  <c:v>1946</c:v>
                </c:pt>
                <c:pt idx="686">
                  <c:v>1946</c:v>
                </c:pt>
                <c:pt idx="687">
                  <c:v>1946</c:v>
                </c:pt>
                <c:pt idx="688">
                  <c:v>1946</c:v>
                </c:pt>
                <c:pt idx="689">
                  <c:v>1946</c:v>
                </c:pt>
                <c:pt idx="690">
                  <c:v>1946</c:v>
                </c:pt>
                <c:pt idx="691">
                  <c:v>1946</c:v>
                </c:pt>
                <c:pt idx="692">
                  <c:v>1946</c:v>
                </c:pt>
                <c:pt idx="693">
                  <c:v>1946</c:v>
                </c:pt>
                <c:pt idx="694">
                  <c:v>1946</c:v>
                </c:pt>
                <c:pt idx="695">
                  <c:v>1946</c:v>
                </c:pt>
                <c:pt idx="696">
                  <c:v>1946</c:v>
                </c:pt>
                <c:pt idx="697">
                  <c:v>1946</c:v>
                </c:pt>
                <c:pt idx="698">
                  <c:v>1946</c:v>
                </c:pt>
                <c:pt idx="699">
                  <c:v>1946</c:v>
                </c:pt>
                <c:pt idx="700">
                  <c:v>1946</c:v>
                </c:pt>
                <c:pt idx="701">
                  <c:v>1946</c:v>
                </c:pt>
                <c:pt idx="702">
                  <c:v>1946</c:v>
                </c:pt>
                <c:pt idx="703">
                  <c:v>1946</c:v>
                </c:pt>
                <c:pt idx="704">
                  <c:v>1946</c:v>
                </c:pt>
                <c:pt idx="705">
                  <c:v>1946</c:v>
                </c:pt>
                <c:pt idx="706">
                  <c:v>1946</c:v>
                </c:pt>
                <c:pt idx="707">
                  <c:v>1946</c:v>
                </c:pt>
                <c:pt idx="708">
                  <c:v>1946</c:v>
                </c:pt>
                <c:pt idx="709">
                  <c:v>1946</c:v>
                </c:pt>
                <c:pt idx="710">
                  <c:v>1946</c:v>
                </c:pt>
                <c:pt idx="711">
                  <c:v>1946</c:v>
                </c:pt>
                <c:pt idx="712">
                  <c:v>1946</c:v>
                </c:pt>
                <c:pt idx="713">
                  <c:v>1946</c:v>
                </c:pt>
                <c:pt idx="714">
                  <c:v>1946</c:v>
                </c:pt>
                <c:pt idx="715">
                  <c:v>1946</c:v>
                </c:pt>
                <c:pt idx="716">
                  <c:v>1946</c:v>
                </c:pt>
                <c:pt idx="717">
                  <c:v>1946</c:v>
                </c:pt>
                <c:pt idx="718">
                  <c:v>1946</c:v>
                </c:pt>
                <c:pt idx="719">
                  <c:v>1946</c:v>
                </c:pt>
                <c:pt idx="720">
                  <c:v>1946</c:v>
                </c:pt>
                <c:pt idx="721">
                  <c:v>1946</c:v>
                </c:pt>
                <c:pt idx="722">
                  <c:v>1946</c:v>
                </c:pt>
                <c:pt idx="723">
                  <c:v>1946</c:v>
                </c:pt>
                <c:pt idx="724">
                  <c:v>1946</c:v>
                </c:pt>
                <c:pt idx="725">
                  <c:v>1946</c:v>
                </c:pt>
                <c:pt idx="726">
                  <c:v>1946</c:v>
                </c:pt>
                <c:pt idx="727">
                  <c:v>1946</c:v>
                </c:pt>
                <c:pt idx="728">
                  <c:v>1946</c:v>
                </c:pt>
                <c:pt idx="729">
                  <c:v>1946</c:v>
                </c:pt>
                <c:pt idx="730">
                  <c:v>1946</c:v>
                </c:pt>
                <c:pt idx="731">
                  <c:v>1946</c:v>
                </c:pt>
                <c:pt idx="732">
                  <c:v>1946</c:v>
                </c:pt>
                <c:pt idx="733">
                  <c:v>1946</c:v>
                </c:pt>
                <c:pt idx="734">
                  <c:v>1946</c:v>
                </c:pt>
                <c:pt idx="735">
                  <c:v>1946</c:v>
                </c:pt>
                <c:pt idx="736">
                  <c:v>1946</c:v>
                </c:pt>
                <c:pt idx="737">
                  <c:v>1946</c:v>
                </c:pt>
                <c:pt idx="738">
                  <c:v>1946</c:v>
                </c:pt>
                <c:pt idx="739">
                  <c:v>1946</c:v>
                </c:pt>
                <c:pt idx="740">
                  <c:v>1946</c:v>
                </c:pt>
                <c:pt idx="741">
                  <c:v>1946</c:v>
                </c:pt>
                <c:pt idx="742">
                  <c:v>1946</c:v>
                </c:pt>
                <c:pt idx="743">
                  <c:v>1946</c:v>
                </c:pt>
                <c:pt idx="744">
                  <c:v>1946</c:v>
                </c:pt>
                <c:pt idx="745">
                  <c:v>1946</c:v>
                </c:pt>
                <c:pt idx="746">
                  <c:v>1946</c:v>
                </c:pt>
                <c:pt idx="747">
                  <c:v>1946</c:v>
                </c:pt>
                <c:pt idx="748">
                  <c:v>1946</c:v>
                </c:pt>
                <c:pt idx="749">
                  <c:v>1946</c:v>
                </c:pt>
                <c:pt idx="750">
                  <c:v>1946</c:v>
                </c:pt>
                <c:pt idx="751">
                  <c:v>1946</c:v>
                </c:pt>
                <c:pt idx="752">
                  <c:v>1946</c:v>
                </c:pt>
                <c:pt idx="753">
                  <c:v>1946</c:v>
                </c:pt>
                <c:pt idx="754">
                  <c:v>1946</c:v>
                </c:pt>
                <c:pt idx="755">
                  <c:v>1931</c:v>
                </c:pt>
                <c:pt idx="756">
                  <c:v>1931</c:v>
                </c:pt>
                <c:pt idx="757">
                  <c:v>1931</c:v>
                </c:pt>
                <c:pt idx="758">
                  <c:v>1931</c:v>
                </c:pt>
                <c:pt idx="759">
                  <c:v>1931</c:v>
                </c:pt>
                <c:pt idx="760">
                  <c:v>1931</c:v>
                </c:pt>
                <c:pt idx="761">
                  <c:v>1931</c:v>
                </c:pt>
                <c:pt idx="762">
                  <c:v>1931</c:v>
                </c:pt>
                <c:pt idx="763">
                  <c:v>1931</c:v>
                </c:pt>
                <c:pt idx="764">
                  <c:v>1931</c:v>
                </c:pt>
                <c:pt idx="765">
                  <c:v>1931</c:v>
                </c:pt>
                <c:pt idx="766">
                  <c:v>1931</c:v>
                </c:pt>
                <c:pt idx="767">
                  <c:v>1931</c:v>
                </c:pt>
                <c:pt idx="768">
                  <c:v>1931</c:v>
                </c:pt>
                <c:pt idx="769">
                  <c:v>1931</c:v>
                </c:pt>
                <c:pt idx="770">
                  <c:v>1931</c:v>
                </c:pt>
                <c:pt idx="771">
                  <c:v>1931</c:v>
                </c:pt>
                <c:pt idx="772">
                  <c:v>1931</c:v>
                </c:pt>
                <c:pt idx="773">
                  <c:v>1931</c:v>
                </c:pt>
                <c:pt idx="774">
                  <c:v>1931</c:v>
                </c:pt>
                <c:pt idx="775">
                  <c:v>1931</c:v>
                </c:pt>
                <c:pt idx="776">
                  <c:v>1931</c:v>
                </c:pt>
                <c:pt idx="777">
                  <c:v>1931</c:v>
                </c:pt>
                <c:pt idx="778">
                  <c:v>1931</c:v>
                </c:pt>
                <c:pt idx="779">
                  <c:v>1931</c:v>
                </c:pt>
                <c:pt idx="780">
                  <c:v>1931</c:v>
                </c:pt>
                <c:pt idx="781">
                  <c:v>1931</c:v>
                </c:pt>
                <c:pt idx="782">
                  <c:v>1931</c:v>
                </c:pt>
                <c:pt idx="783">
                  <c:v>1917</c:v>
                </c:pt>
                <c:pt idx="784">
                  <c:v>1917</c:v>
                </c:pt>
                <c:pt idx="785">
                  <c:v>1917</c:v>
                </c:pt>
                <c:pt idx="786">
                  <c:v>1917</c:v>
                </c:pt>
                <c:pt idx="787">
                  <c:v>1917</c:v>
                </c:pt>
                <c:pt idx="788">
                  <c:v>1917</c:v>
                </c:pt>
                <c:pt idx="789">
                  <c:v>1917</c:v>
                </c:pt>
                <c:pt idx="790">
                  <c:v>1917</c:v>
                </c:pt>
                <c:pt idx="791">
                  <c:v>1917</c:v>
                </c:pt>
                <c:pt idx="792">
                  <c:v>1917</c:v>
                </c:pt>
                <c:pt idx="793">
                  <c:v>1917</c:v>
                </c:pt>
                <c:pt idx="794">
                  <c:v>1917</c:v>
                </c:pt>
                <c:pt idx="795">
                  <c:v>1917</c:v>
                </c:pt>
                <c:pt idx="796">
                  <c:v>1917</c:v>
                </c:pt>
                <c:pt idx="797">
                  <c:v>1917</c:v>
                </c:pt>
                <c:pt idx="798">
                  <c:v>1917</c:v>
                </c:pt>
                <c:pt idx="799">
                  <c:v>1917</c:v>
                </c:pt>
                <c:pt idx="800">
                  <c:v>1917</c:v>
                </c:pt>
                <c:pt idx="801">
                  <c:v>1917</c:v>
                </c:pt>
                <c:pt idx="802">
                  <c:v>1917</c:v>
                </c:pt>
                <c:pt idx="803">
                  <c:v>1917</c:v>
                </c:pt>
                <c:pt idx="804">
                  <c:v>1917</c:v>
                </c:pt>
                <c:pt idx="805">
                  <c:v>1917</c:v>
                </c:pt>
                <c:pt idx="806">
                  <c:v>1911</c:v>
                </c:pt>
                <c:pt idx="807">
                  <c:v>1911</c:v>
                </c:pt>
                <c:pt idx="808">
                  <c:v>1911</c:v>
                </c:pt>
                <c:pt idx="809">
                  <c:v>1911</c:v>
                </c:pt>
                <c:pt idx="810">
                  <c:v>1911</c:v>
                </c:pt>
                <c:pt idx="811">
                  <c:v>1911</c:v>
                </c:pt>
                <c:pt idx="812">
                  <c:v>1911</c:v>
                </c:pt>
                <c:pt idx="813">
                  <c:v>1911</c:v>
                </c:pt>
                <c:pt idx="814">
                  <c:v>1911</c:v>
                </c:pt>
                <c:pt idx="815">
                  <c:v>1911</c:v>
                </c:pt>
                <c:pt idx="816">
                  <c:v>1911</c:v>
                </c:pt>
                <c:pt idx="817">
                  <c:v>1911</c:v>
                </c:pt>
                <c:pt idx="818">
                  <c:v>1911</c:v>
                </c:pt>
                <c:pt idx="819">
                  <c:v>1911</c:v>
                </c:pt>
                <c:pt idx="820">
                  <c:v>1911</c:v>
                </c:pt>
                <c:pt idx="821">
                  <c:v>1905</c:v>
                </c:pt>
                <c:pt idx="822">
                  <c:v>1905</c:v>
                </c:pt>
                <c:pt idx="823">
                  <c:v>1905</c:v>
                </c:pt>
                <c:pt idx="824">
                  <c:v>1905</c:v>
                </c:pt>
                <c:pt idx="825">
                  <c:v>1905</c:v>
                </c:pt>
                <c:pt idx="826">
                  <c:v>1905</c:v>
                </c:pt>
                <c:pt idx="827">
                  <c:v>1905</c:v>
                </c:pt>
                <c:pt idx="828">
                  <c:v>1905</c:v>
                </c:pt>
                <c:pt idx="829">
                  <c:v>1905</c:v>
                </c:pt>
                <c:pt idx="830">
                  <c:v>1905</c:v>
                </c:pt>
                <c:pt idx="831">
                  <c:v>1905</c:v>
                </c:pt>
                <c:pt idx="832">
                  <c:v>1905</c:v>
                </c:pt>
                <c:pt idx="833">
                  <c:v>1905</c:v>
                </c:pt>
                <c:pt idx="834">
                  <c:v>1905</c:v>
                </c:pt>
                <c:pt idx="835">
                  <c:v>1905</c:v>
                </c:pt>
                <c:pt idx="836">
                  <c:v>1905</c:v>
                </c:pt>
                <c:pt idx="837">
                  <c:v>1905</c:v>
                </c:pt>
                <c:pt idx="838">
                  <c:v>1905</c:v>
                </c:pt>
                <c:pt idx="839">
                  <c:v>1905</c:v>
                </c:pt>
                <c:pt idx="840">
                  <c:v>1905</c:v>
                </c:pt>
                <c:pt idx="841">
                  <c:v>1905</c:v>
                </c:pt>
                <c:pt idx="842">
                  <c:v>1905</c:v>
                </c:pt>
                <c:pt idx="843">
                  <c:v>1905</c:v>
                </c:pt>
                <c:pt idx="844">
                  <c:v>1905</c:v>
                </c:pt>
                <c:pt idx="845">
                  <c:v>1905</c:v>
                </c:pt>
                <c:pt idx="846">
                  <c:v>1905</c:v>
                </c:pt>
                <c:pt idx="847">
                  <c:v>1905</c:v>
                </c:pt>
                <c:pt idx="848">
                  <c:v>1905</c:v>
                </c:pt>
                <c:pt idx="849">
                  <c:v>1905</c:v>
                </c:pt>
                <c:pt idx="850">
                  <c:v>1905</c:v>
                </c:pt>
                <c:pt idx="851">
                  <c:v>1905</c:v>
                </c:pt>
                <c:pt idx="852">
                  <c:v>1905</c:v>
                </c:pt>
                <c:pt idx="853">
                  <c:v>1905</c:v>
                </c:pt>
                <c:pt idx="854">
                  <c:v>1905</c:v>
                </c:pt>
                <c:pt idx="855">
                  <c:v>1905</c:v>
                </c:pt>
                <c:pt idx="856">
                  <c:v>1905</c:v>
                </c:pt>
                <c:pt idx="857">
                  <c:v>1905</c:v>
                </c:pt>
                <c:pt idx="858">
                  <c:v>1905</c:v>
                </c:pt>
                <c:pt idx="859">
                  <c:v>1905</c:v>
                </c:pt>
                <c:pt idx="860">
                  <c:v>1905</c:v>
                </c:pt>
                <c:pt idx="861">
                  <c:v>1905</c:v>
                </c:pt>
                <c:pt idx="862">
                  <c:v>1905</c:v>
                </c:pt>
                <c:pt idx="863">
                  <c:v>1905</c:v>
                </c:pt>
                <c:pt idx="864">
                  <c:v>1905</c:v>
                </c:pt>
                <c:pt idx="865">
                  <c:v>1905</c:v>
                </c:pt>
                <c:pt idx="866">
                  <c:v>1905</c:v>
                </c:pt>
                <c:pt idx="867">
                  <c:v>1905</c:v>
                </c:pt>
                <c:pt idx="868">
                  <c:v>1905</c:v>
                </c:pt>
                <c:pt idx="869">
                  <c:v>1905</c:v>
                </c:pt>
                <c:pt idx="870">
                  <c:v>1905</c:v>
                </c:pt>
                <c:pt idx="871">
                  <c:v>1905</c:v>
                </c:pt>
                <c:pt idx="872">
                  <c:v>1905</c:v>
                </c:pt>
                <c:pt idx="873">
                  <c:v>1905</c:v>
                </c:pt>
                <c:pt idx="874">
                  <c:v>1905</c:v>
                </c:pt>
                <c:pt idx="875">
                  <c:v>1905</c:v>
                </c:pt>
                <c:pt idx="876">
                  <c:v>1905</c:v>
                </c:pt>
                <c:pt idx="877">
                  <c:v>1905</c:v>
                </c:pt>
                <c:pt idx="878">
                  <c:v>1905</c:v>
                </c:pt>
                <c:pt idx="879">
                  <c:v>1905</c:v>
                </c:pt>
                <c:pt idx="880">
                  <c:v>1905</c:v>
                </c:pt>
                <c:pt idx="881">
                  <c:v>1905</c:v>
                </c:pt>
                <c:pt idx="882">
                  <c:v>1905</c:v>
                </c:pt>
                <c:pt idx="883">
                  <c:v>1905</c:v>
                </c:pt>
                <c:pt idx="884">
                  <c:v>1905</c:v>
                </c:pt>
                <c:pt idx="885">
                  <c:v>1905</c:v>
                </c:pt>
                <c:pt idx="886">
                  <c:v>1905</c:v>
                </c:pt>
                <c:pt idx="887">
                  <c:v>1905</c:v>
                </c:pt>
                <c:pt idx="888">
                  <c:v>1905</c:v>
                </c:pt>
                <c:pt idx="889">
                  <c:v>1905</c:v>
                </c:pt>
                <c:pt idx="890">
                  <c:v>1905</c:v>
                </c:pt>
                <c:pt idx="891">
                  <c:v>1905</c:v>
                </c:pt>
                <c:pt idx="892">
                  <c:v>1905</c:v>
                </c:pt>
                <c:pt idx="893">
                  <c:v>1905</c:v>
                </c:pt>
                <c:pt idx="894">
                  <c:v>1905</c:v>
                </c:pt>
                <c:pt idx="895">
                  <c:v>1905</c:v>
                </c:pt>
                <c:pt idx="896">
                  <c:v>1905</c:v>
                </c:pt>
                <c:pt idx="897">
                  <c:v>1905</c:v>
                </c:pt>
                <c:pt idx="898">
                  <c:v>1905</c:v>
                </c:pt>
                <c:pt idx="899">
                  <c:v>1905</c:v>
                </c:pt>
                <c:pt idx="900">
                  <c:v>1905</c:v>
                </c:pt>
                <c:pt idx="901">
                  <c:v>1905</c:v>
                </c:pt>
                <c:pt idx="902">
                  <c:v>1905</c:v>
                </c:pt>
                <c:pt idx="903">
                  <c:v>1905</c:v>
                </c:pt>
                <c:pt idx="904">
                  <c:v>1905</c:v>
                </c:pt>
                <c:pt idx="905">
                  <c:v>1905</c:v>
                </c:pt>
                <c:pt idx="906">
                  <c:v>1905</c:v>
                </c:pt>
                <c:pt idx="907">
                  <c:v>1905</c:v>
                </c:pt>
                <c:pt idx="908">
                  <c:v>1905</c:v>
                </c:pt>
                <c:pt idx="909">
                  <c:v>1905</c:v>
                </c:pt>
                <c:pt idx="910">
                  <c:v>1891</c:v>
                </c:pt>
                <c:pt idx="911">
                  <c:v>1891</c:v>
                </c:pt>
                <c:pt idx="912">
                  <c:v>1891</c:v>
                </c:pt>
                <c:pt idx="913">
                  <c:v>1891</c:v>
                </c:pt>
                <c:pt idx="914">
                  <c:v>1891</c:v>
                </c:pt>
                <c:pt idx="915">
                  <c:v>1891</c:v>
                </c:pt>
                <c:pt idx="916">
                  <c:v>1891</c:v>
                </c:pt>
                <c:pt idx="917">
                  <c:v>1891</c:v>
                </c:pt>
                <c:pt idx="918">
                  <c:v>1891</c:v>
                </c:pt>
                <c:pt idx="919">
                  <c:v>1891</c:v>
                </c:pt>
                <c:pt idx="920">
                  <c:v>1891</c:v>
                </c:pt>
                <c:pt idx="921">
                  <c:v>1891</c:v>
                </c:pt>
                <c:pt idx="922">
                  <c:v>1891</c:v>
                </c:pt>
                <c:pt idx="923">
                  <c:v>1891</c:v>
                </c:pt>
                <c:pt idx="924">
                  <c:v>1891</c:v>
                </c:pt>
                <c:pt idx="925">
                  <c:v>1891</c:v>
                </c:pt>
                <c:pt idx="926">
                  <c:v>1891</c:v>
                </c:pt>
                <c:pt idx="927">
                  <c:v>1891</c:v>
                </c:pt>
                <c:pt idx="928">
                  <c:v>1883</c:v>
                </c:pt>
                <c:pt idx="929">
                  <c:v>1883</c:v>
                </c:pt>
                <c:pt idx="930">
                  <c:v>1883</c:v>
                </c:pt>
                <c:pt idx="931">
                  <c:v>1883</c:v>
                </c:pt>
                <c:pt idx="932">
                  <c:v>1883</c:v>
                </c:pt>
                <c:pt idx="933">
                  <c:v>1883</c:v>
                </c:pt>
                <c:pt idx="934">
                  <c:v>1883</c:v>
                </c:pt>
                <c:pt idx="935">
                  <c:v>1883</c:v>
                </c:pt>
                <c:pt idx="936">
                  <c:v>1883</c:v>
                </c:pt>
                <c:pt idx="937">
                  <c:v>1883</c:v>
                </c:pt>
                <c:pt idx="938">
                  <c:v>1883</c:v>
                </c:pt>
                <c:pt idx="939">
                  <c:v>1883</c:v>
                </c:pt>
                <c:pt idx="940">
                  <c:v>1883</c:v>
                </c:pt>
                <c:pt idx="941">
                  <c:v>1883</c:v>
                </c:pt>
                <c:pt idx="942">
                  <c:v>1883</c:v>
                </c:pt>
                <c:pt idx="943">
                  <c:v>1883</c:v>
                </c:pt>
                <c:pt idx="944">
                  <c:v>1883</c:v>
                </c:pt>
                <c:pt idx="945">
                  <c:v>1883</c:v>
                </c:pt>
                <c:pt idx="946">
                  <c:v>1883</c:v>
                </c:pt>
                <c:pt idx="947">
                  <c:v>1883</c:v>
                </c:pt>
                <c:pt idx="948">
                  <c:v>1883</c:v>
                </c:pt>
                <c:pt idx="949">
                  <c:v>1883</c:v>
                </c:pt>
                <c:pt idx="950">
                  <c:v>1883</c:v>
                </c:pt>
                <c:pt idx="951">
                  <c:v>1883</c:v>
                </c:pt>
                <c:pt idx="952">
                  <c:v>1883</c:v>
                </c:pt>
                <c:pt idx="953">
                  <c:v>1883</c:v>
                </c:pt>
                <c:pt idx="954">
                  <c:v>1883</c:v>
                </c:pt>
                <c:pt idx="955">
                  <c:v>1883</c:v>
                </c:pt>
                <c:pt idx="956">
                  <c:v>1883</c:v>
                </c:pt>
                <c:pt idx="957">
                  <c:v>1883</c:v>
                </c:pt>
                <c:pt idx="958">
                  <c:v>1883</c:v>
                </c:pt>
                <c:pt idx="959">
                  <c:v>1883</c:v>
                </c:pt>
                <c:pt idx="960">
                  <c:v>1883</c:v>
                </c:pt>
                <c:pt idx="961">
                  <c:v>1883</c:v>
                </c:pt>
                <c:pt idx="962">
                  <c:v>1883</c:v>
                </c:pt>
                <c:pt idx="963">
                  <c:v>1883</c:v>
                </c:pt>
                <c:pt idx="964">
                  <c:v>1883</c:v>
                </c:pt>
                <c:pt idx="965">
                  <c:v>1883</c:v>
                </c:pt>
                <c:pt idx="966">
                  <c:v>1883</c:v>
                </c:pt>
                <c:pt idx="967">
                  <c:v>1883</c:v>
                </c:pt>
                <c:pt idx="968">
                  <c:v>1883</c:v>
                </c:pt>
                <c:pt idx="969">
                  <c:v>1883</c:v>
                </c:pt>
                <c:pt idx="970">
                  <c:v>1883</c:v>
                </c:pt>
                <c:pt idx="971">
                  <c:v>1882</c:v>
                </c:pt>
                <c:pt idx="972">
                  <c:v>1882</c:v>
                </c:pt>
                <c:pt idx="973">
                  <c:v>1882</c:v>
                </c:pt>
                <c:pt idx="974">
                  <c:v>1882</c:v>
                </c:pt>
                <c:pt idx="975">
                  <c:v>1882</c:v>
                </c:pt>
                <c:pt idx="976">
                  <c:v>1882</c:v>
                </c:pt>
                <c:pt idx="977">
                  <c:v>1882</c:v>
                </c:pt>
                <c:pt idx="978">
                  <c:v>1882</c:v>
                </c:pt>
                <c:pt idx="979">
                  <c:v>1882</c:v>
                </c:pt>
                <c:pt idx="980">
                  <c:v>1882</c:v>
                </c:pt>
                <c:pt idx="981">
                  <c:v>1880</c:v>
                </c:pt>
                <c:pt idx="982">
                  <c:v>1880</c:v>
                </c:pt>
                <c:pt idx="983">
                  <c:v>1880</c:v>
                </c:pt>
                <c:pt idx="984">
                  <c:v>1880</c:v>
                </c:pt>
                <c:pt idx="985">
                  <c:v>1880</c:v>
                </c:pt>
                <c:pt idx="986">
                  <c:v>1880</c:v>
                </c:pt>
                <c:pt idx="987">
                  <c:v>1880</c:v>
                </c:pt>
                <c:pt idx="988">
                  <c:v>1880</c:v>
                </c:pt>
                <c:pt idx="989">
                  <c:v>1880</c:v>
                </c:pt>
                <c:pt idx="990">
                  <c:v>1880</c:v>
                </c:pt>
                <c:pt idx="991">
                  <c:v>1880</c:v>
                </c:pt>
                <c:pt idx="992">
                  <c:v>1880</c:v>
                </c:pt>
                <c:pt idx="993">
                  <c:v>1880</c:v>
                </c:pt>
                <c:pt idx="994">
                  <c:v>1880</c:v>
                </c:pt>
                <c:pt idx="995">
                  <c:v>1880</c:v>
                </c:pt>
                <c:pt idx="996">
                  <c:v>1880</c:v>
                </c:pt>
                <c:pt idx="997">
                  <c:v>1880</c:v>
                </c:pt>
                <c:pt idx="998">
                  <c:v>1880</c:v>
                </c:pt>
                <c:pt idx="999">
                  <c:v>1880</c:v>
                </c:pt>
                <c:pt idx="1000">
                  <c:v>1880</c:v>
                </c:pt>
                <c:pt idx="1001">
                  <c:v>1880</c:v>
                </c:pt>
                <c:pt idx="1002">
                  <c:v>1880</c:v>
                </c:pt>
                <c:pt idx="1003">
                  <c:v>1880</c:v>
                </c:pt>
                <c:pt idx="1004">
                  <c:v>1880</c:v>
                </c:pt>
                <c:pt idx="1005">
                  <c:v>1880</c:v>
                </c:pt>
                <c:pt idx="1006">
                  <c:v>1880</c:v>
                </c:pt>
                <c:pt idx="1007">
                  <c:v>1880</c:v>
                </c:pt>
                <c:pt idx="1008">
                  <c:v>1880</c:v>
                </c:pt>
                <c:pt idx="1009">
                  <c:v>1880</c:v>
                </c:pt>
                <c:pt idx="1010">
                  <c:v>1880</c:v>
                </c:pt>
                <c:pt idx="1011">
                  <c:v>1880</c:v>
                </c:pt>
                <c:pt idx="1012">
                  <c:v>1880</c:v>
                </c:pt>
                <c:pt idx="1013">
                  <c:v>1880</c:v>
                </c:pt>
                <c:pt idx="1014">
                  <c:v>1880</c:v>
                </c:pt>
                <c:pt idx="1015">
                  <c:v>1880</c:v>
                </c:pt>
                <c:pt idx="1016">
                  <c:v>1880</c:v>
                </c:pt>
                <c:pt idx="1017">
                  <c:v>1880</c:v>
                </c:pt>
                <c:pt idx="1018">
                  <c:v>1880</c:v>
                </c:pt>
                <c:pt idx="1019">
                  <c:v>1880</c:v>
                </c:pt>
                <c:pt idx="1020">
                  <c:v>1880</c:v>
                </c:pt>
                <c:pt idx="1021">
                  <c:v>1880</c:v>
                </c:pt>
                <c:pt idx="1022">
                  <c:v>1880</c:v>
                </c:pt>
                <c:pt idx="1023">
                  <c:v>1880</c:v>
                </c:pt>
                <c:pt idx="1024">
                  <c:v>1880</c:v>
                </c:pt>
                <c:pt idx="1025">
                  <c:v>1880</c:v>
                </c:pt>
                <c:pt idx="1026">
                  <c:v>1880</c:v>
                </c:pt>
                <c:pt idx="1027">
                  <c:v>1880</c:v>
                </c:pt>
                <c:pt idx="1028">
                  <c:v>1880</c:v>
                </c:pt>
                <c:pt idx="1029">
                  <c:v>1880</c:v>
                </c:pt>
                <c:pt idx="1030">
                  <c:v>1880</c:v>
                </c:pt>
                <c:pt idx="1031">
                  <c:v>1880</c:v>
                </c:pt>
                <c:pt idx="1032">
                  <c:v>1880</c:v>
                </c:pt>
                <c:pt idx="1033">
                  <c:v>1880</c:v>
                </c:pt>
                <c:pt idx="1034">
                  <c:v>1880</c:v>
                </c:pt>
                <c:pt idx="1035">
                  <c:v>1880</c:v>
                </c:pt>
                <c:pt idx="1036">
                  <c:v>1880</c:v>
                </c:pt>
                <c:pt idx="1037">
                  <c:v>1880</c:v>
                </c:pt>
                <c:pt idx="1038">
                  <c:v>1880</c:v>
                </c:pt>
                <c:pt idx="1039">
                  <c:v>1880</c:v>
                </c:pt>
                <c:pt idx="1040">
                  <c:v>1880</c:v>
                </c:pt>
                <c:pt idx="1041">
                  <c:v>1880</c:v>
                </c:pt>
                <c:pt idx="1042">
                  <c:v>1880</c:v>
                </c:pt>
                <c:pt idx="1043">
                  <c:v>1880</c:v>
                </c:pt>
                <c:pt idx="1044">
                  <c:v>1880</c:v>
                </c:pt>
                <c:pt idx="1045">
                  <c:v>1880</c:v>
                </c:pt>
                <c:pt idx="1046">
                  <c:v>1880</c:v>
                </c:pt>
                <c:pt idx="1047">
                  <c:v>1880</c:v>
                </c:pt>
                <c:pt idx="1048">
                  <c:v>1880</c:v>
                </c:pt>
                <c:pt idx="1049">
                  <c:v>1880</c:v>
                </c:pt>
                <c:pt idx="1050">
                  <c:v>1880</c:v>
                </c:pt>
                <c:pt idx="1051">
                  <c:v>1880</c:v>
                </c:pt>
                <c:pt idx="1052">
                  <c:v>1880</c:v>
                </c:pt>
                <c:pt idx="1053">
                  <c:v>1876</c:v>
                </c:pt>
                <c:pt idx="1054">
                  <c:v>1876</c:v>
                </c:pt>
                <c:pt idx="1055">
                  <c:v>1876</c:v>
                </c:pt>
                <c:pt idx="1056">
                  <c:v>1876</c:v>
                </c:pt>
                <c:pt idx="1057">
                  <c:v>1876</c:v>
                </c:pt>
                <c:pt idx="1058">
                  <c:v>1876</c:v>
                </c:pt>
                <c:pt idx="1059">
                  <c:v>1876</c:v>
                </c:pt>
                <c:pt idx="1060">
                  <c:v>1876</c:v>
                </c:pt>
                <c:pt idx="1061">
                  <c:v>1876</c:v>
                </c:pt>
                <c:pt idx="1062">
                  <c:v>1876</c:v>
                </c:pt>
                <c:pt idx="1063">
                  <c:v>1876</c:v>
                </c:pt>
                <c:pt idx="1064">
                  <c:v>1876</c:v>
                </c:pt>
                <c:pt idx="1065">
                  <c:v>1876</c:v>
                </c:pt>
                <c:pt idx="1066">
                  <c:v>1876</c:v>
                </c:pt>
                <c:pt idx="1067">
                  <c:v>1876</c:v>
                </c:pt>
                <c:pt idx="1068">
                  <c:v>1876</c:v>
                </c:pt>
                <c:pt idx="1069">
                  <c:v>1876</c:v>
                </c:pt>
                <c:pt idx="1070">
                  <c:v>1876</c:v>
                </c:pt>
                <c:pt idx="1071">
                  <c:v>1876</c:v>
                </c:pt>
                <c:pt idx="1072">
                  <c:v>1876</c:v>
                </c:pt>
                <c:pt idx="1073">
                  <c:v>1876</c:v>
                </c:pt>
                <c:pt idx="1074">
                  <c:v>1876</c:v>
                </c:pt>
                <c:pt idx="1075">
                  <c:v>1876</c:v>
                </c:pt>
                <c:pt idx="1076">
                  <c:v>1876</c:v>
                </c:pt>
                <c:pt idx="1077">
                  <c:v>1876</c:v>
                </c:pt>
                <c:pt idx="1078">
                  <c:v>1876</c:v>
                </c:pt>
                <c:pt idx="1079">
                  <c:v>1876</c:v>
                </c:pt>
                <c:pt idx="1080">
                  <c:v>1876</c:v>
                </c:pt>
                <c:pt idx="1081">
                  <c:v>1876</c:v>
                </c:pt>
                <c:pt idx="1082">
                  <c:v>1876</c:v>
                </c:pt>
                <c:pt idx="1083">
                  <c:v>1876</c:v>
                </c:pt>
                <c:pt idx="1084">
                  <c:v>1876</c:v>
                </c:pt>
                <c:pt idx="1085">
                  <c:v>1876</c:v>
                </c:pt>
                <c:pt idx="1086">
                  <c:v>1876</c:v>
                </c:pt>
                <c:pt idx="1087">
                  <c:v>1876</c:v>
                </c:pt>
                <c:pt idx="1088">
                  <c:v>1876</c:v>
                </c:pt>
                <c:pt idx="1089">
                  <c:v>1876</c:v>
                </c:pt>
                <c:pt idx="1090">
                  <c:v>1876</c:v>
                </c:pt>
                <c:pt idx="1091">
                  <c:v>1876</c:v>
                </c:pt>
                <c:pt idx="1092">
                  <c:v>1876</c:v>
                </c:pt>
                <c:pt idx="1093">
                  <c:v>1876</c:v>
                </c:pt>
                <c:pt idx="1094">
                  <c:v>1876</c:v>
                </c:pt>
                <c:pt idx="1095">
                  <c:v>1876</c:v>
                </c:pt>
                <c:pt idx="1096">
                  <c:v>1876</c:v>
                </c:pt>
                <c:pt idx="1097">
                  <c:v>1876</c:v>
                </c:pt>
                <c:pt idx="1098">
                  <c:v>1876</c:v>
                </c:pt>
                <c:pt idx="1099">
                  <c:v>1876</c:v>
                </c:pt>
                <c:pt idx="1100">
                  <c:v>1876</c:v>
                </c:pt>
                <c:pt idx="1101">
                  <c:v>1876</c:v>
                </c:pt>
                <c:pt idx="1102">
                  <c:v>1876</c:v>
                </c:pt>
                <c:pt idx="1103">
                  <c:v>1876</c:v>
                </c:pt>
                <c:pt idx="1104">
                  <c:v>1876</c:v>
                </c:pt>
                <c:pt idx="1105">
                  <c:v>1876</c:v>
                </c:pt>
                <c:pt idx="1106">
                  <c:v>1876</c:v>
                </c:pt>
                <c:pt idx="1107">
                  <c:v>1876</c:v>
                </c:pt>
                <c:pt idx="1108">
                  <c:v>1876</c:v>
                </c:pt>
                <c:pt idx="1109">
                  <c:v>1876</c:v>
                </c:pt>
                <c:pt idx="1110">
                  <c:v>1876</c:v>
                </c:pt>
                <c:pt idx="1111">
                  <c:v>1876</c:v>
                </c:pt>
                <c:pt idx="1112">
                  <c:v>1876</c:v>
                </c:pt>
                <c:pt idx="1113">
                  <c:v>1876</c:v>
                </c:pt>
                <c:pt idx="1114">
                  <c:v>1874</c:v>
                </c:pt>
                <c:pt idx="1115">
                  <c:v>1874</c:v>
                </c:pt>
                <c:pt idx="1116">
                  <c:v>1874</c:v>
                </c:pt>
                <c:pt idx="1117">
                  <c:v>1874</c:v>
                </c:pt>
                <c:pt idx="1118">
                  <c:v>1874</c:v>
                </c:pt>
                <c:pt idx="1119">
                  <c:v>1874</c:v>
                </c:pt>
                <c:pt idx="1120">
                  <c:v>1874</c:v>
                </c:pt>
                <c:pt idx="1121">
                  <c:v>1874</c:v>
                </c:pt>
                <c:pt idx="1122">
                  <c:v>1874</c:v>
                </c:pt>
                <c:pt idx="1123">
                  <c:v>1874</c:v>
                </c:pt>
                <c:pt idx="1124">
                  <c:v>1874</c:v>
                </c:pt>
                <c:pt idx="1125">
                  <c:v>1874</c:v>
                </c:pt>
                <c:pt idx="1126">
                  <c:v>1874</c:v>
                </c:pt>
                <c:pt idx="1127">
                  <c:v>1874</c:v>
                </c:pt>
                <c:pt idx="1128">
                  <c:v>1874</c:v>
                </c:pt>
                <c:pt idx="1129">
                  <c:v>1874</c:v>
                </c:pt>
                <c:pt idx="1130">
                  <c:v>1862</c:v>
                </c:pt>
                <c:pt idx="1131">
                  <c:v>1862</c:v>
                </c:pt>
                <c:pt idx="1132">
                  <c:v>1862</c:v>
                </c:pt>
                <c:pt idx="1133">
                  <c:v>1862</c:v>
                </c:pt>
                <c:pt idx="1134">
                  <c:v>1862</c:v>
                </c:pt>
                <c:pt idx="1135">
                  <c:v>1862</c:v>
                </c:pt>
                <c:pt idx="1136">
                  <c:v>1862</c:v>
                </c:pt>
                <c:pt idx="1137">
                  <c:v>1862</c:v>
                </c:pt>
                <c:pt idx="1138">
                  <c:v>1862</c:v>
                </c:pt>
                <c:pt idx="1139">
                  <c:v>1862</c:v>
                </c:pt>
                <c:pt idx="1140">
                  <c:v>1862</c:v>
                </c:pt>
                <c:pt idx="1141">
                  <c:v>1862</c:v>
                </c:pt>
                <c:pt idx="1142">
                  <c:v>1862</c:v>
                </c:pt>
                <c:pt idx="1143">
                  <c:v>1862</c:v>
                </c:pt>
                <c:pt idx="1144">
                  <c:v>1862</c:v>
                </c:pt>
                <c:pt idx="1145">
                  <c:v>1862</c:v>
                </c:pt>
                <c:pt idx="1146">
                  <c:v>1832</c:v>
                </c:pt>
                <c:pt idx="1147">
                  <c:v>1832</c:v>
                </c:pt>
                <c:pt idx="1148">
                  <c:v>1832</c:v>
                </c:pt>
                <c:pt idx="1149">
                  <c:v>1832</c:v>
                </c:pt>
                <c:pt idx="1150">
                  <c:v>1832</c:v>
                </c:pt>
                <c:pt idx="1151">
                  <c:v>1832</c:v>
                </c:pt>
                <c:pt idx="1152">
                  <c:v>1832</c:v>
                </c:pt>
                <c:pt idx="1153">
                  <c:v>1832</c:v>
                </c:pt>
                <c:pt idx="1154">
                  <c:v>1832</c:v>
                </c:pt>
                <c:pt idx="1155">
                  <c:v>1832</c:v>
                </c:pt>
                <c:pt idx="1156">
                  <c:v>1832</c:v>
                </c:pt>
                <c:pt idx="1157">
                  <c:v>1832</c:v>
                </c:pt>
                <c:pt idx="1158">
                  <c:v>1832</c:v>
                </c:pt>
                <c:pt idx="1159">
                  <c:v>1832</c:v>
                </c:pt>
                <c:pt idx="1160">
                  <c:v>1832</c:v>
                </c:pt>
                <c:pt idx="1161">
                  <c:v>1832</c:v>
                </c:pt>
                <c:pt idx="1162">
                  <c:v>1832</c:v>
                </c:pt>
                <c:pt idx="1163">
                  <c:v>1832</c:v>
                </c:pt>
                <c:pt idx="1164">
                  <c:v>1832</c:v>
                </c:pt>
                <c:pt idx="1165">
                  <c:v>1832</c:v>
                </c:pt>
                <c:pt idx="1166">
                  <c:v>1832</c:v>
                </c:pt>
                <c:pt idx="1167">
                  <c:v>1832</c:v>
                </c:pt>
                <c:pt idx="1168">
                  <c:v>1832</c:v>
                </c:pt>
                <c:pt idx="1169">
                  <c:v>1832</c:v>
                </c:pt>
                <c:pt idx="1170">
                  <c:v>1832</c:v>
                </c:pt>
                <c:pt idx="1171">
                  <c:v>1832</c:v>
                </c:pt>
                <c:pt idx="1172">
                  <c:v>1832</c:v>
                </c:pt>
                <c:pt idx="1173">
                  <c:v>1832</c:v>
                </c:pt>
                <c:pt idx="1174">
                  <c:v>1832</c:v>
                </c:pt>
                <c:pt idx="1175">
                  <c:v>1832</c:v>
                </c:pt>
                <c:pt idx="1176">
                  <c:v>1832</c:v>
                </c:pt>
                <c:pt idx="1177">
                  <c:v>1832</c:v>
                </c:pt>
                <c:pt idx="1178">
                  <c:v>1832</c:v>
                </c:pt>
                <c:pt idx="1179">
                  <c:v>1832</c:v>
                </c:pt>
                <c:pt idx="1180">
                  <c:v>1832</c:v>
                </c:pt>
                <c:pt idx="1181">
                  <c:v>1832</c:v>
                </c:pt>
                <c:pt idx="1182">
                  <c:v>1832</c:v>
                </c:pt>
                <c:pt idx="1183">
                  <c:v>1832</c:v>
                </c:pt>
                <c:pt idx="1184">
                  <c:v>1832</c:v>
                </c:pt>
                <c:pt idx="1185">
                  <c:v>1832</c:v>
                </c:pt>
                <c:pt idx="1186">
                  <c:v>1832</c:v>
                </c:pt>
                <c:pt idx="1187">
                  <c:v>1832</c:v>
                </c:pt>
                <c:pt idx="1188">
                  <c:v>1832</c:v>
                </c:pt>
                <c:pt idx="1189">
                  <c:v>1832</c:v>
                </c:pt>
                <c:pt idx="1190">
                  <c:v>1832</c:v>
                </c:pt>
                <c:pt idx="1191">
                  <c:v>1832</c:v>
                </c:pt>
                <c:pt idx="1192">
                  <c:v>1832</c:v>
                </c:pt>
                <c:pt idx="1193">
                  <c:v>1832</c:v>
                </c:pt>
                <c:pt idx="1194">
                  <c:v>1832</c:v>
                </c:pt>
                <c:pt idx="1195">
                  <c:v>1832</c:v>
                </c:pt>
                <c:pt idx="1196">
                  <c:v>1832</c:v>
                </c:pt>
                <c:pt idx="1197">
                  <c:v>1832</c:v>
                </c:pt>
                <c:pt idx="1198">
                  <c:v>1832</c:v>
                </c:pt>
                <c:pt idx="1199">
                  <c:v>1832</c:v>
                </c:pt>
                <c:pt idx="1200">
                  <c:v>1827</c:v>
                </c:pt>
                <c:pt idx="1201">
                  <c:v>1827</c:v>
                </c:pt>
                <c:pt idx="1202">
                  <c:v>1827</c:v>
                </c:pt>
                <c:pt idx="1203">
                  <c:v>1827</c:v>
                </c:pt>
                <c:pt idx="1204">
                  <c:v>1827</c:v>
                </c:pt>
                <c:pt idx="1205">
                  <c:v>1827</c:v>
                </c:pt>
                <c:pt idx="1206">
                  <c:v>1827</c:v>
                </c:pt>
                <c:pt idx="1207">
                  <c:v>1827</c:v>
                </c:pt>
                <c:pt idx="1208">
                  <c:v>1827</c:v>
                </c:pt>
                <c:pt idx="1209">
                  <c:v>1827</c:v>
                </c:pt>
                <c:pt idx="1210">
                  <c:v>1827</c:v>
                </c:pt>
                <c:pt idx="1211">
                  <c:v>1827</c:v>
                </c:pt>
                <c:pt idx="1212">
                  <c:v>1827</c:v>
                </c:pt>
                <c:pt idx="1213">
                  <c:v>1827</c:v>
                </c:pt>
                <c:pt idx="1214">
                  <c:v>1827</c:v>
                </c:pt>
                <c:pt idx="1215">
                  <c:v>1827</c:v>
                </c:pt>
                <c:pt idx="1216">
                  <c:v>1827</c:v>
                </c:pt>
                <c:pt idx="1217">
                  <c:v>1827</c:v>
                </c:pt>
                <c:pt idx="1218">
                  <c:v>1827</c:v>
                </c:pt>
                <c:pt idx="1219">
                  <c:v>1827</c:v>
                </c:pt>
                <c:pt idx="1220">
                  <c:v>1827</c:v>
                </c:pt>
                <c:pt idx="1221">
                  <c:v>1827</c:v>
                </c:pt>
                <c:pt idx="1222">
                  <c:v>1827</c:v>
                </c:pt>
                <c:pt idx="1223">
                  <c:v>1827</c:v>
                </c:pt>
                <c:pt idx="1224">
                  <c:v>1827</c:v>
                </c:pt>
                <c:pt idx="1225">
                  <c:v>1827</c:v>
                </c:pt>
                <c:pt idx="1226">
                  <c:v>1827</c:v>
                </c:pt>
                <c:pt idx="1227">
                  <c:v>1827</c:v>
                </c:pt>
                <c:pt idx="1228">
                  <c:v>1827</c:v>
                </c:pt>
                <c:pt idx="1229">
                  <c:v>1827</c:v>
                </c:pt>
                <c:pt idx="1230">
                  <c:v>1827</c:v>
                </c:pt>
                <c:pt idx="1231">
                  <c:v>1827</c:v>
                </c:pt>
                <c:pt idx="1232">
                  <c:v>1827</c:v>
                </c:pt>
                <c:pt idx="1233">
                  <c:v>1827</c:v>
                </c:pt>
                <c:pt idx="1234">
                  <c:v>1827</c:v>
                </c:pt>
                <c:pt idx="1235">
                  <c:v>1827</c:v>
                </c:pt>
                <c:pt idx="1236">
                  <c:v>1827</c:v>
                </c:pt>
                <c:pt idx="1237">
                  <c:v>1827</c:v>
                </c:pt>
                <c:pt idx="1238">
                  <c:v>1827</c:v>
                </c:pt>
                <c:pt idx="1239">
                  <c:v>1827</c:v>
                </c:pt>
                <c:pt idx="1240">
                  <c:v>1827</c:v>
                </c:pt>
                <c:pt idx="1241">
                  <c:v>1827</c:v>
                </c:pt>
                <c:pt idx="1242">
                  <c:v>1824</c:v>
                </c:pt>
                <c:pt idx="1243">
                  <c:v>1824</c:v>
                </c:pt>
                <c:pt idx="1244">
                  <c:v>1824</c:v>
                </c:pt>
                <c:pt idx="1245">
                  <c:v>1824</c:v>
                </c:pt>
                <c:pt idx="1246">
                  <c:v>1824</c:v>
                </c:pt>
                <c:pt idx="1247">
                  <c:v>1824</c:v>
                </c:pt>
                <c:pt idx="1248">
                  <c:v>1824</c:v>
                </c:pt>
                <c:pt idx="1249">
                  <c:v>1824</c:v>
                </c:pt>
                <c:pt idx="1250">
                  <c:v>1824</c:v>
                </c:pt>
                <c:pt idx="1251">
                  <c:v>1824</c:v>
                </c:pt>
                <c:pt idx="1252">
                  <c:v>1824</c:v>
                </c:pt>
                <c:pt idx="1253">
                  <c:v>1824</c:v>
                </c:pt>
                <c:pt idx="1254">
                  <c:v>1824</c:v>
                </c:pt>
                <c:pt idx="1255">
                  <c:v>1824</c:v>
                </c:pt>
                <c:pt idx="1256">
                  <c:v>1824</c:v>
                </c:pt>
                <c:pt idx="1257">
                  <c:v>1824</c:v>
                </c:pt>
                <c:pt idx="1258">
                  <c:v>1813</c:v>
                </c:pt>
                <c:pt idx="1259">
                  <c:v>1813</c:v>
                </c:pt>
                <c:pt idx="1260">
                  <c:v>1813</c:v>
                </c:pt>
                <c:pt idx="1261">
                  <c:v>1813</c:v>
                </c:pt>
                <c:pt idx="1262">
                  <c:v>1807</c:v>
                </c:pt>
                <c:pt idx="1263">
                  <c:v>1807</c:v>
                </c:pt>
                <c:pt idx="1264">
                  <c:v>1807</c:v>
                </c:pt>
                <c:pt idx="1265">
                  <c:v>1807</c:v>
                </c:pt>
                <c:pt idx="1266">
                  <c:v>1807</c:v>
                </c:pt>
                <c:pt idx="1267">
                  <c:v>1807</c:v>
                </c:pt>
                <c:pt idx="1268">
                  <c:v>1807</c:v>
                </c:pt>
                <c:pt idx="1269">
                  <c:v>1807</c:v>
                </c:pt>
                <c:pt idx="1270">
                  <c:v>1807</c:v>
                </c:pt>
                <c:pt idx="1271">
                  <c:v>1807</c:v>
                </c:pt>
                <c:pt idx="1272">
                  <c:v>1807</c:v>
                </c:pt>
                <c:pt idx="1273">
                  <c:v>1807</c:v>
                </c:pt>
                <c:pt idx="1274">
                  <c:v>1807</c:v>
                </c:pt>
                <c:pt idx="1275">
                  <c:v>1803</c:v>
                </c:pt>
                <c:pt idx="1276">
                  <c:v>1803</c:v>
                </c:pt>
                <c:pt idx="1277">
                  <c:v>1803</c:v>
                </c:pt>
                <c:pt idx="1278">
                  <c:v>1803</c:v>
                </c:pt>
                <c:pt idx="1279">
                  <c:v>1803</c:v>
                </c:pt>
                <c:pt idx="1280">
                  <c:v>1803</c:v>
                </c:pt>
                <c:pt idx="1281">
                  <c:v>1803</c:v>
                </c:pt>
                <c:pt idx="1282">
                  <c:v>1803</c:v>
                </c:pt>
                <c:pt idx="1283">
                  <c:v>1803</c:v>
                </c:pt>
                <c:pt idx="1284">
                  <c:v>1803</c:v>
                </c:pt>
                <c:pt idx="1285">
                  <c:v>1803</c:v>
                </c:pt>
                <c:pt idx="1286">
                  <c:v>1803</c:v>
                </c:pt>
                <c:pt idx="1287">
                  <c:v>1803</c:v>
                </c:pt>
                <c:pt idx="1288">
                  <c:v>1797</c:v>
                </c:pt>
                <c:pt idx="1289">
                  <c:v>1797</c:v>
                </c:pt>
                <c:pt idx="1290">
                  <c:v>1797</c:v>
                </c:pt>
                <c:pt idx="1291">
                  <c:v>1797</c:v>
                </c:pt>
                <c:pt idx="1292">
                  <c:v>1797</c:v>
                </c:pt>
                <c:pt idx="1293">
                  <c:v>1797</c:v>
                </c:pt>
                <c:pt idx="1294">
                  <c:v>1797</c:v>
                </c:pt>
                <c:pt idx="1295">
                  <c:v>1797</c:v>
                </c:pt>
                <c:pt idx="1296">
                  <c:v>1797</c:v>
                </c:pt>
                <c:pt idx="1297">
                  <c:v>1790</c:v>
                </c:pt>
                <c:pt idx="1298">
                  <c:v>1790</c:v>
                </c:pt>
                <c:pt idx="1299">
                  <c:v>1790</c:v>
                </c:pt>
                <c:pt idx="1300">
                  <c:v>1790</c:v>
                </c:pt>
                <c:pt idx="1301">
                  <c:v>1790</c:v>
                </c:pt>
                <c:pt idx="1302">
                  <c:v>1790</c:v>
                </c:pt>
                <c:pt idx="1303">
                  <c:v>1790</c:v>
                </c:pt>
                <c:pt idx="1304">
                  <c:v>1790</c:v>
                </c:pt>
                <c:pt idx="1305">
                  <c:v>1790</c:v>
                </c:pt>
                <c:pt idx="1306">
                  <c:v>1780</c:v>
                </c:pt>
                <c:pt idx="1307">
                  <c:v>1780</c:v>
                </c:pt>
                <c:pt idx="1308">
                  <c:v>1780</c:v>
                </c:pt>
                <c:pt idx="1309">
                  <c:v>1780</c:v>
                </c:pt>
                <c:pt idx="1310">
                  <c:v>1780</c:v>
                </c:pt>
                <c:pt idx="1311">
                  <c:v>1780</c:v>
                </c:pt>
                <c:pt idx="1312">
                  <c:v>1780</c:v>
                </c:pt>
                <c:pt idx="1313">
                  <c:v>1780</c:v>
                </c:pt>
                <c:pt idx="1314">
                  <c:v>1780</c:v>
                </c:pt>
                <c:pt idx="1315">
                  <c:v>1780</c:v>
                </c:pt>
                <c:pt idx="1316">
                  <c:v>1749</c:v>
                </c:pt>
                <c:pt idx="1317">
                  <c:v>1749</c:v>
                </c:pt>
                <c:pt idx="1318">
                  <c:v>1749</c:v>
                </c:pt>
                <c:pt idx="1319">
                  <c:v>1749</c:v>
                </c:pt>
                <c:pt idx="1320">
                  <c:v>1749</c:v>
                </c:pt>
                <c:pt idx="1321">
                  <c:v>1749</c:v>
                </c:pt>
                <c:pt idx="1322">
                  <c:v>1749</c:v>
                </c:pt>
              </c:numCache>
            </c:numRef>
          </c:xVal>
          <c:yVal>
            <c:numRef>
              <c:f>'[1]Table S1 - Georef-Data'!$G$2:$G$1324</c:f>
              <c:numCache>
                <c:formatCode>General</c:formatCode>
                <c:ptCount val="1323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  <c:pt idx="81">
                  <c:v>3</c:v>
                </c:pt>
                <c:pt idx="82">
                  <c:v>32</c:v>
                </c:pt>
                <c:pt idx="83">
                  <c:v>21</c:v>
                </c:pt>
                <c:pt idx="84">
                  <c:v>22</c:v>
                </c:pt>
                <c:pt idx="85">
                  <c:v>23</c:v>
                </c:pt>
                <c:pt idx="86">
                  <c:v>69</c:v>
                </c:pt>
                <c:pt idx="87">
                  <c:v>68</c:v>
                </c:pt>
                <c:pt idx="88">
                  <c:v>58</c:v>
                </c:pt>
                <c:pt idx="89">
                  <c:v>56</c:v>
                </c:pt>
                <c:pt idx="90">
                  <c:v>72</c:v>
                </c:pt>
                <c:pt idx="91">
                  <c:v>2</c:v>
                </c:pt>
                <c:pt idx="92">
                  <c:v>1</c:v>
                </c:pt>
                <c:pt idx="93">
                  <c:v>4</c:v>
                </c:pt>
                <c:pt idx="94">
                  <c:v>67</c:v>
                </c:pt>
                <c:pt idx="95">
                  <c:v>60</c:v>
                </c:pt>
                <c:pt idx="96">
                  <c:v>66</c:v>
                </c:pt>
                <c:pt idx="97">
                  <c:v>65</c:v>
                </c:pt>
                <c:pt idx="98">
                  <c:v>63</c:v>
                </c:pt>
                <c:pt idx="99">
                  <c:v>64</c:v>
                </c:pt>
                <c:pt idx="100">
                  <c:v>71</c:v>
                </c:pt>
                <c:pt idx="101">
                  <c:v>62</c:v>
                </c:pt>
                <c:pt idx="102">
                  <c:v>61</c:v>
                </c:pt>
                <c:pt idx="103">
                  <c:v>57</c:v>
                </c:pt>
                <c:pt idx="104">
                  <c:v>4</c:v>
                </c:pt>
                <c:pt idx="105">
                  <c:v>3</c:v>
                </c:pt>
                <c:pt idx="106">
                  <c:v>23</c:v>
                </c:pt>
                <c:pt idx="107">
                  <c:v>21</c:v>
                </c:pt>
                <c:pt idx="108">
                  <c:v>22</c:v>
                </c:pt>
                <c:pt idx="109">
                  <c:v>20</c:v>
                </c:pt>
                <c:pt idx="110">
                  <c:v>19</c:v>
                </c:pt>
                <c:pt idx="111">
                  <c:v>24</c:v>
                </c:pt>
                <c:pt idx="112">
                  <c:v>27</c:v>
                </c:pt>
                <c:pt idx="113">
                  <c:v>31</c:v>
                </c:pt>
                <c:pt idx="114">
                  <c:v>30</c:v>
                </c:pt>
                <c:pt idx="115">
                  <c:v>36</c:v>
                </c:pt>
                <c:pt idx="116">
                  <c:v>38</c:v>
                </c:pt>
                <c:pt idx="117">
                  <c:v>29</c:v>
                </c:pt>
                <c:pt idx="118">
                  <c:v>25</c:v>
                </c:pt>
                <c:pt idx="119">
                  <c:v>26</c:v>
                </c:pt>
                <c:pt idx="120">
                  <c:v>33</c:v>
                </c:pt>
                <c:pt idx="121">
                  <c:v>56</c:v>
                </c:pt>
                <c:pt idx="122">
                  <c:v>60</c:v>
                </c:pt>
                <c:pt idx="123">
                  <c:v>67</c:v>
                </c:pt>
                <c:pt idx="124">
                  <c:v>58</c:v>
                </c:pt>
                <c:pt idx="125">
                  <c:v>72</c:v>
                </c:pt>
                <c:pt idx="126">
                  <c:v>57</c:v>
                </c:pt>
                <c:pt idx="127">
                  <c:v>37</c:v>
                </c:pt>
                <c:pt idx="128">
                  <c:v>35</c:v>
                </c:pt>
                <c:pt idx="129">
                  <c:v>32</c:v>
                </c:pt>
                <c:pt idx="130">
                  <c:v>28</c:v>
                </c:pt>
                <c:pt idx="131">
                  <c:v>74</c:v>
                </c:pt>
                <c:pt idx="132">
                  <c:v>75</c:v>
                </c:pt>
                <c:pt idx="133">
                  <c:v>76</c:v>
                </c:pt>
                <c:pt idx="134">
                  <c:v>1</c:v>
                </c:pt>
                <c:pt idx="135">
                  <c:v>2</c:v>
                </c:pt>
                <c:pt idx="136">
                  <c:v>21</c:v>
                </c:pt>
                <c:pt idx="137">
                  <c:v>74</c:v>
                </c:pt>
                <c:pt idx="138">
                  <c:v>1</c:v>
                </c:pt>
                <c:pt idx="139">
                  <c:v>4</c:v>
                </c:pt>
                <c:pt idx="140">
                  <c:v>3</c:v>
                </c:pt>
                <c:pt idx="141">
                  <c:v>23</c:v>
                </c:pt>
                <c:pt idx="142">
                  <c:v>22</c:v>
                </c:pt>
                <c:pt idx="143">
                  <c:v>27</c:v>
                </c:pt>
                <c:pt idx="144">
                  <c:v>30</c:v>
                </c:pt>
                <c:pt idx="145">
                  <c:v>31</c:v>
                </c:pt>
                <c:pt idx="146">
                  <c:v>29</c:v>
                </c:pt>
                <c:pt idx="147">
                  <c:v>38</c:v>
                </c:pt>
                <c:pt idx="148">
                  <c:v>20</c:v>
                </c:pt>
                <c:pt idx="149">
                  <c:v>2</c:v>
                </c:pt>
                <c:pt idx="150">
                  <c:v>19</c:v>
                </c:pt>
                <c:pt idx="151">
                  <c:v>24</c:v>
                </c:pt>
                <c:pt idx="152">
                  <c:v>25</c:v>
                </c:pt>
                <c:pt idx="153">
                  <c:v>32</c:v>
                </c:pt>
                <c:pt idx="154">
                  <c:v>35</c:v>
                </c:pt>
                <c:pt idx="155">
                  <c:v>39</c:v>
                </c:pt>
                <c:pt idx="156">
                  <c:v>33</c:v>
                </c:pt>
                <c:pt idx="157">
                  <c:v>28</c:v>
                </c:pt>
                <c:pt idx="158">
                  <c:v>26</c:v>
                </c:pt>
                <c:pt idx="159">
                  <c:v>37</c:v>
                </c:pt>
                <c:pt idx="160">
                  <c:v>36</c:v>
                </c:pt>
                <c:pt idx="161">
                  <c:v>72</c:v>
                </c:pt>
                <c:pt idx="162">
                  <c:v>56</c:v>
                </c:pt>
                <c:pt idx="163">
                  <c:v>57</c:v>
                </c:pt>
                <c:pt idx="164">
                  <c:v>67</c:v>
                </c:pt>
                <c:pt idx="165">
                  <c:v>59</c:v>
                </c:pt>
                <c:pt idx="166">
                  <c:v>60</c:v>
                </c:pt>
                <c:pt idx="167">
                  <c:v>58</c:v>
                </c:pt>
                <c:pt idx="168">
                  <c:v>61</c:v>
                </c:pt>
                <c:pt idx="169">
                  <c:v>75</c:v>
                </c:pt>
                <c:pt idx="170">
                  <c:v>21</c:v>
                </c:pt>
                <c:pt idx="171">
                  <c:v>22</c:v>
                </c:pt>
                <c:pt idx="172">
                  <c:v>3</c:v>
                </c:pt>
                <c:pt idx="173">
                  <c:v>23</c:v>
                </c:pt>
                <c:pt idx="174">
                  <c:v>4</c:v>
                </c:pt>
                <c:pt idx="175">
                  <c:v>2</c:v>
                </c:pt>
                <c:pt idx="176">
                  <c:v>20</c:v>
                </c:pt>
                <c:pt idx="177">
                  <c:v>19</c:v>
                </c:pt>
                <c:pt idx="178">
                  <c:v>24</c:v>
                </c:pt>
                <c:pt idx="179">
                  <c:v>27</c:v>
                </c:pt>
                <c:pt idx="180">
                  <c:v>29</c:v>
                </c:pt>
                <c:pt idx="181">
                  <c:v>28</c:v>
                </c:pt>
                <c:pt idx="182">
                  <c:v>30</c:v>
                </c:pt>
                <c:pt idx="183">
                  <c:v>31</c:v>
                </c:pt>
                <c:pt idx="184">
                  <c:v>36</c:v>
                </c:pt>
                <c:pt idx="185">
                  <c:v>33</c:v>
                </c:pt>
                <c:pt idx="186">
                  <c:v>25</c:v>
                </c:pt>
                <c:pt idx="187">
                  <c:v>26</c:v>
                </c:pt>
                <c:pt idx="188">
                  <c:v>37</c:v>
                </c:pt>
                <c:pt idx="189">
                  <c:v>57</c:v>
                </c:pt>
                <c:pt idx="190">
                  <c:v>56</c:v>
                </c:pt>
                <c:pt idx="191">
                  <c:v>58</c:v>
                </c:pt>
                <c:pt idx="192">
                  <c:v>59</c:v>
                </c:pt>
                <c:pt idx="193">
                  <c:v>60</c:v>
                </c:pt>
                <c:pt idx="194">
                  <c:v>67</c:v>
                </c:pt>
                <c:pt idx="195">
                  <c:v>72</c:v>
                </c:pt>
                <c:pt idx="196">
                  <c:v>75</c:v>
                </c:pt>
                <c:pt idx="197">
                  <c:v>74</c:v>
                </c:pt>
                <c:pt idx="198">
                  <c:v>1</c:v>
                </c:pt>
                <c:pt idx="199">
                  <c:v>74</c:v>
                </c:pt>
                <c:pt idx="200">
                  <c:v>1</c:v>
                </c:pt>
                <c:pt idx="201">
                  <c:v>22</c:v>
                </c:pt>
                <c:pt idx="202">
                  <c:v>21</c:v>
                </c:pt>
                <c:pt idx="203">
                  <c:v>3</c:v>
                </c:pt>
                <c:pt idx="204">
                  <c:v>23</c:v>
                </c:pt>
                <c:pt idx="205">
                  <c:v>24</c:v>
                </c:pt>
                <c:pt idx="206">
                  <c:v>19</c:v>
                </c:pt>
                <c:pt idx="207">
                  <c:v>2</c:v>
                </c:pt>
                <c:pt idx="208">
                  <c:v>20</c:v>
                </c:pt>
                <c:pt idx="209">
                  <c:v>27</c:v>
                </c:pt>
                <c:pt idx="210">
                  <c:v>30</c:v>
                </c:pt>
                <c:pt idx="211">
                  <c:v>31</c:v>
                </c:pt>
                <c:pt idx="212">
                  <c:v>25</c:v>
                </c:pt>
                <c:pt idx="213">
                  <c:v>26</c:v>
                </c:pt>
                <c:pt idx="214">
                  <c:v>28</c:v>
                </c:pt>
                <c:pt idx="215">
                  <c:v>35</c:v>
                </c:pt>
                <c:pt idx="216">
                  <c:v>33</c:v>
                </c:pt>
                <c:pt idx="217">
                  <c:v>36</c:v>
                </c:pt>
                <c:pt idx="218">
                  <c:v>38</c:v>
                </c:pt>
                <c:pt idx="219">
                  <c:v>37</c:v>
                </c:pt>
                <c:pt idx="220">
                  <c:v>32</c:v>
                </c:pt>
                <c:pt idx="221">
                  <c:v>56</c:v>
                </c:pt>
                <c:pt idx="222">
                  <c:v>59</c:v>
                </c:pt>
                <c:pt idx="223">
                  <c:v>57</c:v>
                </c:pt>
                <c:pt idx="224">
                  <c:v>58</c:v>
                </c:pt>
                <c:pt idx="225">
                  <c:v>60</c:v>
                </c:pt>
                <c:pt idx="226">
                  <c:v>72</c:v>
                </c:pt>
                <c:pt idx="227">
                  <c:v>75</c:v>
                </c:pt>
                <c:pt idx="228">
                  <c:v>4</c:v>
                </c:pt>
                <c:pt idx="229">
                  <c:v>73</c:v>
                </c:pt>
                <c:pt idx="230">
                  <c:v>3</c:v>
                </c:pt>
                <c:pt idx="231">
                  <c:v>26</c:v>
                </c:pt>
                <c:pt idx="232">
                  <c:v>25</c:v>
                </c:pt>
                <c:pt idx="233">
                  <c:v>72</c:v>
                </c:pt>
                <c:pt idx="234">
                  <c:v>2</c:v>
                </c:pt>
                <c:pt idx="235">
                  <c:v>24</c:v>
                </c:pt>
                <c:pt idx="236">
                  <c:v>1</c:v>
                </c:pt>
                <c:pt idx="237">
                  <c:v>74</c:v>
                </c:pt>
                <c:pt idx="238">
                  <c:v>75</c:v>
                </c:pt>
                <c:pt idx="239">
                  <c:v>76</c:v>
                </c:pt>
                <c:pt idx="240">
                  <c:v>68</c:v>
                </c:pt>
                <c:pt idx="241">
                  <c:v>61</c:v>
                </c:pt>
                <c:pt idx="242">
                  <c:v>63</c:v>
                </c:pt>
                <c:pt idx="243">
                  <c:v>64</c:v>
                </c:pt>
                <c:pt idx="244">
                  <c:v>66</c:v>
                </c:pt>
                <c:pt idx="245">
                  <c:v>59</c:v>
                </c:pt>
                <c:pt idx="246">
                  <c:v>58</c:v>
                </c:pt>
                <c:pt idx="247">
                  <c:v>60</c:v>
                </c:pt>
                <c:pt idx="248">
                  <c:v>56</c:v>
                </c:pt>
                <c:pt idx="249">
                  <c:v>57</c:v>
                </c:pt>
                <c:pt idx="250">
                  <c:v>36</c:v>
                </c:pt>
                <c:pt idx="251">
                  <c:v>38</c:v>
                </c:pt>
                <c:pt idx="252">
                  <c:v>29</c:v>
                </c:pt>
                <c:pt idx="253">
                  <c:v>28</c:v>
                </c:pt>
                <c:pt idx="254">
                  <c:v>32</c:v>
                </c:pt>
                <c:pt idx="255">
                  <c:v>37</c:v>
                </c:pt>
                <c:pt idx="256">
                  <c:v>33</c:v>
                </c:pt>
                <c:pt idx="257">
                  <c:v>31</c:v>
                </c:pt>
                <c:pt idx="258">
                  <c:v>27</c:v>
                </c:pt>
                <c:pt idx="259">
                  <c:v>30</c:v>
                </c:pt>
                <c:pt idx="260">
                  <c:v>22</c:v>
                </c:pt>
                <c:pt idx="261">
                  <c:v>19</c:v>
                </c:pt>
                <c:pt idx="262">
                  <c:v>20</c:v>
                </c:pt>
                <c:pt idx="263">
                  <c:v>23</c:v>
                </c:pt>
                <c:pt idx="264">
                  <c:v>21</c:v>
                </c:pt>
                <c:pt idx="265">
                  <c:v>4</c:v>
                </c:pt>
                <c:pt idx="266">
                  <c:v>3</c:v>
                </c:pt>
                <c:pt idx="267">
                  <c:v>21</c:v>
                </c:pt>
                <c:pt idx="268">
                  <c:v>23</c:v>
                </c:pt>
                <c:pt idx="269">
                  <c:v>22</c:v>
                </c:pt>
                <c:pt idx="270">
                  <c:v>31</c:v>
                </c:pt>
                <c:pt idx="271">
                  <c:v>30</c:v>
                </c:pt>
                <c:pt idx="272">
                  <c:v>27</c:v>
                </c:pt>
                <c:pt idx="273">
                  <c:v>20</c:v>
                </c:pt>
                <c:pt idx="274">
                  <c:v>2</c:v>
                </c:pt>
                <c:pt idx="275">
                  <c:v>19</c:v>
                </c:pt>
                <c:pt idx="276">
                  <c:v>24</c:v>
                </c:pt>
                <c:pt idx="277">
                  <c:v>36</c:v>
                </c:pt>
                <c:pt idx="278">
                  <c:v>33</c:v>
                </c:pt>
                <c:pt idx="279">
                  <c:v>32</c:v>
                </c:pt>
                <c:pt idx="280">
                  <c:v>25</c:v>
                </c:pt>
                <c:pt idx="281">
                  <c:v>28</c:v>
                </c:pt>
                <c:pt idx="282">
                  <c:v>29</c:v>
                </c:pt>
                <c:pt idx="283">
                  <c:v>38</c:v>
                </c:pt>
                <c:pt idx="284">
                  <c:v>37</c:v>
                </c:pt>
                <c:pt idx="285">
                  <c:v>57</c:v>
                </c:pt>
                <c:pt idx="286">
                  <c:v>72</c:v>
                </c:pt>
                <c:pt idx="287">
                  <c:v>74</c:v>
                </c:pt>
                <c:pt idx="288">
                  <c:v>73</c:v>
                </c:pt>
                <c:pt idx="289">
                  <c:v>76</c:v>
                </c:pt>
                <c:pt idx="290">
                  <c:v>4</c:v>
                </c:pt>
                <c:pt idx="291">
                  <c:v>35</c:v>
                </c:pt>
                <c:pt idx="292">
                  <c:v>1</c:v>
                </c:pt>
                <c:pt idx="293">
                  <c:v>28</c:v>
                </c:pt>
                <c:pt idx="294">
                  <c:v>3</c:v>
                </c:pt>
                <c:pt idx="295">
                  <c:v>25</c:v>
                </c:pt>
                <c:pt idx="296">
                  <c:v>23</c:v>
                </c:pt>
                <c:pt idx="297">
                  <c:v>21</c:v>
                </c:pt>
                <c:pt idx="298">
                  <c:v>22</c:v>
                </c:pt>
                <c:pt idx="299">
                  <c:v>27</c:v>
                </c:pt>
                <c:pt idx="300">
                  <c:v>30</c:v>
                </c:pt>
                <c:pt idx="301">
                  <c:v>31</c:v>
                </c:pt>
                <c:pt idx="302">
                  <c:v>29</c:v>
                </c:pt>
                <c:pt idx="303">
                  <c:v>32</c:v>
                </c:pt>
                <c:pt idx="304">
                  <c:v>33</c:v>
                </c:pt>
                <c:pt idx="305">
                  <c:v>36</c:v>
                </c:pt>
                <c:pt idx="306">
                  <c:v>26</c:v>
                </c:pt>
                <c:pt idx="307">
                  <c:v>57</c:v>
                </c:pt>
                <c:pt idx="308">
                  <c:v>1</c:v>
                </c:pt>
                <c:pt idx="309">
                  <c:v>24</c:v>
                </c:pt>
                <c:pt idx="310">
                  <c:v>20</c:v>
                </c:pt>
                <c:pt idx="311">
                  <c:v>19</c:v>
                </c:pt>
                <c:pt idx="312">
                  <c:v>72</c:v>
                </c:pt>
                <c:pt idx="313">
                  <c:v>73</c:v>
                </c:pt>
                <c:pt idx="314">
                  <c:v>34</c:v>
                </c:pt>
                <c:pt idx="315">
                  <c:v>37</c:v>
                </c:pt>
                <c:pt idx="316">
                  <c:v>35</c:v>
                </c:pt>
                <c:pt idx="317">
                  <c:v>38</c:v>
                </c:pt>
                <c:pt idx="318">
                  <c:v>2</c:v>
                </c:pt>
                <c:pt idx="319">
                  <c:v>4</c:v>
                </c:pt>
                <c:pt idx="320">
                  <c:v>75</c:v>
                </c:pt>
                <c:pt idx="321">
                  <c:v>76</c:v>
                </c:pt>
                <c:pt idx="322">
                  <c:v>1</c:v>
                </c:pt>
                <c:pt idx="323">
                  <c:v>73</c:v>
                </c:pt>
                <c:pt idx="324">
                  <c:v>74</c:v>
                </c:pt>
                <c:pt idx="325">
                  <c:v>76</c:v>
                </c:pt>
                <c:pt idx="326">
                  <c:v>75</c:v>
                </c:pt>
                <c:pt idx="327">
                  <c:v>3</c:v>
                </c:pt>
                <c:pt idx="328">
                  <c:v>21</c:v>
                </c:pt>
                <c:pt idx="329">
                  <c:v>23</c:v>
                </c:pt>
                <c:pt idx="330">
                  <c:v>22</c:v>
                </c:pt>
                <c:pt idx="331">
                  <c:v>19</c:v>
                </c:pt>
                <c:pt idx="332">
                  <c:v>20</c:v>
                </c:pt>
                <c:pt idx="333">
                  <c:v>24</c:v>
                </c:pt>
                <c:pt idx="334">
                  <c:v>2</c:v>
                </c:pt>
                <c:pt idx="335">
                  <c:v>30</c:v>
                </c:pt>
                <c:pt idx="336">
                  <c:v>31</c:v>
                </c:pt>
                <c:pt idx="337">
                  <c:v>27</c:v>
                </c:pt>
                <c:pt idx="338">
                  <c:v>29</c:v>
                </c:pt>
                <c:pt idx="339">
                  <c:v>28</c:v>
                </c:pt>
                <c:pt idx="340">
                  <c:v>35</c:v>
                </c:pt>
                <c:pt idx="341">
                  <c:v>32</c:v>
                </c:pt>
                <c:pt idx="342">
                  <c:v>25</c:v>
                </c:pt>
                <c:pt idx="343">
                  <c:v>33</c:v>
                </c:pt>
                <c:pt idx="344">
                  <c:v>37</c:v>
                </c:pt>
                <c:pt idx="345">
                  <c:v>36</c:v>
                </c:pt>
                <c:pt idx="346">
                  <c:v>26</c:v>
                </c:pt>
                <c:pt idx="347">
                  <c:v>57</c:v>
                </c:pt>
                <c:pt idx="348">
                  <c:v>56</c:v>
                </c:pt>
                <c:pt idx="349">
                  <c:v>58</c:v>
                </c:pt>
                <c:pt idx="350">
                  <c:v>72</c:v>
                </c:pt>
                <c:pt idx="351">
                  <c:v>4</c:v>
                </c:pt>
                <c:pt idx="352">
                  <c:v>76</c:v>
                </c:pt>
                <c:pt idx="353">
                  <c:v>75</c:v>
                </c:pt>
                <c:pt idx="354">
                  <c:v>3</c:v>
                </c:pt>
                <c:pt idx="355">
                  <c:v>2</c:v>
                </c:pt>
                <c:pt idx="356">
                  <c:v>68</c:v>
                </c:pt>
                <c:pt idx="357">
                  <c:v>72</c:v>
                </c:pt>
                <c:pt idx="358">
                  <c:v>79</c:v>
                </c:pt>
                <c:pt idx="359">
                  <c:v>73</c:v>
                </c:pt>
                <c:pt idx="360">
                  <c:v>1</c:v>
                </c:pt>
                <c:pt idx="361">
                  <c:v>23</c:v>
                </c:pt>
                <c:pt idx="362">
                  <c:v>21</c:v>
                </c:pt>
                <c:pt idx="363">
                  <c:v>22</c:v>
                </c:pt>
                <c:pt idx="364">
                  <c:v>19</c:v>
                </c:pt>
                <c:pt idx="365">
                  <c:v>24</c:v>
                </c:pt>
                <c:pt idx="366">
                  <c:v>20</c:v>
                </c:pt>
                <c:pt idx="367">
                  <c:v>30</c:v>
                </c:pt>
                <c:pt idx="368">
                  <c:v>31</c:v>
                </c:pt>
                <c:pt idx="369">
                  <c:v>27</c:v>
                </c:pt>
                <c:pt idx="370">
                  <c:v>28</c:v>
                </c:pt>
                <c:pt idx="371">
                  <c:v>35</c:v>
                </c:pt>
                <c:pt idx="372">
                  <c:v>33</c:v>
                </c:pt>
                <c:pt idx="373">
                  <c:v>29</c:v>
                </c:pt>
                <c:pt idx="374">
                  <c:v>32</c:v>
                </c:pt>
                <c:pt idx="375">
                  <c:v>36</c:v>
                </c:pt>
                <c:pt idx="376">
                  <c:v>37</c:v>
                </c:pt>
                <c:pt idx="377">
                  <c:v>38</c:v>
                </c:pt>
                <c:pt idx="378">
                  <c:v>26</c:v>
                </c:pt>
                <c:pt idx="379">
                  <c:v>57</c:v>
                </c:pt>
                <c:pt idx="380">
                  <c:v>59</c:v>
                </c:pt>
                <c:pt idx="381">
                  <c:v>56</c:v>
                </c:pt>
                <c:pt idx="382">
                  <c:v>58</c:v>
                </c:pt>
                <c:pt idx="383">
                  <c:v>60</c:v>
                </c:pt>
                <c:pt idx="384">
                  <c:v>66</c:v>
                </c:pt>
                <c:pt idx="385">
                  <c:v>67</c:v>
                </c:pt>
                <c:pt idx="386">
                  <c:v>62</c:v>
                </c:pt>
                <c:pt idx="387">
                  <c:v>63</c:v>
                </c:pt>
                <c:pt idx="388">
                  <c:v>64</c:v>
                </c:pt>
                <c:pt idx="389">
                  <c:v>65</c:v>
                </c:pt>
                <c:pt idx="390">
                  <c:v>71</c:v>
                </c:pt>
                <c:pt idx="391">
                  <c:v>75</c:v>
                </c:pt>
                <c:pt idx="392">
                  <c:v>68</c:v>
                </c:pt>
                <c:pt idx="393">
                  <c:v>71</c:v>
                </c:pt>
                <c:pt idx="394">
                  <c:v>65</c:v>
                </c:pt>
                <c:pt idx="395">
                  <c:v>64</c:v>
                </c:pt>
                <c:pt idx="396">
                  <c:v>63</c:v>
                </c:pt>
                <c:pt idx="397">
                  <c:v>67</c:v>
                </c:pt>
                <c:pt idx="398">
                  <c:v>58</c:v>
                </c:pt>
                <c:pt idx="399">
                  <c:v>60</c:v>
                </c:pt>
                <c:pt idx="400">
                  <c:v>59</c:v>
                </c:pt>
                <c:pt idx="401">
                  <c:v>66</c:v>
                </c:pt>
                <c:pt idx="402">
                  <c:v>62</c:v>
                </c:pt>
                <c:pt idx="403">
                  <c:v>56</c:v>
                </c:pt>
                <c:pt idx="404">
                  <c:v>57</c:v>
                </c:pt>
                <c:pt idx="405">
                  <c:v>26</c:v>
                </c:pt>
                <c:pt idx="406">
                  <c:v>3</c:v>
                </c:pt>
                <c:pt idx="407">
                  <c:v>21</c:v>
                </c:pt>
                <c:pt idx="408">
                  <c:v>23</c:v>
                </c:pt>
                <c:pt idx="409">
                  <c:v>22</c:v>
                </c:pt>
                <c:pt idx="410">
                  <c:v>19</c:v>
                </c:pt>
                <c:pt idx="411">
                  <c:v>24</c:v>
                </c:pt>
                <c:pt idx="412">
                  <c:v>2</c:v>
                </c:pt>
                <c:pt idx="413">
                  <c:v>20</c:v>
                </c:pt>
                <c:pt idx="414">
                  <c:v>27</c:v>
                </c:pt>
                <c:pt idx="415">
                  <c:v>31</c:v>
                </c:pt>
                <c:pt idx="416">
                  <c:v>30</c:v>
                </c:pt>
                <c:pt idx="417">
                  <c:v>29</c:v>
                </c:pt>
                <c:pt idx="418">
                  <c:v>38</c:v>
                </c:pt>
                <c:pt idx="419">
                  <c:v>32</c:v>
                </c:pt>
                <c:pt idx="420">
                  <c:v>28</c:v>
                </c:pt>
                <c:pt idx="421">
                  <c:v>33</c:v>
                </c:pt>
                <c:pt idx="422">
                  <c:v>37</c:v>
                </c:pt>
                <c:pt idx="423">
                  <c:v>36</c:v>
                </c:pt>
                <c:pt idx="424">
                  <c:v>25</c:v>
                </c:pt>
                <c:pt idx="425">
                  <c:v>72</c:v>
                </c:pt>
                <c:pt idx="426">
                  <c:v>79</c:v>
                </c:pt>
                <c:pt idx="427">
                  <c:v>76</c:v>
                </c:pt>
                <c:pt idx="428">
                  <c:v>73</c:v>
                </c:pt>
                <c:pt idx="429">
                  <c:v>22</c:v>
                </c:pt>
                <c:pt idx="430">
                  <c:v>21</c:v>
                </c:pt>
                <c:pt idx="431">
                  <c:v>3</c:v>
                </c:pt>
                <c:pt idx="432">
                  <c:v>23</c:v>
                </c:pt>
                <c:pt idx="433">
                  <c:v>20</c:v>
                </c:pt>
                <c:pt idx="434">
                  <c:v>19</c:v>
                </c:pt>
                <c:pt idx="435">
                  <c:v>24</c:v>
                </c:pt>
                <c:pt idx="436">
                  <c:v>4</c:v>
                </c:pt>
                <c:pt idx="437">
                  <c:v>1</c:v>
                </c:pt>
                <c:pt idx="438">
                  <c:v>11</c:v>
                </c:pt>
                <c:pt idx="439">
                  <c:v>9</c:v>
                </c:pt>
                <c:pt idx="440">
                  <c:v>8</c:v>
                </c:pt>
                <c:pt idx="441">
                  <c:v>75</c:v>
                </c:pt>
                <c:pt idx="442">
                  <c:v>76</c:v>
                </c:pt>
                <c:pt idx="443">
                  <c:v>7</c:v>
                </c:pt>
                <c:pt idx="444">
                  <c:v>40</c:v>
                </c:pt>
                <c:pt idx="445">
                  <c:v>23</c:v>
                </c:pt>
                <c:pt idx="446">
                  <c:v>3</c:v>
                </c:pt>
                <c:pt idx="447">
                  <c:v>21</c:v>
                </c:pt>
                <c:pt idx="448">
                  <c:v>22</c:v>
                </c:pt>
                <c:pt idx="449">
                  <c:v>27</c:v>
                </c:pt>
                <c:pt idx="450">
                  <c:v>30</c:v>
                </c:pt>
                <c:pt idx="451">
                  <c:v>31</c:v>
                </c:pt>
                <c:pt idx="452">
                  <c:v>29</c:v>
                </c:pt>
                <c:pt idx="453">
                  <c:v>28</c:v>
                </c:pt>
                <c:pt idx="454">
                  <c:v>32</c:v>
                </c:pt>
                <c:pt idx="455">
                  <c:v>4</c:v>
                </c:pt>
                <c:pt idx="456">
                  <c:v>8</c:v>
                </c:pt>
                <c:pt idx="457">
                  <c:v>9</c:v>
                </c:pt>
                <c:pt idx="458">
                  <c:v>12</c:v>
                </c:pt>
                <c:pt idx="459">
                  <c:v>5</c:v>
                </c:pt>
                <c:pt idx="460">
                  <c:v>6</c:v>
                </c:pt>
                <c:pt idx="461">
                  <c:v>7</c:v>
                </c:pt>
                <c:pt idx="462">
                  <c:v>1</c:v>
                </c:pt>
                <c:pt idx="463">
                  <c:v>10</c:v>
                </c:pt>
                <c:pt idx="464">
                  <c:v>11</c:v>
                </c:pt>
                <c:pt idx="465">
                  <c:v>2</c:v>
                </c:pt>
                <c:pt idx="466">
                  <c:v>19</c:v>
                </c:pt>
                <c:pt idx="467">
                  <c:v>24</c:v>
                </c:pt>
                <c:pt idx="468">
                  <c:v>20</c:v>
                </c:pt>
                <c:pt idx="469">
                  <c:v>3</c:v>
                </c:pt>
                <c:pt idx="470">
                  <c:v>21</c:v>
                </c:pt>
                <c:pt idx="471">
                  <c:v>23</c:v>
                </c:pt>
                <c:pt idx="472">
                  <c:v>22</c:v>
                </c:pt>
                <c:pt idx="473">
                  <c:v>28</c:v>
                </c:pt>
                <c:pt idx="474">
                  <c:v>32</c:v>
                </c:pt>
                <c:pt idx="475">
                  <c:v>29</c:v>
                </c:pt>
                <c:pt idx="476">
                  <c:v>30</c:v>
                </c:pt>
                <c:pt idx="477">
                  <c:v>31</c:v>
                </c:pt>
                <c:pt idx="478">
                  <c:v>27</c:v>
                </c:pt>
                <c:pt idx="479">
                  <c:v>20</c:v>
                </c:pt>
                <c:pt idx="480">
                  <c:v>24</c:v>
                </c:pt>
                <c:pt idx="481">
                  <c:v>19</c:v>
                </c:pt>
                <c:pt idx="482">
                  <c:v>2</c:v>
                </c:pt>
                <c:pt idx="483">
                  <c:v>11</c:v>
                </c:pt>
                <c:pt idx="484">
                  <c:v>9</c:v>
                </c:pt>
                <c:pt idx="485">
                  <c:v>8</c:v>
                </c:pt>
                <c:pt idx="486">
                  <c:v>4</c:v>
                </c:pt>
                <c:pt idx="487">
                  <c:v>12</c:v>
                </c:pt>
                <c:pt idx="488">
                  <c:v>5</c:v>
                </c:pt>
                <c:pt idx="489">
                  <c:v>6</c:v>
                </c:pt>
                <c:pt idx="490">
                  <c:v>7</c:v>
                </c:pt>
                <c:pt idx="491">
                  <c:v>1</c:v>
                </c:pt>
                <c:pt idx="492">
                  <c:v>10</c:v>
                </c:pt>
                <c:pt idx="493">
                  <c:v>40</c:v>
                </c:pt>
                <c:pt idx="494">
                  <c:v>32</c:v>
                </c:pt>
                <c:pt idx="495">
                  <c:v>28</c:v>
                </c:pt>
                <c:pt idx="496">
                  <c:v>30</c:v>
                </c:pt>
                <c:pt idx="497">
                  <c:v>31</c:v>
                </c:pt>
                <c:pt idx="498">
                  <c:v>22</c:v>
                </c:pt>
                <c:pt idx="499">
                  <c:v>23</c:v>
                </c:pt>
                <c:pt idx="500">
                  <c:v>21</c:v>
                </c:pt>
                <c:pt idx="501">
                  <c:v>29</c:v>
                </c:pt>
                <c:pt idx="502">
                  <c:v>27</c:v>
                </c:pt>
                <c:pt idx="503">
                  <c:v>20</c:v>
                </c:pt>
                <c:pt idx="504">
                  <c:v>24</c:v>
                </c:pt>
                <c:pt idx="505">
                  <c:v>19</c:v>
                </c:pt>
                <c:pt idx="506">
                  <c:v>2</c:v>
                </c:pt>
                <c:pt idx="507">
                  <c:v>11</c:v>
                </c:pt>
                <c:pt idx="508">
                  <c:v>4</c:v>
                </c:pt>
                <c:pt idx="509">
                  <c:v>8</c:v>
                </c:pt>
                <c:pt idx="510">
                  <c:v>12</c:v>
                </c:pt>
                <c:pt idx="511">
                  <c:v>9</c:v>
                </c:pt>
                <c:pt idx="512">
                  <c:v>5</c:v>
                </c:pt>
                <c:pt idx="513">
                  <c:v>6</c:v>
                </c:pt>
                <c:pt idx="514">
                  <c:v>7</c:v>
                </c:pt>
                <c:pt idx="515">
                  <c:v>10</c:v>
                </c:pt>
                <c:pt idx="516">
                  <c:v>1</c:v>
                </c:pt>
                <c:pt idx="517">
                  <c:v>3</c:v>
                </c:pt>
                <c:pt idx="518">
                  <c:v>40</c:v>
                </c:pt>
                <c:pt idx="519">
                  <c:v>22</c:v>
                </c:pt>
                <c:pt idx="520">
                  <c:v>21</c:v>
                </c:pt>
                <c:pt idx="521">
                  <c:v>3</c:v>
                </c:pt>
                <c:pt idx="522">
                  <c:v>23</c:v>
                </c:pt>
                <c:pt idx="523">
                  <c:v>32</c:v>
                </c:pt>
                <c:pt idx="524">
                  <c:v>28</c:v>
                </c:pt>
                <c:pt idx="525">
                  <c:v>29</c:v>
                </c:pt>
                <c:pt idx="526">
                  <c:v>30</c:v>
                </c:pt>
                <c:pt idx="527">
                  <c:v>31</c:v>
                </c:pt>
                <c:pt idx="528">
                  <c:v>27</c:v>
                </c:pt>
                <c:pt idx="529">
                  <c:v>20</c:v>
                </c:pt>
                <c:pt idx="530">
                  <c:v>24</c:v>
                </c:pt>
                <c:pt idx="531">
                  <c:v>19</c:v>
                </c:pt>
                <c:pt idx="532">
                  <c:v>2</c:v>
                </c:pt>
                <c:pt idx="533">
                  <c:v>11</c:v>
                </c:pt>
                <c:pt idx="534">
                  <c:v>1</c:v>
                </c:pt>
                <c:pt idx="535">
                  <c:v>10</c:v>
                </c:pt>
                <c:pt idx="536">
                  <c:v>7</c:v>
                </c:pt>
                <c:pt idx="537">
                  <c:v>6</c:v>
                </c:pt>
                <c:pt idx="538">
                  <c:v>5</c:v>
                </c:pt>
                <c:pt idx="539">
                  <c:v>8</c:v>
                </c:pt>
                <c:pt idx="540">
                  <c:v>12</c:v>
                </c:pt>
                <c:pt idx="541">
                  <c:v>9</c:v>
                </c:pt>
                <c:pt idx="542">
                  <c:v>4</c:v>
                </c:pt>
                <c:pt idx="543">
                  <c:v>40</c:v>
                </c:pt>
                <c:pt idx="544">
                  <c:v>21</c:v>
                </c:pt>
                <c:pt idx="545">
                  <c:v>3</c:v>
                </c:pt>
                <c:pt idx="546">
                  <c:v>23</c:v>
                </c:pt>
                <c:pt idx="547">
                  <c:v>22</c:v>
                </c:pt>
                <c:pt idx="548">
                  <c:v>32</c:v>
                </c:pt>
                <c:pt idx="549">
                  <c:v>28</c:v>
                </c:pt>
                <c:pt idx="550">
                  <c:v>29</c:v>
                </c:pt>
                <c:pt idx="551">
                  <c:v>30</c:v>
                </c:pt>
                <c:pt idx="552">
                  <c:v>31</c:v>
                </c:pt>
                <c:pt idx="553">
                  <c:v>27</c:v>
                </c:pt>
                <c:pt idx="554">
                  <c:v>20</c:v>
                </c:pt>
                <c:pt idx="555">
                  <c:v>24</c:v>
                </c:pt>
                <c:pt idx="556">
                  <c:v>19</c:v>
                </c:pt>
                <c:pt idx="557">
                  <c:v>2</c:v>
                </c:pt>
                <c:pt idx="558">
                  <c:v>11</c:v>
                </c:pt>
                <c:pt idx="559">
                  <c:v>12</c:v>
                </c:pt>
                <c:pt idx="560">
                  <c:v>4</c:v>
                </c:pt>
                <c:pt idx="561">
                  <c:v>8</c:v>
                </c:pt>
                <c:pt idx="562">
                  <c:v>9</c:v>
                </c:pt>
                <c:pt idx="563">
                  <c:v>5</c:v>
                </c:pt>
                <c:pt idx="564">
                  <c:v>6</c:v>
                </c:pt>
                <c:pt idx="565">
                  <c:v>7</c:v>
                </c:pt>
                <c:pt idx="566">
                  <c:v>10</c:v>
                </c:pt>
                <c:pt idx="567">
                  <c:v>1</c:v>
                </c:pt>
                <c:pt idx="568">
                  <c:v>40</c:v>
                </c:pt>
                <c:pt idx="569">
                  <c:v>3</c:v>
                </c:pt>
                <c:pt idx="570">
                  <c:v>21</c:v>
                </c:pt>
                <c:pt idx="571">
                  <c:v>23</c:v>
                </c:pt>
                <c:pt idx="572">
                  <c:v>22</c:v>
                </c:pt>
                <c:pt idx="573">
                  <c:v>24</c:v>
                </c:pt>
                <c:pt idx="574">
                  <c:v>19</c:v>
                </c:pt>
                <c:pt idx="575">
                  <c:v>2</c:v>
                </c:pt>
                <c:pt idx="576">
                  <c:v>20</c:v>
                </c:pt>
                <c:pt idx="577">
                  <c:v>27</c:v>
                </c:pt>
                <c:pt idx="578">
                  <c:v>30</c:v>
                </c:pt>
                <c:pt idx="579">
                  <c:v>31</c:v>
                </c:pt>
                <c:pt idx="580">
                  <c:v>29</c:v>
                </c:pt>
                <c:pt idx="581">
                  <c:v>28</c:v>
                </c:pt>
                <c:pt idx="582">
                  <c:v>32</c:v>
                </c:pt>
                <c:pt idx="583">
                  <c:v>4</c:v>
                </c:pt>
                <c:pt idx="584">
                  <c:v>8</c:v>
                </c:pt>
                <c:pt idx="585">
                  <c:v>9</c:v>
                </c:pt>
                <c:pt idx="586">
                  <c:v>12</c:v>
                </c:pt>
                <c:pt idx="587">
                  <c:v>5</c:v>
                </c:pt>
                <c:pt idx="588">
                  <c:v>6</c:v>
                </c:pt>
                <c:pt idx="589">
                  <c:v>7</c:v>
                </c:pt>
                <c:pt idx="590">
                  <c:v>1</c:v>
                </c:pt>
                <c:pt idx="591">
                  <c:v>10</c:v>
                </c:pt>
                <c:pt idx="592">
                  <c:v>11</c:v>
                </c:pt>
                <c:pt idx="593">
                  <c:v>14</c:v>
                </c:pt>
                <c:pt idx="594">
                  <c:v>13</c:v>
                </c:pt>
                <c:pt idx="595">
                  <c:v>21</c:v>
                </c:pt>
                <c:pt idx="596">
                  <c:v>23</c:v>
                </c:pt>
                <c:pt idx="597">
                  <c:v>22</c:v>
                </c:pt>
                <c:pt idx="598">
                  <c:v>24</c:v>
                </c:pt>
                <c:pt idx="599">
                  <c:v>2</c:v>
                </c:pt>
                <c:pt idx="600">
                  <c:v>19</c:v>
                </c:pt>
                <c:pt idx="601">
                  <c:v>20</c:v>
                </c:pt>
                <c:pt idx="602">
                  <c:v>27</c:v>
                </c:pt>
                <c:pt idx="603">
                  <c:v>30</c:v>
                </c:pt>
                <c:pt idx="604">
                  <c:v>31</c:v>
                </c:pt>
                <c:pt idx="605">
                  <c:v>29</c:v>
                </c:pt>
                <c:pt idx="606">
                  <c:v>28</c:v>
                </c:pt>
                <c:pt idx="607">
                  <c:v>32</c:v>
                </c:pt>
                <c:pt idx="608">
                  <c:v>4</c:v>
                </c:pt>
                <c:pt idx="609">
                  <c:v>8</c:v>
                </c:pt>
                <c:pt idx="610">
                  <c:v>9</c:v>
                </c:pt>
                <c:pt idx="611">
                  <c:v>12</c:v>
                </c:pt>
                <c:pt idx="612">
                  <c:v>5</c:v>
                </c:pt>
                <c:pt idx="613">
                  <c:v>6</c:v>
                </c:pt>
                <c:pt idx="614">
                  <c:v>7</c:v>
                </c:pt>
                <c:pt idx="615">
                  <c:v>10</c:v>
                </c:pt>
                <c:pt idx="616">
                  <c:v>1</c:v>
                </c:pt>
                <c:pt idx="617">
                  <c:v>14</c:v>
                </c:pt>
                <c:pt idx="618">
                  <c:v>13</c:v>
                </c:pt>
                <c:pt idx="619">
                  <c:v>11</c:v>
                </c:pt>
                <c:pt idx="620">
                  <c:v>40</c:v>
                </c:pt>
                <c:pt idx="621">
                  <c:v>3</c:v>
                </c:pt>
                <c:pt idx="622">
                  <c:v>1</c:v>
                </c:pt>
                <c:pt idx="623">
                  <c:v>10</c:v>
                </c:pt>
                <c:pt idx="624">
                  <c:v>7</c:v>
                </c:pt>
                <c:pt idx="625">
                  <c:v>6</c:v>
                </c:pt>
                <c:pt idx="626">
                  <c:v>5</c:v>
                </c:pt>
                <c:pt idx="627">
                  <c:v>8</c:v>
                </c:pt>
                <c:pt idx="628">
                  <c:v>12</c:v>
                </c:pt>
                <c:pt idx="629">
                  <c:v>9</c:v>
                </c:pt>
                <c:pt idx="630">
                  <c:v>4</c:v>
                </c:pt>
                <c:pt idx="631">
                  <c:v>3</c:v>
                </c:pt>
                <c:pt idx="632">
                  <c:v>21</c:v>
                </c:pt>
                <c:pt idx="633">
                  <c:v>23</c:v>
                </c:pt>
                <c:pt idx="634">
                  <c:v>22</c:v>
                </c:pt>
                <c:pt idx="635">
                  <c:v>24</c:v>
                </c:pt>
                <c:pt idx="636">
                  <c:v>19</c:v>
                </c:pt>
                <c:pt idx="637">
                  <c:v>20</c:v>
                </c:pt>
                <c:pt idx="638">
                  <c:v>2</c:v>
                </c:pt>
                <c:pt idx="639">
                  <c:v>27</c:v>
                </c:pt>
                <c:pt idx="640">
                  <c:v>30</c:v>
                </c:pt>
                <c:pt idx="641">
                  <c:v>31</c:v>
                </c:pt>
                <c:pt idx="642">
                  <c:v>29</c:v>
                </c:pt>
                <c:pt idx="643">
                  <c:v>28</c:v>
                </c:pt>
                <c:pt idx="644">
                  <c:v>32</c:v>
                </c:pt>
                <c:pt idx="645">
                  <c:v>14</c:v>
                </c:pt>
                <c:pt idx="646">
                  <c:v>13</c:v>
                </c:pt>
                <c:pt idx="647">
                  <c:v>11</c:v>
                </c:pt>
                <c:pt idx="648">
                  <c:v>40</c:v>
                </c:pt>
                <c:pt idx="649">
                  <c:v>3</c:v>
                </c:pt>
                <c:pt idx="650">
                  <c:v>28</c:v>
                </c:pt>
                <c:pt idx="651">
                  <c:v>71</c:v>
                </c:pt>
                <c:pt idx="652">
                  <c:v>68</c:v>
                </c:pt>
                <c:pt idx="653">
                  <c:v>69</c:v>
                </c:pt>
                <c:pt idx="654">
                  <c:v>65</c:v>
                </c:pt>
                <c:pt idx="655">
                  <c:v>63</c:v>
                </c:pt>
                <c:pt idx="656">
                  <c:v>62</c:v>
                </c:pt>
                <c:pt idx="657">
                  <c:v>66</c:v>
                </c:pt>
                <c:pt idx="658">
                  <c:v>59</c:v>
                </c:pt>
                <c:pt idx="659">
                  <c:v>67</c:v>
                </c:pt>
                <c:pt idx="660">
                  <c:v>58</c:v>
                </c:pt>
                <c:pt idx="661">
                  <c:v>60</c:v>
                </c:pt>
                <c:pt idx="662">
                  <c:v>73</c:v>
                </c:pt>
                <c:pt idx="663">
                  <c:v>1</c:v>
                </c:pt>
                <c:pt idx="664">
                  <c:v>24</c:v>
                </c:pt>
                <c:pt idx="665">
                  <c:v>27</c:v>
                </c:pt>
                <c:pt idx="666">
                  <c:v>22</c:v>
                </c:pt>
                <c:pt idx="667">
                  <c:v>23</c:v>
                </c:pt>
                <c:pt idx="668">
                  <c:v>21</c:v>
                </c:pt>
                <c:pt idx="669">
                  <c:v>29</c:v>
                </c:pt>
                <c:pt idx="670">
                  <c:v>38</c:v>
                </c:pt>
                <c:pt idx="671">
                  <c:v>36</c:v>
                </c:pt>
                <c:pt idx="672">
                  <c:v>30</c:v>
                </c:pt>
                <c:pt idx="673">
                  <c:v>31</c:v>
                </c:pt>
                <c:pt idx="674">
                  <c:v>26</c:v>
                </c:pt>
                <c:pt idx="675">
                  <c:v>25</c:v>
                </c:pt>
                <c:pt idx="676">
                  <c:v>33</c:v>
                </c:pt>
                <c:pt idx="677">
                  <c:v>37</c:v>
                </c:pt>
                <c:pt idx="678">
                  <c:v>35</c:v>
                </c:pt>
                <c:pt idx="679">
                  <c:v>32</c:v>
                </c:pt>
                <c:pt idx="680">
                  <c:v>20</c:v>
                </c:pt>
                <c:pt idx="681">
                  <c:v>72</c:v>
                </c:pt>
                <c:pt idx="682">
                  <c:v>70</c:v>
                </c:pt>
                <c:pt idx="683">
                  <c:v>61</c:v>
                </c:pt>
                <c:pt idx="684">
                  <c:v>64</c:v>
                </c:pt>
                <c:pt idx="685">
                  <c:v>57</c:v>
                </c:pt>
                <c:pt idx="686">
                  <c:v>56</c:v>
                </c:pt>
                <c:pt idx="687">
                  <c:v>2</c:v>
                </c:pt>
                <c:pt idx="688">
                  <c:v>19</c:v>
                </c:pt>
                <c:pt idx="689">
                  <c:v>4</c:v>
                </c:pt>
                <c:pt idx="690">
                  <c:v>3</c:v>
                </c:pt>
                <c:pt idx="691">
                  <c:v>1</c:v>
                </c:pt>
                <c:pt idx="692">
                  <c:v>21</c:v>
                </c:pt>
                <c:pt idx="693">
                  <c:v>23</c:v>
                </c:pt>
                <c:pt idx="694">
                  <c:v>22</c:v>
                </c:pt>
                <c:pt idx="695">
                  <c:v>20</c:v>
                </c:pt>
                <c:pt idx="696">
                  <c:v>24</c:v>
                </c:pt>
                <c:pt idx="697">
                  <c:v>19</c:v>
                </c:pt>
                <c:pt idx="698">
                  <c:v>2</c:v>
                </c:pt>
                <c:pt idx="699">
                  <c:v>4</c:v>
                </c:pt>
                <c:pt idx="700">
                  <c:v>71</c:v>
                </c:pt>
                <c:pt idx="701">
                  <c:v>69</c:v>
                </c:pt>
                <c:pt idx="702">
                  <c:v>68</c:v>
                </c:pt>
                <c:pt idx="703">
                  <c:v>65</c:v>
                </c:pt>
                <c:pt idx="704">
                  <c:v>66</c:v>
                </c:pt>
                <c:pt idx="705">
                  <c:v>61</c:v>
                </c:pt>
                <c:pt idx="706">
                  <c:v>64</c:v>
                </c:pt>
                <c:pt idx="707">
                  <c:v>63</c:v>
                </c:pt>
                <c:pt idx="708">
                  <c:v>67</c:v>
                </c:pt>
                <c:pt idx="709">
                  <c:v>58</c:v>
                </c:pt>
                <c:pt idx="710">
                  <c:v>60</c:v>
                </c:pt>
                <c:pt idx="711">
                  <c:v>56</c:v>
                </c:pt>
                <c:pt idx="712">
                  <c:v>59</c:v>
                </c:pt>
                <c:pt idx="713">
                  <c:v>57</c:v>
                </c:pt>
                <c:pt idx="714">
                  <c:v>26</c:v>
                </c:pt>
                <c:pt idx="715">
                  <c:v>39</c:v>
                </c:pt>
                <c:pt idx="716">
                  <c:v>33</c:v>
                </c:pt>
                <c:pt idx="717">
                  <c:v>32</c:v>
                </c:pt>
                <c:pt idx="718">
                  <c:v>36</c:v>
                </c:pt>
                <c:pt idx="719">
                  <c:v>38</c:v>
                </c:pt>
                <c:pt idx="720">
                  <c:v>35</c:v>
                </c:pt>
                <c:pt idx="721">
                  <c:v>37</c:v>
                </c:pt>
                <c:pt idx="722">
                  <c:v>29</c:v>
                </c:pt>
                <c:pt idx="723">
                  <c:v>30</c:v>
                </c:pt>
                <c:pt idx="724">
                  <c:v>31</c:v>
                </c:pt>
                <c:pt idx="725">
                  <c:v>27</c:v>
                </c:pt>
                <c:pt idx="726">
                  <c:v>72</c:v>
                </c:pt>
                <c:pt idx="727">
                  <c:v>34</c:v>
                </c:pt>
                <c:pt idx="728">
                  <c:v>25</c:v>
                </c:pt>
                <c:pt idx="729">
                  <c:v>3</c:v>
                </c:pt>
                <c:pt idx="730">
                  <c:v>26</c:v>
                </c:pt>
                <c:pt idx="731">
                  <c:v>23</c:v>
                </c:pt>
                <c:pt idx="732">
                  <c:v>21</c:v>
                </c:pt>
                <c:pt idx="733">
                  <c:v>22</c:v>
                </c:pt>
                <c:pt idx="734">
                  <c:v>30</c:v>
                </c:pt>
                <c:pt idx="735">
                  <c:v>31</c:v>
                </c:pt>
                <c:pt idx="736">
                  <c:v>27</c:v>
                </c:pt>
                <c:pt idx="737">
                  <c:v>32</c:v>
                </c:pt>
                <c:pt idx="738">
                  <c:v>38</c:v>
                </c:pt>
                <c:pt idx="739">
                  <c:v>36</c:v>
                </c:pt>
                <c:pt idx="740">
                  <c:v>37</c:v>
                </c:pt>
                <c:pt idx="741">
                  <c:v>33</c:v>
                </c:pt>
                <c:pt idx="742">
                  <c:v>28</c:v>
                </c:pt>
                <c:pt idx="743">
                  <c:v>39</c:v>
                </c:pt>
                <c:pt idx="744">
                  <c:v>25</c:v>
                </c:pt>
                <c:pt idx="745">
                  <c:v>20</c:v>
                </c:pt>
                <c:pt idx="746">
                  <c:v>19</c:v>
                </c:pt>
                <c:pt idx="747">
                  <c:v>24</c:v>
                </c:pt>
                <c:pt idx="748">
                  <c:v>2</c:v>
                </c:pt>
                <c:pt idx="749">
                  <c:v>1</c:v>
                </c:pt>
                <c:pt idx="750">
                  <c:v>4</c:v>
                </c:pt>
                <c:pt idx="751">
                  <c:v>56</c:v>
                </c:pt>
                <c:pt idx="752">
                  <c:v>35</c:v>
                </c:pt>
                <c:pt idx="753">
                  <c:v>29</c:v>
                </c:pt>
                <c:pt idx="754">
                  <c:v>34</c:v>
                </c:pt>
                <c:pt idx="755">
                  <c:v>3</c:v>
                </c:pt>
                <c:pt idx="756">
                  <c:v>21</c:v>
                </c:pt>
                <c:pt idx="757">
                  <c:v>23</c:v>
                </c:pt>
                <c:pt idx="758">
                  <c:v>22</c:v>
                </c:pt>
                <c:pt idx="759">
                  <c:v>24</c:v>
                </c:pt>
                <c:pt idx="760">
                  <c:v>20</c:v>
                </c:pt>
                <c:pt idx="761">
                  <c:v>27</c:v>
                </c:pt>
                <c:pt idx="762">
                  <c:v>30</c:v>
                </c:pt>
                <c:pt idx="763">
                  <c:v>29</c:v>
                </c:pt>
                <c:pt idx="764">
                  <c:v>28</c:v>
                </c:pt>
                <c:pt idx="765">
                  <c:v>32</c:v>
                </c:pt>
                <c:pt idx="766">
                  <c:v>4</c:v>
                </c:pt>
                <c:pt idx="767">
                  <c:v>8</c:v>
                </c:pt>
                <c:pt idx="768">
                  <c:v>9</c:v>
                </c:pt>
                <c:pt idx="769">
                  <c:v>12</c:v>
                </c:pt>
                <c:pt idx="770">
                  <c:v>5</c:v>
                </c:pt>
                <c:pt idx="771">
                  <c:v>6</c:v>
                </c:pt>
                <c:pt idx="772">
                  <c:v>7</c:v>
                </c:pt>
                <c:pt idx="773">
                  <c:v>1</c:v>
                </c:pt>
                <c:pt idx="774">
                  <c:v>10</c:v>
                </c:pt>
                <c:pt idx="775">
                  <c:v>14</c:v>
                </c:pt>
                <c:pt idx="776">
                  <c:v>13</c:v>
                </c:pt>
                <c:pt idx="777">
                  <c:v>11</c:v>
                </c:pt>
                <c:pt idx="778">
                  <c:v>16</c:v>
                </c:pt>
                <c:pt idx="779">
                  <c:v>15</c:v>
                </c:pt>
                <c:pt idx="780">
                  <c:v>31</c:v>
                </c:pt>
                <c:pt idx="781">
                  <c:v>40</c:v>
                </c:pt>
                <c:pt idx="782">
                  <c:v>41</c:v>
                </c:pt>
                <c:pt idx="783">
                  <c:v>21</c:v>
                </c:pt>
                <c:pt idx="784">
                  <c:v>23</c:v>
                </c:pt>
                <c:pt idx="785">
                  <c:v>3</c:v>
                </c:pt>
                <c:pt idx="786">
                  <c:v>22</c:v>
                </c:pt>
                <c:pt idx="787">
                  <c:v>27</c:v>
                </c:pt>
                <c:pt idx="788">
                  <c:v>31</c:v>
                </c:pt>
                <c:pt idx="789">
                  <c:v>20</c:v>
                </c:pt>
                <c:pt idx="790">
                  <c:v>11</c:v>
                </c:pt>
                <c:pt idx="791">
                  <c:v>10</c:v>
                </c:pt>
                <c:pt idx="792">
                  <c:v>7</c:v>
                </c:pt>
                <c:pt idx="793">
                  <c:v>6</c:v>
                </c:pt>
                <c:pt idx="794">
                  <c:v>5</c:v>
                </c:pt>
                <c:pt idx="795">
                  <c:v>12</c:v>
                </c:pt>
                <c:pt idx="796">
                  <c:v>9</c:v>
                </c:pt>
                <c:pt idx="797">
                  <c:v>13</c:v>
                </c:pt>
                <c:pt idx="798">
                  <c:v>14</c:v>
                </c:pt>
                <c:pt idx="799">
                  <c:v>4</c:v>
                </c:pt>
                <c:pt idx="800">
                  <c:v>24</c:v>
                </c:pt>
                <c:pt idx="801">
                  <c:v>41</c:v>
                </c:pt>
                <c:pt idx="802">
                  <c:v>42</c:v>
                </c:pt>
                <c:pt idx="803">
                  <c:v>15</c:v>
                </c:pt>
                <c:pt idx="804">
                  <c:v>15</c:v>
                </c:pt>
                <c:pt idx="805">
                  <c:v>16</c:v>
                </c:pt>
                <c:pt idx="806">
                  <c:v>9</c:v>
                </c:pt>
                <c:pt idx="807">
                  <c:v>7</c:v>
                </c:pt>
                <c:pt idx="808">
                  <c:v>6</c:v>
                </c:pt>
                <c:pt idx="809">
                  <c:v>5</c:v>
                </c:pt>
                <c:pt idx="810">
                  <c:v>12</c:v>
                </c:pt>
                <c:pt idx="811">
                  <c:v>4</c:v>
                </c:pt>
                <c:pt idx="812">
                  <c:v>40</c:v>
                </c:pt>
                <c:pt idx="813">
                  <c:v>41</c:v>
                </c:pt>
                <c:pt idx="814">
                  <c:v>3</c:v>
                </c:pt>
                <c:pt idx="815">
                  <c:v>31</c:v>
                </c:pt>
                <c:pt idx="816">
                  <c:v>27</c:v>
                </c:pt>
                <c:pt idx="817">
                  <c:v>24</c:v>
                </c:pt>
                <c:pt idx="818">
                  <c:v>11</c:v>
                </c:pt>
                <c:pt idx="819">
                  <c:v>15</c:v>
                </c:pt>
                <c:pt idx="820">
                  <c:v>16</c:v>
                </c:pt>
                <c:pt idx="821">
                  <c:v>21</c:v>
                </c:pt>
                <c:pt idx="822">
                  <c:v>3</c:v>
                </c:pt>
                <c:pt idx="823">
                  <c:v>23</c:v>
                </c:pt>
                <c:pt idx="824">
                  <c:v>22</c:v>
                </c:pt>
                <c:pt idx="825">
                  <c:v>24</c:v>
                </c:pt>
                <c:pt idx="826">
                  <c:v>27</c:v>
                </c:pt>
                <c:pt idx="827">
                  <c:v>30</c:v>
                </c:pt>
                <c:pt idx="828">
                  <c:v>31</c:v>
                </c:pt>
                <c:pt idx="829">
                  <c:v>28</c:v>
                </c:pt>
                <c:pt idx="830">
                  <c:v>29</c:v>
                </c:pt>
                <c:pt idx="831">
                  <c:v>32</c:v>
                </c:pt>
                <c:pt idx="832">
                  <c:v>25</c:v>
                </c:pt>
                <c:pt idx="833">
                  <c:v>33</c:v>
                </c:pt>
                <c:pt idx="834">
                  <c:v>26</c:v>
                </c:pt>
                <c:pt idx="835">
                  <c:v>57</c:v>
                </c:pt>
                <c:pt idx="836">
                  <c:v>60</c:v>
                </c:pt>
                <c:pt idx="837">
                  <c:v>58</c:v>
                </c:pt>
                <c:pt idx="838">
                  <c:v>59</c:v>
                </c:pt>
                <c:pt idx="839">
                  <c:v>61</c:v>
                </c:pt>
                <c:pt idx="840">
                  <c:v>62</c:v>
                </c:pt>
                <c:pt idx="841">
                  <c:v>63</c:v>
                </c:pt>
                <c:pt idx="842">
                  <c:v>65</c:v>
                </c:pt>
                <c:pt idx="843">
                  <c:v>66</c:v>
                </c:pt>
                <c:pt idx="844">
                  <c:v>71</c:v>
                </c:pt>
                <c:pt idx="845">
                  <c:v>70</c:v>
                </c:pt>
                <c:pt idx="846">
                  <c:v>69</c:v>
                </c:pt>
                <c:pt idx="847">
                  <c:v>68</c:v>
                </c:pt>
                <c:pt idx="848">
                  <c:v>72</c:v>
                </c:pt>
                <c:pt idx="849">
                  <c:v>77</c:v>
                </c:pt>
                <c:pt idx="850">
                  <c:v>78</c:v>
                </c:pt>
                <c:pt idx="851">
                  <c:v>80</c:v>
                </c:pt>
                <c:pt idx="852">
                  <c:v>81</c:v>
                </c:pt>
                <c:pt idx="853">
                  <c:v>79</c:v>
                </c:pt>
                <c:pt idx="854">
                  <c:v>11</c:v>
                </c:pt>
                <c:pt idx="855">
                  <c:v>16</c:v>
                </c:pt>
                <c:pt idx="856">
                  <c:v>15</c:v>
                </c:pt>
                <c:pt idx="857">
                  <c:v>4</c:v>
                </c:pt>
                <c:pt idx="858">
                  <c:v>12</c:v>
                </c:pt>
                <c:pt idx="859">
                  <c:v>9</c:v>
                </c:pt>
                <c:pt idx="860">
                  <c:v>13</c:v>
                </c:pt>
                <c:pt idx="861">
                  <c:v>14</c:v>
                </c:pt>
                <c:pt idx="862">
                  <c:v>5</c:v>
                </c:pt>
                <c:pt idx="863">
                  <c:v>6</c:v>
                </c:pt>
                <c:pt idx="864">
                  <c:v>7</c:v>
                </c:pt>
                <c:pt idx="865">
                  <c:v>36</c:v>
                </c:pt>
                <c:pt idx="866">
                  <c:v>38</c:v>
                </c:pt>
                <c:pt idx="867">
                  <c:v>35</c:v>
                </c:pt>
                <c:pt idx="868">
                  <c:v>39</c:v>
                </c:pt>
                <c:pt idx="869">
                  <c:v>41</c:v>
                </c:pt>
                <c:pt idx="870">
                  <c:v>37</c:v>
                </c:pt>
                <c:pt idx="871">
                  <c:v>34</c:v>
                </c:pt>
                <c:pt idx="872">
                  <c:v>47</c:v>
                </c:pt>
                <c:pt idx="873">
                  <c:v>46</c:v>
                </c:pt>
                <c:pt idx="874">
                  <c:v>45</c:v>
                </c:pt>
                <c:pt idx="875">
                  <c:v>3</c:v>
                </c:pt>
                <c:pt idx="876">
                  <c:v>21</c:v>
                </c:pt>
                <c:pt idx="877">
                  <c:v>23</c:v>
                </c:pt>
                <c:pt idx="878">
                  <c:v>22</c:v>
                </c:pt>
                <c:pt idx="879">
                  <c:v>24</c:v>
                </c:pt>
                <c:pt idx="880">
                  <c:v>27</c:v>
                </c:pt>
                <c:pt idx="881">
                  <c:v>31</c:v>
                </c:pt>
                <c:pt idx="882">
                  <c:v>30</c:v>
                </c:pt>
                <c:pt idx="883">
                  <c:v>28</c:v>
                </c:pt>
                <c:pt idx="884">
                  <c:v>32</c:v>
                </c:pt>
                <c:pt idx="885">
                  <c:v>33</c:v>
                </c:pt>
                <c:pt idx="886">
                  <c:v>26</c:v>
                </c:pt>
                <c:pt idx="887">
                  <c:v>4</c:v>
                </c:pt>
                <c:pt idx="888">
                  <c:v>9</c:v>
                </c:pt>
                <c:pt idx="889">
                  <c:v>12</c:v>
                </c:pt>
                <c:pt idx="890">
                  <c:v>5</c:v>
                </c:pt>
                <c:pt idx="891">
                  <c:v>6</c:v>
                </c:pt>
                <c:pt idx="892">
                  <c:v>7</c:v>
                </c:pt>
                <c:pt idx="893">
                  <c:v>14</c:v>
                </c:pt>
                <c:pt idx="894">
                  <c:v>13</c:v>
                </c:pt>
                <c:pt idx="895">
                  <c:v>16</c:v>
                </c:pt>
                <c:pt idx="896">
                  <c:v>11</c:v>
                </c:pt>
                <c:pt idx="897">
                  <c:v>25</c:v>
                </c:pt>
                <c:pt idx="898">
                  <c:v>45</c:v>
                </c:pt>
                <c:pt idx="899">
                  <c:v>29</c:v>
                </c:pt>
                <c:pt idx="900">
                  <c:v>40</c:v>
                </c:pt>
                <c:pt idx="901">
                  <c:v>41</c:v>
                </c:pt>
                <c:pt idx="902">
                  <c:v>35</c:v>
                </c:pt>
                <c:pt idx="903">
                  <c:v>39</c:v>
                </c:pt>
                <c:pt idx="904">
                  <c:v>36</c:v>
                </c:pt>
                <c:pt idx="905">
                  <c:v>37</c:v>
                </c:pt>
                <c:pt idx="906">
                  <c:v>34</c:v>
                </c:pt>
                <c:pt idx="907">
                  <c:v>46</c:v>
                </c:pt>
                <c:pt idx="908">
                  <c:v>47</c:v>
                </c:pt>
                <c:pt idx="909">
                  <c:v>15</c:v>
                </c:pt>
                <c:pt idx="910">
                  <c:v>3</c:v>
                </c:pt>
                <c:pt idx="911">
                  <c:v>32</c:v>
                </c:pt>
                <c:pt idx="912">
                  <c:v>28</c:v>
                </c:pt>
                <c:pt idx="913">
                  <c:v>29</c:v>
                </c:pt>
                <c:pt idx="914">
                  <c:v>30</c:v>
                </c:pt>
                <c:pt idx="915">
                  <c:v>27</c:v>
                </c:pt>
                <c:pt idx="916">
                  <c:v>24</c:v>
                </c:pt>
                <c:pt idx="917">
                  <c:v>31</c:v>
                </c:pt>
                <c:pt idx="918">
                  <c:v>11</c:v>
                </c:pt>
                <c:pt idx="919">
                  <c:v>14</c:v>
                </c:pt>
                <c:pt idx="920">
                  <c:v>13</c:v>
                </c:pt>
                <c:pt idx="921">
                  <c:v>7</c:v>
                </c:pt>
                <c:pt idx="922">
                  <c:v>6</c:v>
                </c:pt>
                <c:pt idx="923">
                  <c:v>5</c:v>
                </c:pt>
                <c:pt idx="924">
                  <c:v>9</c:v>
                </c:pt>
                <c:pt idx="925">
                  <c:v>4</c:v>
                </c:pt>
                <c:pt idx="926">
                  <c:v>40</c:v>
                </c:pt>
                <c:pt idx="927">
                  <c:v>41</c:v>
                </c:pt>
                <c:pt idx="928">
                  <c:v>32</c:v>
                </c:pt>
                <c:pt idx="929">
                  <c:v>28</c:v>
                </c:pt>
                <c:pt idx="930">
                  <c:v>7</c:v>
                </c:pt>
                <c:pt idx="931">
                  <c:v>6</c:v>
                </c:pt>
                <c:pt idx="932">
                  <c:v>5</c:v>
                </c:pt>
                <c:pt idx="933">
                  <c:v>24</c:v>
                </c:pt>
                <c:pt idx="934">
                  <c:v>14</c:v>
                </c:pt>
                <c:pt idx="935">
                  <c:v>13</c:v>
                </c:pt>
                <c:pt idx="936">
                  <c:v>4</c:v>
                </c:pt>
                <c:pt idx="937">
                  <c:v>27</c:v>
                </c:pt>
                <c:pt idx="938">
                  <c:v>30</c:v>
                </c:pt>
                <c:pt idx="939">
                  <c:v>29</c:v>
                </c:pt>
                <c:pt idx="940">
                  <c:v>31</c:v>
                </c:pt>
                <c:pt idx="941">
                  <c:v>40</c:v>
                </c:pt>
                <c:pt idx="942">
                  <c:v>43</c:v>
                </c:pt>
                <c:pt idx="943">
                  <c:v>25</c:v>
                </c:pt>
                <c:pt idx="944">
                  <c:v>57</c:v>
                </c:pt>
                <c:pt idx="945">
                  <c:v>26</c:v>
                </c:pt>
                <c:pt idx="946">
                  <c:v>56</c:v>
                </c:pt>
                <c:pt idx="947">
                  <c:v>29</c:v>
                </c:pt>
                <c:pt idx="948">
                  <c:v>30</c:v>
                </c:pt>
                <c:pt idx="949">
                  <c:v>33</c:v>
                </c:pt>
                <c:pt idx="950">
                  <c:v>32</c:v>
                </c:pt>
                <c:pt idx="951">
                  <c:v>28</c:v>
                </c:pt>
                <c:pt idx="952">
                  <c:v>6</c:v>
                </c:pt>
                <c:pt idx="953">
                  <c:v>7</c:v>
                </c:pt>
                <c:pt idx="954">
                  <c:v>5</c:v>
                </c:pt>
                <c:pt idx="955">
                  <c:v>14</c:v>
                </c:pt>
                <c:pt idx="956">
                  <c:v>13</c:v>
                </c:pt>
                <c:pt idx="957">
                  <c:v>15</c:v>
                </c:pt>
                <c:pt idx="958">
                  <c:v>16</c:v>
                </c:pt>
                <c:pt idx="959">
                  <c:v>24</c:v>
                </c:pt>
                <c:pt idx="960">
                  <c:v>72</c:v>
                </c:pt>
                <c:pt idx="961">
                  <c:v>77</c:v>
                </c:pt>
                <c:pt idx="962">
                  <c:v>31</c:v>
                </c:pt>
                <c:pt idx="963">
                  <c:v>27</c:v>
                </c:pt>
                <c:pt idx="964">
                  <c:v>4</c:v>
                </c:pt>
                <c:pt idx="965">
                  <c:v>40</c:v>
                </c:pt>
                <c:pt idx="966">
                  <c:v>36</c:v>
                </c:pt>
                <c:pt idx="967">
                  <c:v>37</c:v>
                </c:pt>
                <c:pt idx="968">
                  <c:v>35</c:v>
                </c:pt>
                <c:pt idx="969">
                  <c:v>39</c:v>
                </c:pt>
                <c:pt idx="970">
                  <c:v>38</c:v>
                </c:pt>
                <c:pt idx="971">
                  <c:v>7</c:v>
                </c:pt>
                <c:pt idx="972">
                  <c:v>6</c:v>
                </c:pt>
                <c:pt idx="973">
                  <c:v>5</c:v>
                </c:pt>
                <c:pt idx="974">
                  <c:v>4</c:v>
                </c:pt>
                <c:pt idx="975">
                  <c:v>13</c:v>
                </c:pt>
                <c:pt idx="976">
                  <c:v>14</c:v>
                </c:pt>
                <c:pt idx="977">
                  <c:v>24</c:v>
                </c:pt>
                <c:pt idx="978">
                  <c:v>40</c:v>
                </c:pt>
                <c:pt idx="979">
                  <c:v>16</c:v>
                </c:pt>
                <c:pt idx="980">
                  <c:v>15</c:v>
                </c:pt>
                <c:pt idx="981">
                  <c:v>6</c:v>
                </c:pt>
                <c:pt idx="982">
                  <c:v>5</c:v>
                </c:pt>
                <c:pt idx="983">
                  <c:v>7</c:v>
                </c:pt>
                <c:pt idx="984">
                  <c:v>4</c:v>
                </c:pt>
                <c:pt idx="985">
                  <c:v>41</c:v>
                </c:pt>
                <c:pt idx="986">
                  <c:v>40</c:v>
                </c:pt>
                <c:pt idx="987">
                  <c:v>42</c:v>
                </c:pt>
                <c:pt idx="988">
                  <c:v>28</c:v>
                </c:pt>
                <c:pt idx="989">
                  <c:v>27</c:v>
                </c:pt>
                <c:pt idx="990">
                  <c:v>32</c:v>
                </c:pt>
                <c:pt idx="991">
                  <c:v>35</c:v>
                </c:pt>
                <c:pt idx="992">
                  <c:v>33</c:v>
                </c:pt>
                <c:pt idx="993">
                  <c:v>25</c:v>
                </c:pt>
                <c:pt idx="994">
                  <c:v>38</c:v>
                </c:pt>
                <c:pt idx="995">
                  <c:v>29</c:v>
                </c:pt>
                <c:pt idx="996">
                  <c:v>37</c:v>
                </c:pt>
                <c:pt idx="997">
                  <c:v>36</c:v>
                </c:pt>
                <c:pt idx="998">
                  <c:v>26</c:v>
                </c:pt>
                <c:pt idx="999">
                  <c:v>34</c:v>
                </c:pt>
                <c:pt idx="1000">
                  <c:v>30</c:v>
                </c:pt>
                <c:pt idx="1001">
                  <c:v>31</c:v>
                </c:pt>
                <c:pt idx="1002">
                  <c:v>43</c:v>
                </c:pt>
                <c:pt idx="1003">
                  <c:v>24</c:v>
                </c:pt>
                <c:pt idx="1004">
                  <c:v>16</c:v>
                </c:pt>
                <c:pt idx="1005">
                  <c:v>15</c:v>
                </c:pt>
                <c:pt idx="1006">
                  <c:v>81</c:v>
                </c:pt>
                <c:pt idx="1007">
                  <c:v>80</c:v>
                </c:pt>
                <c:pt idx="1008">
                  <c:v>78</c:v>
                </c:pt>
                <c:pt idx="1009">
                  <c:v>77</c:v>
                </c:pt>
                <c:pt idx="1010">
                  <c:v>72</c:v>
                </c:pt>
                <c:pt idx="1011">
                  <c:v>45</c:v>
                </c:pt>
                <c:pt idx="1012">
                  <c:v>46</c:v>
                </c:pt>
                <c:pt idx="1013">
                  <c:v>58</c:v>
                </c:pt>
                <c:pt idx="1014">
                  <c:v>59</c:v>
                </c:pt>
                <c:pt idx="1015">
                  <c:v>57</c:v>
                </c:pt>
                <c:pt idx="1016">
                  <c:v>66</c:v>
                </c:pt>
                <c:pt idx="1017">
                  <c:v>60</c:v>
                </c:pt>
                <c:pt idx="1018">
                  <c:v>67</c:v>
                </c:pt>
                <c:pt idx="1019">
                  <c:v>63</c:v>
                </c:pt>
                <c:pt idx="1020">
                  <c:v>65</c:v>
                </c:pt>
                <c:pt idx="1021">
                  <c:v>61</c:v>
                </c:pt>
                <c:pt idx="1022">
                  <c:v>71</c:v>
                </c:pt>
                <c:pt idx="1023">
                  <c:v>68</c:v>
                </c:pt>
                <c:pt idx="1024">
                  <c:v>47</c:v>
                </c:pt>
                <c:pt idx="1025">
                  <c:v>7</c:v>
                </c:pt>
                <c:pt idx="1026">
                  <c:v>6</c:v>
                </c:pt>
                <c:pt idx="1027">
                  <c:v>5</c:v>
                </c:pt>
                <c:pt idx="1028">
                  <c:v>4</c:v>
                </c:pt>
                <c:pt idx="1029">
                  <c:v>28</c:v>
                </c:pt>
                <c:pt idx="1030">
                  <c:v>32</c:v>
                </c:pt>
                <c:pt idx="1031">
                  <c:v>29</c:v>
                </c:pt>
                <c:pt idx="1032">
                  <c:v>31</c:v>
                </c:pt>
                <c:pt idx="1033">
                  <c:v>30</c:v>
                </c:pt>
                <c:pt idx="1034">
                  <c:v>27</c:v>
                </c:pt>
                <c:pt idx="1035">
                  <c:v>15</c:v>
                </c:pt>
                <c:pt idx="1036">
                  <c:v>16</c:v>
                </c:pt>
                <c:pt idx="1037">
                  <c:v>26</c:v>
                </c:pt>
                <c:pt idx="1038">
                  <c:v>33</c:v>
                </c:pt>
                <c:pt idx="1039">
                  <c:v>25</c:v>
                </c:pt>
                <c:pt idx="1040">
                  <c:v>43</c:v>
                </c:pt>
                <c:pt idx="1041">
                  <c:v>24</c:v>
                </c:pt>
                <c:pt idx="1042">
                  <c:v>46</c:v>
                </c:pt>
                <c:pt idx="1043">
                  <c:v>45</c:v>
                </c:pt>
                <c:pt idx="1044">
                  <c:v>38</c:v>
                </c:pt>
                <c:pt idx="1045">
                  <c:v>34</c:v>
                </c:pt>
                <c:pt idx="1046">
                  <c:v>36</c:v>
                </c:pt>
                <c:pt idx="1047">
                  <c:v>39</c:v>
                </c:pt>
                <c:pt idx="1048">
                  <c:v>35</c:v>
                </c:pt>
                <c:pt idx="1049">
                  <c:v>37</c:v>
                </c:pt>
                <c:pt idx="1050">
                  <c:v>41</c:v>
                </c:pt>
                <c:pt idx="1051">
                  <c:v>42</c:v>
                </c:pt>
                <c:pt idx="1052">
                  <c:v>40</c:v>
                </c:pt>
                <c:pt idx="1053">
                  <c:v>32</c:v>
                </c:pt>
                <c:pt idx="1054">
                  <c:v>4</c:v>
                </c:pt>
                <c:pt idx="1055">
                  <c:v>7</c:v>
                </c:pt>
                <c:pt idx="1056">
                  <c:v>15</c:v>
                </c:pt>
                <c:pt idx="1057">
                  <c:v>33</c:v>
                </c:pt>
                <c:pt idx="1058">
                  <c:v>26</c:v>
                </c:pt>
                <c:pt idx="1059">
                  <c:v>58</c:v>
                </c:pt>
                <c:pt idx="1060">
                  <c:v>64</c:v>
                </c:pt>
                <c:pt idx="1061">
                  <c:v>61</c:v>
                </c:pt>
                <c:pt idx="1062">
                  <c:v>65</c:v>
                </c:pt>
                <c:pt idx="1063">
                  <c:v>63</c:v>
                </c:pt>
                <c:pt idx="1064">
                  <c:v>62</c:v>
                </c:pt>
                <c:pt idx="1065">
                  <c:v>71</c:v>
                </c:pt>
                <c:pt idx="1066">
                  <c:v>28</c:v>
                </c:pt>
                <c:pt idx="1067">
                  <c:v>29</c:v>
                </c:pt>
                <c:pt idx="1068">
                  <c:v>31</c:v>
                </c:pt>
                <c:pt idx="1069">
                  <c:v>72</c:v>
                </c:pt>
                <c:pt idx="1070">
                  <c:v>46</c:v>
                </c:pt>
                <c:pt idx="1071">
                  <c:v>45</c:v>
                </c:pt>
                <c:pt idx="1072">
                  <c:v>44</c:v>
                </c:pt>
                <c:pt idx="1073">
                  <c:v>43</c:v>
                </c:pt>
                <c:pt idx="1074">
                  <c:v>17</c:v>
                </c:pt>
                <c:pt idx="1075">
                  <c:v>40</c:v>
                </c:pt>
                <c:pt idx="1076">
                  <c:v>42</c:v>
                </c:pt>
                <c:pt idx="1077">
                  <c:v>41</c:v>
                </c:pt>
                <c:pt idx="1078">
                  <c:v>35</c:v>
                </c:pt>
                <c:pt idx="1079">
                  <c:v>39</c:v>
                </c:pt>
                <c:pt idx="1080">
                  <c:v>36</c:v>
                </c:pt>
                <c:pt idx="1081">
                  <c:v>38</c:v>
                </c:pt>
                <c:pt idx="1082">
                  <c:v>34</c:v>
                </c:pt>
                <c:pt idx="1083">
                  <c:v>67</c:v>
                </c:pt>
                <c:pt idx="1084">
                  <c:v>59</c:v>
                </c:pt>
                <c:pt idx="1085">
                  <c:v>66</c:v>
                </c:pt>
                <c:pt idx="1086">
                  <c:v>27</c:v>
                </c:pt>
                <c:pt idx="1087">
                  <c:v>30</c:v>
                </c:pt>
                <c:pt idx="1088">
                  <c:v>7</c:v>
                </c:pt>
                <c:pt idx="1089">
                  <c:v>4</c:v>
                </c:pt>
                <c:pt idx="1090">
                  <c:v>32</c:v>
                </c:pt>
                <c:pt idx="1091">
                  <c:v>26</c:v>
                </c:pt>
                <c:pt idx="1092">
                  <c:v>28</c:v>
                </c:pt>
                <c:pt idx="1093">
                  <c:v>33</c:v>
                </c:pt>
                <c:pt idx="1094">
                  <c:v>29</c:v>
                </c:pt>
                <c:pt idx="1095">
                  <c:v>27</c:v>
                </c:pt>
                <c:pt idx="1096">
                  <c:v>30</c:v>
                </c:pt>
                <c:pt idx="1097">
                  <c:v>16</c:v>
                </c:pt>
                <c:pt idx="1098">
                  <c:v>44</c:v>
                </c:pt>
                <c:pt idx="1099">
                  <c:v>41</c:v>
                </c:pt>
                <c:pt idx="1100">
                  <c:v>40</c:v>
                </c:pt>
                <c:pt idx="1101">
                  <c:v>42</c:v>
                </c:pt>
                <c:pt idx="1102">
                  <c:v>31</c:v>
                </c:pt>
                <c:pt idx="1103">
                  <c:v>38</c:v>
                </c:pt>
                <c:pt idx="1104">
                  <c:v>35</c:v>
                </c:pt>
                <c:pt idx="1105">
                  <c:v>39</c:v>
                </c:pt>
                <c:pt idx="1106">
                  <c:v>34</c:v>
                </c:pt>
                <c:pt idx="1107">
                  <c:v>45</c:v>
                </c:pt>
                <c:pt idx="1108">
                  <c:v>46</c:v>
                </c:pt>
                <c:pt idx="1109">
                  <c:v>17</c:v>
                </c:pt>
                <c:pt idx="1110">
                  <c:v>15</c:v>
                </c:pt>
                <c:pt idx="1111">
                  <c:v>43</c:v>
                </c:pt>
                <c:pt idx="1112">
                  <c:v>36</c:v>
                </c:pt>
                <c:pt idx="1113">
                  <c:v>47</c:v>
                </c:pt>
                <c:pt idx="1114">
                  <c:v>7</c:v>
                </c:pt>
                <c:pt idx="1115">
                  <c:v>6</c:v>
                </c:pt>
                <c:pt idx="1116">
                  <c:v>5</c:v>
                </c:pt>
                <c:pt idx="1117">
                  <c:v>4</c:v>
                </c:pt>
                <c:pt idx="1118">
                  <c:v>16</c:v>
                </c:pt>
                <c:pt idx="1119">
                  <c:v>32</c:v>
                </c:pt>
                <c:pt idx="1120">
                  <c:v>28</c:v>
                </c:pt>
                <c:pt idx="1121">
                  <c:v>29</c:v>
                </c:pt>
                <c:pt idx="1122">
                  <c:v>30</c:v>
                </c:pt>
                <c:pt idx="1123">
                  <c:v>31</c:v>
                </c:pt>
                <c:pt idx="1124">
                  <c:v>27</c:v>
                </c:pt>
                <c:pt idx="1125">
                  <c:v>40</c:v>
                </c:pt>
                <c:pt idx="1126">
                  <c:v>42</c:v>
                </c:pt>
                <c:pt idx="1127">
                  <c:v>43</c:v>
                </c:pt>
                <c:pt idx="1128">
                  <c:v>17</c:v>
                </c:pt>
                <c:pt idx="1129">
                  <c:v>15</c:v>
                </c:pt>
                <c:pt idx="1130">
                  <c:v>32</c:v>
                </c:pt>
                <c:pt idx="1131">
                  <c:v>28</c:v>
                </c:pt>
                <c:pt idx="1132">
                  <c:v>29</c:v>
                </c:pt>
                <c:pt idx="1133">
                  <c:v>30</c:v>
                </c:pt>
                <c:pt idx="1134">
                  <c:v>31</c:v>
                </c:pt>
                <c:pt idx="1135">
                  <c:v>27</c:v>
                </c:pt>
                <c:pt idx="1136">
                  <c:v>16</c:v>
                </c:pt>
                <c:pt idx="1137">
                  <c:v>7</c:v>
                </c:pt>
                <c:pt idx="1138">
                  <c:v>5</c:v>
                </c:pt>
                <c:pt idx="1139">
                  <c:v>6</c:v>
                </c:pt>
                <c:pt idx="1140">
                  <c:v>4</c:v>
                </c:pt>
                <c:pt idx="1141">
                  <c:v>43</c:v>
                </c:pt>
                <c:pt idx="1142">
                  <c:v>17</c:v>
                </c:pt>
                <c:pt idx="1143">
                  <c:v>40</c:v>
                </c:pt>
                <c:pt idx="1144">
                  <c:v>41</c:v>
                </c:pt>
                <c:pt idx="1145">
                  <c:v>42</c:v>
                </c:pt>
                <c:pt idx="1146">
                  <c:v>32</c:v>
                </c:pt>
                <c:pt idx="1147">
                  <c:v>42</c:v>
                </c:pt>
                <c:pt idx="1148">
                  <c:v>28</c:v>
                </c:pt>
                <c:pt idx="1149">
                  <c:v>33</c:v>
                </c:pt>
                <c:pt idx="1150">
                  <c:v>29</c:v>
                </c:pt>
                <c:pt idx="1151">
                  <c:v>30</c:v>
                </c:pt>
                <c:pt idx="1152">
                  <c:v>31</c:v>
                </c:pt>
                <c:pt idx="1153">
                  <c:v>4</c:v>
                </c:pt>
                <c:pt idx="1154">
                  <c:v>58</c:v>
                </c:pt>
                <c:pt idx="1155">
                  <c:v>60</c:v>
                </c:pt>
                <c:pt idx="1156">
                  <c:v>59</c:v>
                </c:pt>
                <c:pt idx="1157">
                  <c:v>67</c:v>
                </c:pt>
                <c:pt idx="1158">
                  <c:v>61</c:v>
                </c:pt>
                <c:pt idx="1159">
                  <c:v>64</c:v>
                </c:pt>
                <c:pt idx="1160">
                  <c:v>65</c:v>
                </c:pt>
                <c:pt idx="1161">
                  <c:v>63</c:v>
                </c:pt>
                <c:pt idx="1162">
                  <c:v>66</c:v>
                </c:pt>
                <c:pt idx="1163">
                  <c:v>72</c:v>
                </c:pt>
                <c:pt idx="1164">
                  <c:v>62</c:v>
                </c:pt>
                <c:pt idx="1165">
                  <c:v>5</c:v>
                </c:pt>
                <c:pt idx="1166">
                  <c:v>6</c:v>
                </c:pt>
                <c:pt idx="1167">
                  <c:v>16</c:v>
                </c:pt>
                <c:pt idx="1168">
                  <c:v>44</c:v>
                </c:pt>
                <c:pt idx="1169">
                  <c:v>17</c:v>
                </c:pt>
                <c:pt idx="1170">
                  <c:v>43</c:v>
                </c:pt>
                <c:pt idx="1171">
                  <c:v>39</c:v>
                </c:pt>
                <c:pt idx="1172">
                  <c:v>35</c:v>
                </c:pt>
                <c:pt idx="1173">
                  <c:v>37</c:v>
                </c:pt>
                <c:pt idx="1174">
                  <c:v>38</c:v>
                </c:pt>
                <c:pt idx="1175">
                  <c:v>46</c:v>
                </c:pt>
                <c:pt idx="1176">
                  <c:v>45</c:v>
                </c:pt>
                <c:pt idx="1177">
                  <c:v>36</c:v>
                </c:pt>
                <c:pt idx="1178">
                  <c:v>34</c:v>
                </c:pt>
                <c:pt idx="1179">
                  <c:v>47</c:v>
                </c:pt>
                <c:pt idx="1180">
                  <c:v>5</c:v>
                </c:pt>
                <c:pt idx="1181">
                  <c:v>32</c:v>
                </c:pt>
                <c:pt idx="1182">
                  <c:v>4</c:v>
                </c:pt>
                <c:pt idx="1183">
                  <c:v>16</c:v>
                </c:pt>
                <c:pt idx="1184">
                  <c:v>45</c:v>
                </c:pt>
                <c:pt idx="1185">
                  <c:v>29</c:v>
                </c:pt>
                <c:pt idx="1186">
                  <c:v>30</c:v>
                </c:pt>
                <c:pt idx="1187">
                  <c:v>31</c:v>
                </c:pt>
                <c:pt idx="1188">
                  <c:v>28</c:v>
                </c:pt>
                <c:pt idx="1189">
                  <c:v>33</c:v>
                </c:pt>
                <c:pt idx="1190">
                  <c:v>6</c:v>
                </c:pt>
                <c:pt idx="1191">
                  <c:v>43</c:v>
                </c:pt>
                <c:pt idx="1192">
                  <c:v>17</c:v>
                </c:pt>
                <c:pt idx="1193">
                  <c:v>42</c:v>
                </c:pt>
                <c:pt idx="1194">
                  <c:v>35</c:v>
                </c:pt>
                <c:pt idx="1195">
                  <c:v>39</c:v>
                </c:pt>
                <c:pt idx="1196">
                  <c:v>34</c:v>
                </c:pt>
                <c:pt idx="1197">
                  <c:v>38</c:v>
                </c:pt>
                <c:pt idx="1198">
                  <c:v>37</c:v>
                </c:pt>
                <c:pt idx="1199">
                  <c:v>36</c:v>
                </c:pt>
                <c:pt idx="1200">
                  <c:v>32</c:v>
                </c:pt>
                <c:pt idx="1201">
                  <c:v>61</c:v>
                </c:pt>
                <c:pt idx="1202">
                  <c:v>63</c:v>
                </c:pt>
                <c:pt idx="1203">
                  <c:v>66</c:v>
                </c:pt>
                <c:pt idx="1204">
                  <c:v>58</c:v>
                </c:pt>
                <c:pt idx="1205">
                  <c:v>68</c:v>
                </c:pt>
                <c:pt idx="1206">
                  <c:v>69</c:v>
                </c:pt>
                <c:pt idx="1207">
                  <c:v>28</c:v>
                </c:pt>
                <c:pt idx="1208">
                  <c:v>59</c:v>
                </c:pt>
                <c:pt idx="1209">
                  <c:v>60</c:v>
                </c:pt>
                <c:pt idx="1210">
                  <c:v>67</c:v>
                </c:pt>
                <c:pt idx="1211">
                  <c:v>62</c:v>
                </c:pt>
                <c:pt idx="1212">
                  <c:v>33</c:v>
                </c:pt>
                <c:pt idx="1213">
                  <c:v>43</c:v>
                </c:pt>
                <c:pt idx="1214">
                  <c:v>42</c:v>
                </c:pt>
                <c:pt idx="1215">
                  <c:v>4</c:v>
                </c:pt>
                <c:pt idx="1216">
                  <c:v>17</c:v>
                </c:pt>
                <c:pt idx="1217">
                  <c:v>45</c:v>
                </c:pt>
                <c:pt idx="1218">
                  <c:v>46</c:v>
                </c:pt>
                <c:pt idx="1219">
                  <c:v>44</c:v>
                </c:pt>
                <c:pt idx="1220">
                  <c:v>18</c:v>
                </c:pt>
                <c:pt idx="1221">
                  <c:v>39</c:v>
                </c:pt>
                <c:pt idx="1222">
                  <c:v>36</c:v>
                </c:pt>
                <c:pt idx="1223">
                  <c:v>38</c:v>
                </c:pt>
                <c:pt idx="1224">
                  <c:v>35</c:v>
                </c:pt>
                <c:pt idx="1225">
                  <c:v>37</c:v>
                </c:pt>
                <c:pt idx="1226">
                  <c:v>47</c:v>
                </c:pt>
                <c:pt idx="1227">
                  <c:v>71</c:v>
                </c:pt>
                <c:pt idx="1228">
                  <c:v>4</c:v>
                </c:pt>
                <c:pt idx="1229">
                  <c:v>33</c:v>
                </c:pt>
                <c:pt idx="1230">
                  <c:v>32</c:v>
                </c:pt>
                <c:pt idx="1231">
                  <c:v>18</c:v>
                </c:pt>
                <c:pt idx="1232">
                  <c:v>43</c:v>
                </c:pt>
                <c:pt idx="1233">
                  <c:v>35</c:v>
                </c:pt>
                <c:pt idx="1234">
                  <c:v>17</c:v>
                </c:pt>
                <c:pt idx="1235">
                  <c:v>45</c:v>
                </c:pt>
                <c:pt idx="1236">
                  <c:v>46</c:v>
                </c:pt>
                <c:pt idx="1237">
                  <c:v>39</c:v>
                </c:pt>
                <c:pt idx="1238">
                  <c:v>36</c:v>
                </c:pt>
                <c:pt idx="1239">
                  <c:v>42</c:v>
                </c:pt>
                <c:pt idx="1240">
                  <c:v>44</c:v>
                </c:pt>
                <c:pt idx="1241">
                  <c:v>28</c:v>
                </c:pt>
                <c:pt idx="1242">
                  <c:v>32</c:v>
                </c:pt>
                <c:pt idx="1243">
                  <c:v>30</c:v>
                </c:pt>
                <c:pt idx="1244">
                  <c:v>28</c:v>
                </c:pt>
                <c:pt idx="1245">
                  <c:v>29</c:v>
                </c:pt>
                <c:pt idx="1246">
                  <c:v>33</c:v>
                </c:pt>
                <c:pt idx="1247">
                  <c:v>45</c:v>
                </c:pt>
                <c:pt idx="1248">
                  <c:v>31</c:v>
                </c:pt>
                <c:pt idx="1249">
                  <c:v>4</c:v>
                </c:pt>
                <c:pt idx="1250">
                  <c:v>42</c:v>
                </c:pt>
                <c:pt idx="1251">
                  <c:v>35</c:v>
                </c:pt>
                <c:pt idx="1252">
                  <c:v>39</c:v>
                </c:pt>
                <c:pt idx="1253">
                  <c:v>38</c:v>
                </c:pt>
                <c:pt idx="1254">
                  <c:v>36</c:v>
                </c:pt>
                <c:pt idx="1255">
                  <c:v>37</c:v>
                </c:pt>
                <c:pt idx="1256">
                  <c:v>46</c:v>
                </c:pt>
                <c:pt idx="1257">
                  <c:v>17</c:v>
                </c:pt>
                <c:pt idx="1258">
                  <c:v>4</c:v>
                </c:pt>
                <c:pt idx="1259">
                  <c:v>42</c:v>
                </c:pt>
                <c:pt idx="1260">
                  <c:v>17</c:v>
                </c:pt>
                <c:pt idx="1261">
                  <c:v>18</c:v>
                </c:pt>
                <c:pt idx="1262">
                  <c:v>37</c:v>
                </c:pt>
                <c:pt idx="1263">
                  <c:v>4</c:v>
                </c:pt>
                <c:pt idx="1264">
                  <c:v>33</c:v>
                </c:pt>
                <c:pt idx="1265">
                  <c:v>38</c:v>
                </c:pt>
                <c:pt idx="1266">
                  <c:v>17</c:v>
                </c:pt>
                <c:pt idx="1267">
                  <c:v>42</c:v>
                </c:pt>
                <c:pt idx="1268">
                  <c:v>36</c:v>
                </c:pt>
                <c:pt idx="1269">
                  <c:v>35</c:v>
                </c:pt>
                <c:pt idx="1270">
                  <c:v>44</c:v>
                </c:pt>
                <c:pt idx="1271">
                  <c:v>49</c:v>
                </c:pt>
                <c:pt idx="1272">
                  <c:v>39</c:v>
                </c:pt>
                <c:pt idx="1273">
                  <c:v>48</c:v>
                </c:pt>
                <c:pt idx="1274">
                  <c:v>50</c:v>
                </c:pt>
                <c:pt idx="1275">
                  <c:v>4</c:v>
                </c:pt>
                <c:pt idx="1276">
                  <c:v>35</c:v>
                </c:pt>
                <c:pt idx="1277">
                  <c:v>36</c:v>
                </c:pt>
                <c:pt idx="1278">
                  <c:v>37</c:v>
                </c:pt>
                <c:pt idx="1279">
                  <c:v>39</c:v>
                </c:pt>
                <c:pt idx="1280">
                  <c:v>18</c:v>
                </c:pt>
                <c:pt idx="1281">
                  <c:v>4</c:v>
                </c:pt>
                <c:pt idx="1282">
                  <c:v>38</c:v>
                </c:pt>
                <c:pt idx="1283">
                  <c:v>36</c:v>
                </c:pt>
                <c:pt idx="1284">
                  <c:v>37</c:v>
                </c:pt>
                <c:pt idx="1285">
                  <c:v>35</c:v>
                </c:pt>
                <c:pt idx="1286">
                  <c:v>39</c:v>
                </c:pt>
                <c:pt idx="1287">
                  <c:v>34</c:v>
                </c:pt>
                <c:pt idx="1288">
                  <c:v>50</c:v>
                </c:pt>
                <c:pt idx="1289">
                  <c:v>48</c:v>
                </c:pt>
                <c:pt idx="1290">
                  <c:v>49</c:v>
                </c:pt>
                <c:pt idx="1291">
                  <c:v>39</c:v>
                </c:pt>
                <c:pt idx="1292">
                  <c:v>51</c:v>
                </c:pt>
                <c:pt idx="1293">
                  <c:v>53</c:v>
                </c:pt>
                <c:pt idx="1294">
                  <c:v>52</c:v>
                </c:pt>
                <c:pt idx="1295">
                  <c:v>35</c:v>
                </c:pt>
                <c:pt idx="1296">
                  <c:v>54</c:v>
                </c:pt>
                <c:pt idx="1297">
                  <c:v>50</c:v>
                </c:pt>
                <c:pt idx="1298">
                  <c:v>38</c:v>
                </c:pt>
                <c:pt idx="1299">
                  <c:v>48</c:v>
                </c:pt>
                <c:pt idx="1300">
                  <c:v>49</c:v>
                </c:pt>
                <c:pt idx="1301">
                  <c:v>51</c:v>
                </c:pt>
                <c:pt idx="1302">
                  <c:v>54</c:v>
                </c:pt>
                <c:pt idx="1303">
                  <c:v>39</c:v>
                </c:pt>
                <c:pt idx="1304">
                  <c:v>52</c:v>
                </c:pt>
                <c:pt idx="1305">
                  <c:v>53</c:v>
                </c:pt>
                <c:pt idx="1306">
                  <c:v>38</c:v>
                </c:pt>
                <c:pt idx="1307">
                  <c:v>50</c:v>
                </c:pt>
                <c:pt idx="1308">
                  <c:v>48</c:v>
                </c:pt>
                <c:pt idx="1309">
                  <c:v>49</c:v>
                </c:pt>
                <c:pt idx="1310">
                  <c:v>51</c:v>
                </c:pt>
                <c:pt idx="1311">
                  <c:v>53</c:v>
                </c:pt>
                <c:pt idx="1312">
                  <c:v>52</c:v>
                </c:pt>
                <c:pt idx="1313">
                  <c:v>39</c:v>
                </c:pt>
                <c:pt idx="1314">
                  <c:v>54</c:v>
                </c:pt>
                <c:pt idx="1315">
                  <c:v>55</c:v>
                </c:pt>
                <c:pt idx="1316">
                  <c:v>52</c:v>
                </c:pt>
                <c:pt idx="1317">
                  <c:v>38</c:v>
                </c:pt>
                <c:pt idx="1318">
                  <c:v>55</c:v>
                </c:pt>
                <c:pt idx="1319">
                  <c:v>53</c:v>
                </c:pt>
                <c:pt idx="1320">
                  <c:v>54</c:v>
                </c:pt>
                <c:pt idx="1321">
                  <c:v>50</c:v>
                </c:pt>
                <c:pt idx="1322">
                  <c:v>51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A01-4B38-93C8-07E4905784F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25229552"/>
        <c:axId val="1925229968"/>
      </c:scatterChart>
      <c:valAx>
        <c:axId val="1925229552"/>
        <c:scaling>
          <c:orientation val="minMax"/>
          <c:max val="2020"/>
          <c:min val="1700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25229968"/>
        <c:crosses val="autoZero"/>
        <c:crossBetween val="midCat"/>
      </c:valAx>
      <c:valAx>
        <c:axId val="1925229968"/>
        <c:scaling>
          <c:orientation val="maxMin"/>
          <c:max val="5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2522955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00" b="1">
                <a:latin typeface="Arial"/>
                <a:ea typeface="Arial"/>
                <a:cs typeface="Arial"/>
              </a:defRPr>
            </a:pPr>
            <a:r>
              <a:rPr lang="fr-FR"/>
              <a:t>Scatter plot(Y1 vs X1)</a:t>
            </a:r>
          </a:p>
        </c:rich>
      </c:tx>
      <c:overlay val="0"/>
    </c:title>
    <c:autoTitleDeleted val="0"/>
    <c:plotArea>
      <c:layout/>
      <c:bubbleChart>
        <c:varyColors val="0"/>
        <c:ser>
          <c:idx val="0"/>
          <c:order val="0"/>
          <c:tx>
            <c:v>Affine</c:v>
          </c:tx>
          <c:spPr>
            <a:noFill/>
            <a:ln w="3175">
              <a:solidFill>
                <a:srgbClr val="92D050"/>
              </a:solidFill>
              <a:prstDash val="solid"/>
            </a:ln>
          </c:spPr>
          <c:invertIfNegative val="0"/>
          <c:xVal>
            <c:numRef>
              <c:f>[1]_HID10!$A$1:$A$59</c:f>
              <c:numCache>
                <c:formatCode>General</c:formatCode>
                <c:ptCount val="59"/>
                <c:pt idx="0">
                  <c:v>2020</c:v>
                </c:pt>
                <c:pt idx="1">
                  <c:v>2020</c:v>
                </c:pt>
                <c:pt idx="2">
                  <c:v>2020</c:v>
                </c:pt>
                <c:pt idx="3">
                  <c:v>2020</c:v>
                </c:pt>
                <c:pt idx="4">
                  <c:v>1945</c:v>
                </c:pt>
                <c:pt idx="5">
                  <c:v>1945</c:v>
                </c:pt>
                <c:pt idx="6">
                  <c:v>1945</c:v>
                </c:pt>
                <c:pt idx="7">
                  <c:v>1945</c:v>
                </c:pt>
                <c:pt idx="8">
                  <c:v>1945</c:v>
                </c:pt>
                <c:pt idx="9">
                  <c:v>1945</c:v>
                </c:pt>
                <c:pt idx="10">
                  <c:v>1945</c:v>
                </c:pt>
                <c:pt idx="11">
                  <c:v>1945</c:v>
                </c:pt>
                <c:pt idx="12">
                  <c:v>1945</c:v>
                </c:pt>
                <c:pt idx="13">
                  <c:v>1945</c:v>
                </c:pt>
                <c:pt idx="14">
                  <c:v>1945</c:v>
                </c:pt>
                <c:pt idx="15">
                  <c:v>1945</c:v>
                </c:pt>
                <c:pt idx="16">
                  <c:v>1824</c:v>
                </c:pt>
                <c:pt idx="17">
                  <c:v>1824</c:v>
                </c:pt>
                <c:pt idx="18">
                  <c:v>2020</c:v>
                </c:pt>
                <c:pt idx="19">
                  <c:v>2020</c:v>
                </c:pt>
                <c:pt idx="20">
                  <c:v>2020</c:v>
                </c:pt>
                <c:pt idx="21">
                  <c:v>2020</c:v>
                </c:pt>
                <c:pt idx="22">
                  <c:v>2020</c:v>
                </c:pt>
                <c:pt idx="23">
                  <c:v>2020</c:v>
                </c:pt>
                <c:pt idx="24">
                  <c:v>2020</c:v>
                </c:pt>
                <c:pt idx="25">
                  <c:v>2020</c:v>
                </c:pt>
                <c:pt idx="26">
                  <c:v>2020</c:v>
                </c:pt>
                <c:pt idx="27">
                  <c:v>2020</c:v>
                </c:pt>
                <c:pt idx="28">
                  <c:v>2020</c:v>
                </c:pt>
                <c:pt idx="29">
                  <c:v>2020</c:v>
                </c:pt>
                <c:pt idx="30">
                  <c:v>2020</c:v>
                </c:pt>
                <c:pt idx="31">
                  <c:v>2020</c:v>
                </c:pt>
                <c:pt idx="32">
                  <c:v>2020</c:v>
                </c:pt>
                <c:pt idx="33">
                  <c:v>2020</c:v>
                </c:pt>
                <c:pt idx="34">
                  <c:v>2020</c:v>
                </c:pt>
                <c:pt idx="35">
                  <c:v>2020</c:v>
                </c:pt>
                <c:pt idx="36">
                  <c:v>2020</c:v>
                </c:pt>
                <c:pt idx="37">
                  <c:v>2020</c:v>
                </c:pt>
                <c:pt idx="38">
                  <c:v>2020</c:v>
                </c:pt>
                <c:pt idx="39">
                  <c:v>1945</c:v>
                </c:pt>
                <c:pt idx="40">
                  <c:v>1883</c:v>
                </c:pt>
                <c:pt idx="41">
                  <c:v>1882</c:v>
                </c:pt>
                <c:pt idx="42">
                  <c:v>1882</c:v>
                </c:pt>
                <c:pt idx="43">
                  <c:v>1883</c:v>
                </c:pt>
                <c:pt idx="44">
                  <c:v>1883</c:v>
                </c:pt>
                <c:pt idx="45">
                  <c:v>1883</c:v>
                </c:pt>
                <c:pt idx="46">
                  <c:v>1883</c:v>
                </c:pt>
                <c:pt idx="47">
                  <c:v>2020</c:v>
                </c:pt>
                <c:pt idx="48">
                  <c:v>2020</c:v>
                </c:pt>
                <c:pt idx="49">
                  <c:v>2020</c:v>
                </c:pt>
                <c:pt idx="50">
                  <c:v>2020</c:v>
                </c:pt>
                <c:pt idx="51">
                  <c:v>2020</c:v>
                </c:pt>
                <c:pt idx="52">
                  <c:v>2020</c:v>
                </c:pt>
                <c:pt idx="53">
                  <c:v>2020</c:v>
                </c:pt>
                <c:pt idx="54">
                  <c:v>2020</c:v>
                </c:pt>
                <c:pt idx="55">
                  <c:v>2020</c:v>
                </c:pt>
                <c:pt idx="56">
                  <c:v>2020</c:v>
                </c:pt>
                <c:pt idx="57">
                  <c:v>2020</c:v>
                </c:pt>
                <c:pt idx="58">
                  <c:v>2020</c:v>
                </c:pt>
              </c:numCache>
            </c:numRef>
          </c:xVal>
          <c:yVal>
            <c:numRef>
              <c:f>[1]_HID10!$B$1:$B$59</c:f>
              <c:numCache>
                <c:formatCode>General</c:formatCode>
                <c:ptCount val="59"/>
                <c:pt idx="0">
                  <c:v>11.038884110434783</c:v>
                </c:pt>
                <c:pt idx="1">
                  <c:v>7.1956659577272717</c:v>
                </c:pt>
                <c:pt idx="2">
                  <c:v>6.1076633679310337</c:v>
                </c:pt>
                <c:pt idx="3">
                  <c:v>9.8592168962222253</c:v>
                </c:pt>
                <c:pt idx="4">
                  <c:v>13.00383399826087</c:v>
                </c:pt>
                <c:pt idx="5">
                  <c:v>13.618808444782609</c:v>
                </c:pt>
                <c:pt idx="6">
                  <c:v>16.599371395416668</c:v>
                </c:pt>
                <c:pt idx="7">
                  <c:v>10.021402578</c:v>
                </c:pt>
                <c:pt idx="8">
                  <c:v>9.9485280640000013</c:v>
                </c:pt>
                <c:pt idx="9">
                  <c:v>15.482377258</c:v>
                </c:pt>
                <c:pt idx="10">
                  <c:v>19.967650725333332</c:v>
                </c:pt>
                <c:pt idx="11">
                  <c:v>11.609981312307692</c:v>
                </c:pt>
                <c:pt idx="12">
                  <c:v>9.9408311990909084</c:v>
                </c:pt>
                <c:pt idx="13">
                  <c:v>9.7136327018181827</c:v>
                </c:pt>
                <c:pt idx="14">
                  <c:v>19.2546130375</c:v>
                </c:pt>
                <c:pt idx="15">
                  <c:v>21.276536803571428</c:v>
                </c:pt>
                <c:pt idx="16">
                  <c:v>28.960910569090906</c:v>
                </c:pt>
                <c:pt idx="17">
                  <c:v>24.040258850000001</c:v>
                </c:pt>
                <c:pt idx="18">
                  <c:v>5.2340298640909095</c:v>
                </c:pt>
                <c:pt idx="19">
                  <c:v>4.9201517483333328</c:v>
                </c:pt>
                <c:pt idx="20">
                  <c:v>5.8962104140740736</c:v>
                </c:pt>
                <c:pt idx="21">
                  <c:v>5.2719283244444446</c:v>
                </c:pt>
                <c:pt idx="22">
                  <c:v>5.7095692129629647</c:v>
                </c:pt>
                <c:pt idx="23">
                  <c:v>6.5571517839393918</c:v>
                </c:pt>
                <c:pt idx="24">
                  <c:v>6.1891951023529419</c:v>
                </c:pt>
                <c:pt idx="25">
                  <c:v>8.4340731368421071</c:v>
                </c:pt>
                <c:pt idx="26">
                  <c:v>7.4059109637142866</c:v>
                </c:pt>
                <c:pt idx="27">
                  <c:v>8.6116474581081111</c:v>
                </c:pt>
                <c:pt idx="28">
                  <c:v>5.8909497485714297</c:v>
                </c:pt>
                <c:pt idx="29">
                  <c:v>7.1230829224999992</c:v>
                </c:pt>
                <c:pt idx="30">
                  <c:v>5.9519996205263164</c:v>
                </c:pt>
                <c:pt idx="31">
                  <c:v>10.026356527631577</c:v>
                </c:pt>
                <c:pt idx="32">
                  <c:v>9.9859465684615394</c:v>
                </c:pt>
                <c:pt idx="33">
                  <c:v>25.441940310833331</c:v>
                </c:pt>
                <c:pt idx="34">
                  <c:v>10.366924616923079</c:v>
                </c:pt>
                <c:pt idx="35">
                  <c:v>9.7414275774999997</c:v>
                </c:pt>
                <c:pt idx="36">
                  <c:v>5.4694841619999996</c:v>
                </c:pt>
                <c:pt idx="37">
                  <c:v>9.2667915553846161</c:v>
                </c:pt>
                <c:pt idx="38">
                  <c:v>11.987877747999999</c:v>
                </c:pt>
                <c:pt idx="39">
                  <c:v>13.698305159523811</c:v>
                </c:pt>
                <c:pt idx="40">
                  <c:v>28.028088955454546</c:v>
                </c:pt>
                <c:pt idx="41">
                  <c:v>19.012631365000001</c:v>
                </c:pt>
                <c:pt idx="42">
                  <c:v>30.308949974545463</c:v>
                </c:pt>
                <c:pt idx="43">
                  <c:v>57.107374783333327</c:v>
                </c:pt>
                <c:pt idx="44">
                  <c:v>38.926649024545455</c:v>
                </c:pt>
                <c:pt idx="45">
                  <c:v>38.180658162</c:v>
                </c:pt>
                <c:pt idx="46">
                  <c:v>37.746574780000003</c:v>
                </c:pt>
                <c:pt idx="47">
                  <c:v>9.0314344392307699</c:v>
                </c:pt>
                <c:pt idx="48">
                  <c:v>6.3292434012500003</c:v>
                </c:pt>
                <c:pt idx="49">
                  <c:v>10.70745778125</c:v>
                </c:pt>
                <c:pt idx="50">
                  <c:v>13.677916337692306</c:v>
                </c:pt>
                <c:pt idx="51">
                  <c:v>10.618465953571429</c:v>
                </c:pt>
                <c:pt idx="52">
                  <c:v>15.92966103</c:v>
                </c:pt>
                <c:pt idx="53">
                  <c:v>18.697000065000001</c:v>
                </c:pt>
                <c:pt idx="54">
                  <c:v>24.419544096363641</c:v>
                </c:pt>
                <c:pt idx="55">
                  <c:v>15.803104519999998</c:v>
                </c:pt>
                <c:pt idx="56">
                  <c:v>12.337981203333332</c:v>
                </c:pt>
                <c:pt idx="57">
                  <c:v>11.799576596363636</c:v>
                </c:pt>
                <c:pt idx="58">
                  <c:v>12.617429025</c:v>
                </c:pt>
              </c:numCache>
            </c:numRef>
          </c:yVal>
          <c:bubbleSize>
            <c:numRef>
              <c:f>[1]_HID10!$C$1:$C$59</c:f>
              <c:numCache>
                <c:formatCode>General</c:formatCode>
                <c:ptCount val="59"/>
                <c:pt idx="0">
                  <c:v>53.953488372093027</c:v>
                </c:pt>
                <c:pt idx="1">
                  <c:v>51.860465116279073</c:v>
                </c:pt>
                <c:pt idx="2">
                  <c:v>66.511627906976742</c:v>
                </c:pt>
                <c:pt idx="3">
                  <c:v>100</c:v>
                </c:pt>
                <c:pt idx="4">
                  <c:v>53.953488372093027</c:v>
                </c:pt>
                <c:pt idx="5">
                  <c:v>53.953488372093027</c:v>
                </c:pt>
                <c:pt idx="6">
                  <c:v>56.046511627906973</c:v>
                </c:pt>
                <c:pt idx="7">
                  <c:v>26.744186046511629</c:v>
                </c:pt>
                <c:pt idx="8">
                  <c:v>37.209302325581397</c:v>
                </c:pt>
                <c:pt idx="9">
                  <c:v>26.744186046511629</c:v>
                </c:pt>
                <c:pt idx="10">
                  <c:v>37.209302325581397</c:v>
                </c:pt>
                <c:pt idx="11">
                  <c:v>33.02325581395349</c:v>
                </c:pt>
                <c:pt idx="12">
                  <c:v>28.837209302325583</c:v>
                </c:pt>
                <c:pt idx="13">
                  <c:v>28.837209302325583</c:v>
                </c:pt>
                <c:pt idx="14">
                  <c:v>30.930232558139537</c:v>
                </c:pt>
                <c:pt idx="15">
                  <c:v>35.116279069767444</c:v>
                </c:pt>
                <c:pt idx="16">
                  <c:v>28.837209302325583</c:v>
                </c:pt>
                <c:pt idx="17">
                  <c:v>14.186046511627907</c:v>
                </c:pt>
                <c:pt idx="18">
                  <c:v>51.860465116279073</c:v>
                </c:pt>
                <c:pt idx="19">
                  <c:v>56.046511627906973</c:v>
                </c:pt>
                <c:pt idx="20">
                  <c:v>62.325581395348834</c:v>
                </c:pt>
                <c:pt idx="21">
                  <c:v>62.325581395348834</c:v>
                </c:pt>
                <c:pt idx="22">
                  <c:v>62.325581395348834</c:v>
                </c:pt>
                <c:pt idx="23">
                  <c:v>74.883720930232556</c:v>
                </c:pt>
                <c:pt idx="24">
                  <c:v>41.395348837209305</c:v>
                </c:pt>
                <c:pt idx="25">
                  <c:v>45.581395348837212</c:v>
                </c:pt>
                <c:pt idx="26">
                  <c:v>79.069767441860463</c:v>
                </c:pt>
                <c:pt idx="27">
                  <c:v>83.255813953488371</c:v>
                </c:pt>
                <c:pt idx="28">
                  <c:v>79.069767441860463</c:v>
                </c:pt>
                <c:pt idx="29">
                  <c:v>81.162790697674424</c:v>
                </c:pt>
                <c:pt idx="30">
                  <c:v>85.348837209302332</c:v>
                </c:pt>
                <c:pt idx="31">
                  <c:v>85.348837209302332</c:v>
                </c:pt>
                <c:pt idx="32">
                  <c:v>60.232558139534881</c:v>
                </c:pt>
                <c:pt idx="33">
                  <c:v>30.930232558139537</c:v>
                </c:pt>
                <c:pt idx="34">
                  <c:v>60.232558139534881</c:v>
                </c:pt>
                <c:pt idx="35">
                  <c:v>64.418604651162795</c:v>
                </c:pt>
                <c:pt idx="36">
                  <c:v>58.139534883720927</c:v>
                </c:pt>
                <c:pt idx="37">
                  <c:v>60.232558139534881</c:v>
                </c:pt>
                <c:pt idx="38">
                  <c:v>47.674418604651166</c:v>
                </c:pt>
                <c:pt idx="39">
                  <c:v>49.767441860465119</c:v>
                </c:pt>
                <c:pt idx="40">
                  <c:v>28.837209302325583</c:v>
                </c:pt>
                <c:pt idx="41">
                  <c:v>35.116279069767444</c:v>
                </c:pt>
                <c:pt idx="42">
                  <c:v>28.837209302325583</c:v>
                </c:pt>
                <c:pt idx="43">
                  <c:v>18.372093023255815</c:v>
                </c:pt>
                <c:pt idx="44">
                  <c:v>28.837209302325583</c:v>
                </c:pt>
                <c:pt idx="45">
                  <c:v>26.744186046511629</c:v>
                </c:pt>
                <c:pt idx="46">
                  <c:v>18.372093023255815</c:v>
                </c:pt>
                <c:pt idx="47">
                  <c:v>33.02325581395349</c:v>
                </c:pt>
                <c:pt idx="48">
                  <c:v>39.302325581395351</c:v>
                </c:pt>
                <c:pt idx="49">
                  <c:v>39.302325581395351</c:v>
                </c:pt>
                <c:pt idx="50">
                  <c:v>33.02325581395349</c:v>
                </c:pt>
                <c:pt idx="51">
                  <c:v>35.116279069767444</c:v>
                </c:pt>
                <c:pt idx="52">
                  <c:v>26.744186046511629</c:v>
                </c:pt>
                <c:pt idx="53">
                  <c:v>22.558139534883722</c:v>
                </c:pt>
                <c:pt idx="54">
                  <c:v>28.837209302325583</c:v>
                </c:pt>
                <c:pt idx="55">
                  <c:v>22.558139534883722</c:v>
                </c:pt>
                <c:pt idx="56">
                  <c:v>24.651162790697676</c:v>
                </c:pt>
                <c:pt idx="57">
                  <c:v>28.837209302325583</c:v>
                </c:pt>
                <c:pt idx="58">
                  <c:v>30.930232558139537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0-2BF0-43AD-92BC-5AE4AF1EC1B6}"/>
            </c:ext>
          </c:extLst>
        </c:ser>
        <c:ser>
          <c:idx val="1"/>
          <c:order val="1"/>
          <c:tx>
            <c:v>Similarity</c:v>
          </c:tx>
          <c:spPr>
            <a:noFill/>
            <a:ln w="3175">
              <a:solidFill>
                <a:srgbClr val="00B0F0"/>
              </a:solidFill>
              <a:prstDash val="solid"/>
            </a:ln>
          </c:spPr>
          <c:invertIfNegative val="0"/>
          <c:xVal>
            <c:numRef>
              <c:f>[1]_HID10!$A$60:$A$67</c:f>
              <c:numCache>
                <c:formatCode>General</c:formatCode>
                <c:ptCount val="8"/>
                <c:pt idx="0">
                  <c:v>1803</c:v>
                </c:pt>
                <c:pt idx="1">
                  <c:v>1803</c:v>
                </c:pt>
                <c:pt idx="2">
                  <c:v>1803</c:v>
                </c:pt>
                <c:pt idx="3">
                  <c:v>1803</c:v>
                </c:pt>
                <c:pt idx="4">
                  <c:v>1803</c:v>
                </c:pt>
                <c:pt idx="5">
                  <c:v>1803</c:v>
                </c:pt>
                <c:pt idx="6">
                  <c:v>1803</c:v>
                </c:pt>
                <c:pt idx="7">
                  <c:v>1790</c:v>
                </c:pt>
              </c:numCache>
            </c:numRef>
          </c:xVal>
          <c:yVal>
            <c:numRef>
              <c:f>[1]_HID10!$B$60:$B$67</c:f>
              <c:numCache>
                <c:formatCode>General</c:formatCode>
                <c:ptCount val="8"/>
                <c:pt idx="0">
                  <c:v>19.871158972499998</c:v>
                </c:pt>
                <c:pt idx="1">
                  <c:v>27.20451941</c:v>
                </c:pt>
                <c:pt idx="2">
                  <c:v>26.948026676000001</c:v>
                </c:pt>
                <c:pt idx="3">
                  <c:v>20.825000000000003</c:v>
                </c:pt>
                <c:pt idx="4">
                  <c:v>19.399999999999999</c:v>
                </c:pt>
                <c:pt idx="5">
                  <c:v>30.425000000000001</c:v>
                </c:pt>
                <c:pt idx="6">
                  <c:v>35.200000000000003</c:v>
                </c:pt>
                <c:pt idx="7">
                  <c:v>16.100000000000001</c:v>
                </c:pt>
              </c:numCache>
            </c:numRef>
          </c:yVal>
          <c:bubbleSize>
            <c:numRef>
              <c:f>[1]_HID10!$C$60:$C$67</c:f>
              <c:numCache>
                <c:formatCode>General</c:formatCode>
                <c:ptCount val="8"/>
                <c:pt idx="0">
                  <c:v>14.186046511627907</c:v>
                </c:pt>
                <c:pt idx="1">
                  <c:v>14.186046511627907</c:v>
                </c:pt>
                <c:pt idx="2">
                  <c:v>16.279069767441861</c:v>
                </c:pt>
                <c:pt idx="3">
                  <c:v>14.186046511627907</c:v>
                </c:pt>
                <c:pt idx="4">
                  <c:v>14.186046511627907</c:v>
                </c:pt>
                <c:pt idx="5">
                  <c:v>14.186046511627907</c:v>
                </c:pt>
                <c:pt idx="6">
                  <c:v>14.186046511627907</c:v>
                </c:pt>
                <c:pt idx="7">
                  <c:v>10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1-2BF0-43AD-92BC-5AE4AF1EC1B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50"/>
        <c:showNegBubbles val="0"/>
        <c:sizeRepresents val="w"/>
        <c:axId val="449552000"/>
        <c:axId val="449552328"/>
      </c:bubbleChart>
      <c:valAx>
        <c:axId val="449552000"/>
        <c:scaling>
          <c:orientation val="minMax"/>
          <c:max val="2050"/>
          <c:min val="1750"/>
        </c:scaling>
        <c:delete val="0"/>
        <c:axPos val="b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Chronology</a:t>
                </a:r>
              </a:p>
            </c:rich>
          </c:tx>
          <c:overlay val="0"/>
        </c:title>
        <c:numFmt formatCode="General" sourceLinked="0"/>
        <c:majorTickMark val="cross"/>
        <c:minorTickMark val="none"/>
        <c:tickLblPos val="nextTo"/>
        <c:txPr>
          <a:bodyPr rot="0" vert="horz"/>
          <a:lstStyle/>
          <a:p>
            <a:pPr>
              <a:defRPr sz="700"/>
            </a:pPr>
            <a:endParaRPr lang="fr-FR"/>
          </a:p>
        </c:txPr>
        <c:crossAx val="449552328"/>
        <c:crosses val="autoZero"/>
        <c:crossBetween val="midCat"/>
      </c:valAx>
      <c:valAx>
        <c:axId val="449552328"/>
        <c:scaling>
          <c:orientation val="minMax"/>
          <c:max val="60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Residuals</a:t>
                </a:r>
                <a:r>
                  <a:rPr lang="fr-FR" baseline="0"/>
                  <a:t> (Affine and Similarity)</a:t>
                </a:r>
                <a:endParaRPr lang="fr-FR"/>
              </a:p>
            </c:rich>
          </c:tx>
          <c:overlay val="0"/>
        </c:title>
        <c:numFmt formatCode="General" sourceLinked="0"/>
        <c:majorTickMark val="cross"/>
        <c:minorTickMark val="none"/>
        <c:tickLblPos val="nextTo"/>
        <c:txPr>
          <a:bodyPr/>
          <a:lstStyle/>
          <a:p>
            <a:pPr>
              <a:defRPr sz="700"/>
            </a:pPr>
            <a:endParaRPr lang="fr-FR"/>
          </a:p>
        </c:txPr>
        <c:crossAx val="449552000"/>
        <c:crosses val="autoZero"/>
        <c:crossBetween val="midCat"/>
      </c:valAx>
      <c:spPr>
        <a:ln>
          <a:solidFill>
            <a:srgbClr val="C0C0C0"/>
          </a:solidFill>
          <a:prstDash val="solid"/>
        </a:ln>
      </c:spPr>
    </c:plotArea>
    <c:legend>
      <c:legendPos val="b"/>
      <c:overlay val="0"/>
      <c:spPr>
        <a:ln w="6350">
          <a:solidFill>
            <a:srgbClr val="000000"/>
          </a:solidFill>
          <a:prstDash val="solid"/>
        </a:ln>
      </c:spPr>
      <c:txPr>
        <a:bodyPr/>
        <a:lstStyle/>
        <a:p>
          <a:pPr>
            <a:defRPr sz="900" b="0"/>
          </a:pPr>
          <a:endParaRPr lang="fr-FR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00" b="1">
                <a:latin typeface="Arial"/>
                <a:ea typeface="Arial"/>
                <a:cs typeface="Arial"/>
              </a:defRPr>
            </a:pPr>
            <a:r>
              <a:rPr lang="fr-FR"/>
              <a:t>Scatter plot(Y1 vs X1)</a:t>
            </a:r>
          </a:p>
        </c:rich>
      </c:tx>
      <c:layout>
        <c:manualLayout>
          <c:xMode val="edge"/>
          <c:yMode val="edge"/>
          <c:x val="0.35245826771653543"/>
          <c:y val="2.2857142857142857E-2"/>
        </c:manualLayout>
      </c:layout>
      <c:overlay val="0"/>
    </c:title>
    <c:autoTitleDeleted val="0"/>
    <c:plotArea>
      <c:layout/>
      <c:bubbleChart>
        <c:varyColors val="0"/>
        <c:ser>
          <c:idx val="0"/>
          <c:order val="0"/>
          <c:tx>
            <c:v>1 - Harbour</c:v>
          </c:tx>
          <c:spPr>
            <a:noFill/>
            <a:ln w="3175">
              <a:solidFill>
                <a:srgbClr val="FF0000"/>
              </a:solidFill>
              <a:prstDash val="solid"/>
            </a:ln>
          </c:spPr>
          <c:invertIfNegative val="0"/>
          <c:xVal>
            <c:numRef>
              <c:f>[1]_HID13!$A$1:$A$18</c:f>
              <c:numCache>
                <c:formatCode>General</c:formatCode>
                <c:ptCount val="18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  <c:pt idx="15">
                  <c:v>1</c:v>
                </c:pt>
                <c:pt idx="16">
                  <c:v>1</c:v>
                </c:pt>
                <c:pt idx="17">
                  <c:v>1</c:v>
                </c:pt>
              </c:numCache>
            </c:numRef>
          </c:xVal>
          <c:yVal>
            <c:numRef>
              <c:f>[1]_HID13!$B$1:$B$18</c:f>
              <c:numCache>
                <c:formatCode>General</c:formatCode>
                <c:ptCount val="18"/>
                <c:pt idx="0">
                  <c:v>11.038884110434783</c:v>
                </c:pt>
                <c:pt idx="1">
                  <c:v>7.1956659577272717</c:v>
                </c:pt>
                <c:pt idx="2">
                  <c:v>6.1076633679310337</c:v>
                </c:pt>
                <c:pt idx="3">
                  <c:v>9.8592168962222253</c:v>
                </c:pt>
                <c:pt idx="4">
                  <c:v>13.00383399826087</c:v>
                </c:pt>
                <c:pt idx="5">
                  <c:v>13.618808444782609</c:v>
                </c:pt>
                <c:pt idx="6">
                  <c:v>16.599371395416668</c:v>
                </c:pt>
                <c:pt idx="7">
                  <c:v>10.021402578</c:v>
                </c:pt>
                <c:pt idx="8">
                  <c:v>9.9485280640000013</c:v>
                </c:pt>
                <c:pt idx="9">
                  <c:v>15.482377258</c:v>
                </c:pt>
                <c:pt idx="10">
                  <c:v>19.967650725333332</c:v>
                </c:pt>
                <c:pt idx="11">
                  <c:v>11.609981312307692</c:v>
                </c:pt>
                <c:pt idx="12">
                  <c:v>9.9408311990909084</c:v>
                </c:pt>
                <c:pt idx="13">
                  <c:v>9.7136327018181827</c:v>
                </c:pt>
                <c:pt idx="14">
                  <c:v>19.2546130375</c:v>
                </c:pt>
                <c:pt idx="15">
                  <c:v>21.276536803571428</c:v>
                </c:pt>
                <c:pt idx="16">
                  <c:v>28.960910569090906</c:v>
                </c:pt>
                <c:pt idx="17">
                  <c:v>24.040258850000001</c:v>
                </c:pt>
              </c:numCache>
            </c:numRef>
          </c:yVal>
          <c:bubbleSize>
            <c:numRef>
              <c:f>[1]_HID13!$C$1:$C$18</c:f>
              <c:numCache>
                <c:formatCode>General</c:formatCode>
                <c:ptCount val="18"/>
                <c:pt idx="0">
                  <c:v>53.953488372093027</c:v>
                </c:pt>
                <c:pt idx="1">
                  <c:v>51.860465116279073</c:v>
                </c:pt>
                <c:pt idx="2">
                  <c:v>66.511627906976742</c:v>
                </c:pt>
                <c:pt idx="3">
                  <c:v>100</c:v>
                </c:pt>
                <c:pt idx="4">
                  <c:v>53.953488372093027</c:v>
                </c:pt>
                <c:pt idx="5">
                  <c:v>53.953488372093027</c:v>
                </c:pt>
                <c:pt idx="6">
                  <c:v>56.046511627906973</c:v>
                </c:pt>
                <c:pt idx="7">
                  <c:v>26.744186046511629</c:v>
                </c:pt>
                <c:pt idx="8">
                  <c:v>37.209302325581397</c:v>
                </c:pt>
                <c:pt idx="9">
                  <c:v>26.744186046511629</c:v>
                </c:pt>
                <c:pt idx="10">
                  <c:v>37.209302325581397</c:v>
                </c:pt>
                <c:pt idx="11">
                  <c:v>33.02325581395349</c:v>
                </c:pt>
                <c:pt idx="12">
                  <c:v>28.837209302325583</c:v>
                </c:pt>
                <c:pt idx="13">
                  <c:v>28.837209302325583</c:v>
                </c:pt>
                <c:pt idx="14">
                  <c:v>30.930232558139537</c:v>
                </c:pt>
                <c:pt idx="15">
                  <c:v>35.116279069767444</c:v>
                </c:pt>
                <c:pt idx="16">
                  <c:v>28.837209302325583</c:v>
                </c:pt>
                <c:pt idx="17">
                  <c:v>14.186046511627907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0-1CD9-4F63-9F80-9B9BD1EF103F}"/>
            </c:ext>
          </c:extLst>
        </c:ser>
        <c:ser>
          <c:idx val="1"/>
          <c:order val="1"/>
          <c:tx>
            <c:v>2 - Lower city</c:v>
          </c:tx>
          <c:spPr>
            <a:noFill/>
            <a:ln w="3175">
              <a:solidFill>
                <a:srgbClr val="003CE6"/>
              </a:solidFill>
              <a:prstDash val="solid"/>
            </a:ln>
          </c:spPr>
          <c:invertIfNegative val="0"/>
          <c:xVal>
            <c:numRef>
              <c:f>[1]_HID13!$A$19:$A$55</c:f>
              <c:numCache>
                <c:formatCode>General</c:formatCode>
                <c:ptCount val="37"/>
                <c:pt idx="0">
                  <c:v>2</c:v>
                </c:pt>
                <c:pt idx="1">
                  <c:v>2</c:v>
                </c:pt>
                <c:pt idx="2">
                  <c:v>2</c:v>
                </c:pt>
                <c:pt idx="3">
                  <c:v>2</c:v>
                </c:pt>
                <c:pt idx="4">
                  <c:v>2</c:v>
                </c:pt>
                <c:pt idx="5">
                  <c:v>2</c:v>
                </c:pt>
                <c:pt idx="6">
                  <c:v>2</c:v>
                </c:pt>
                <c:pt idx="7">
                  <c:v>2</c:v>
                </c:pt>
                <c:pt idx="8">
                  <c:v>2</c:v>
                </c:pt>
                <c:pt idx="9">
                  <c:v>2</c:v>
                </c:pt>
                <c:pt idx="10">
                  <c:v>2</c:v>
                </c:pt>
                <c:pt idx="11">
                  <c:v>2</c:v>
                </c:pt>
                <c:pt idx="12">
                  <c:v>2</c:v>
                </c:pt>
                <c:pt idx="13">
                  <c:v>2</c:v>
                </c:pt>
                <c:pt idx="14">
                  <c:v>2</c:v>
                </c:pt>
                <c:pt idx="15">
                  <c:v>2</c:v>
                </c:pt>
                <c:pt idx="16">
                  <c:v>2</c:v>
                </c:pt>
                <c:pt idx="17">
                  <c:v>2</c:v>
                </c:pt>
                <c:pt idx="18">
                  <c:v>2</c:v>
                </c:pt>
                <c:pt idx="19">
                  <c:v>2</c:v>
                </c:pt>
                <c:pt idx="20">
                  <c:v>2</c:v>
                </c:pt>
                <c:pt idx="21">
                  <c:v>2</c:v>
                </c:pt>
                <c:pt idx="22">
                  <c:v>2</c:v>
                </c:pt>
                <c:pt idx="23">
                  <c:v>2</c:v>
                </c:pt>
                <c:pt idx="24">
                  <c:v>2</c:v>
                </c:pt>
                <c:pt idx="25">
                  <c:v>2</c:v>
                </c:pt>
                <c:pt idx="26">
                  <c:v>2</c:v>
                </c:pt>
                <c:pt idx="27">
                  <c:v>2</c:v>
                </c:pt>
                <c:pt idx="28">
                  <c:v>2</c:v>
                </c:pt>
                <c:pt idx="29">
                  <c:v>2</c:v>
                </c:pt>
                <c:pt idx="30">
                  <c:v>2</c:v>
                </c:pt>
                <c:pt idx="31">
                  <c:v>2</c:v>
                </c:pt>
                <c:pt idx="32">
                  <c:v>2</c:v>
                </c:pt>
                <c:pt idx="33">
                  <c:v>2</c:v>
                </c:pt>
                <c:pt idx="34">
                  <c:v>2</c:v>
                </c:pt>
                <c:pt idx="35">
                  <c:v>2</c:v>
                </c:pt>
                <c:pt idx="36">
                  <c:v>2</c:v>
                </c:pt>
              </c:numCache>
            </c:numRef>
          </c:xVal>
          <c:yVal>
            <c:numRef>
              <c:f>[1]_HID13!$B$19:$B$55</c:f>
              <c:numCache>
                <c:formatCode>General</c:formatCode>
                <c:ptCount val="37"/>
                <c:pt idx="0">
                  <c:v>5.2340298640909095</c:v>
                </c:pt>
                <c:pt idx="1">
                  <c:v>4.9201517483333328</c:v>
                </c:pt>
                <c:pt idx="2">
                  <c:v>5.8962104140740736</c:v>
                </c:pt>
                <c:pt idx="3">
                  <c:v>5.2719283244444446</c:v>
                </c:pt>
                <c:pt idx="4">
                  <c:v>5.7095692129629647</c:v>
                </c:pt>
                <c:pt idx="5">
                  <c:v>6.5571517839393918</c:v>
                </c:pt>
                <c:pt idx="6">
                  <c:v>6.1891951023529419</c:v>
                </c:pt>
                <c:pt idx="7">
                  <c:v>8.4340731368421071</c:v>
                </c:pt>
                <c:pt idx="8">
                  <c:v>7.4059109637142866</c:v>
                </c:pt>
                <c:pt idx="9">
                  <c:v>8.6116474581081111</c:v>
                </c:pt>
                <c:pt idx="10">
                  <c:v>5.8909497485714297</c:v>
                </c:pt>
                <c:pt idx="11">
                  <c:v>7.1230829224999992</c:v>
                </c:pt>
                <c:pt idx="12">
                  <c:v>5.9519996205263164</c:v>
                </c:pt>
                <c:pt idx="13">
                  <c:v>10.026356527631577</c:v>
                </c:pt>
                <c:pt idx="14">
                  <c:v>9.9859465684615394</c:v>
                </c:pt>
                <c:pt idx="15">
                  <c:v>25.441940310833331</c:v>
                </c:pt>
                <c:pt idx="16">
                  <c:v>10.366924616923079</c:v>
                </c:pt>
                <c:pt idx="17">
                  <c:v>9.7414275774999997</c:v>
                </c:pt>
                <c:pt idx="18">
                  <c:v>5.4694841619999996</c:v>
                </c:pt>
                <c:pt idx="19">
                  <c:v>9.2667915553846161</c:v>
                </c:pt>
                <c:pt idx="20">
                  <c:v>11.987877747999999</c:v>
                </c:pt>
                <c:pt idx="21">
                  <c:v>13.698305159523811</c:v>
                </c:pt>
                <c:pt idx="22">
                  <c:v>28.028088955454546</c:v>
                </c:pt>
                <c:pt idx="23">
                  <c:v>19.012631365000001</c:v>
                </c:pt>
                <c:pt idx="24">
                  <c:v>30.308949974545463</c:v>
                </c:pt>
                <c:pt idx="25">
                  <c:v>57.107374783333327</c:v>
                </c:pt>
                <c:pt idx="26">
                  <c:v>38.926649024545455</c:v>
                </c:pt>
                <c:pt idx="27">
                  <c:v>38.180658162</c:v>
                </c:pt>
                <c:pt idx="28">
                  <c:v>37.746574780000003</c:v>
                </c:pt>
                <c:pt idx="29">
                  <c:v>19.871158972499998</c:v>
                </c:pt>
                <c:pt idx="30">
                  <c:v>27.20451941</c:v>
                </c:pt>
                <c:pt idx="31">
                  <c:v>26.948026676000001</c:v>
                </c:pt>
                <c:pt idx="32">
                  <c:v>20.825000000000003</c:v>
                </c:pt>
                <c:pt idx="33">
                  <c:v>19.399999999999999</c:v>
                </c:pt>
                <c:pt idx="34">
                  <c:v>30.425000000000001</c:v>
                </c:pt>
                <c:pt idx="35">
                  <c:v>35.200000000000003</c:v>
                </c:pt>
                <c:pt idx="36">
                  <c:v>16.100000000000001</c:v>
                </c:pt>
              </c:numCache>
            </c:numRef>
          </c:yVal>
          <c:bubbleSize>
            <c:numRef>
              <c:f>[1]_HID13!$C$19:$C$55</c:f>
              <c:numCache>
                <c:formatCode>General</c:formatCode>
                <c:ptCount val="37"/>
                <c:pt idx="0">
                  <c:v>51.860465116279073</c:v>
                </c:pt>
                <c:pt idx="1">
                  <c:v>56.046511627906973</c:v>
                </c:pt>
                <c:pt idx="2">
                  <c:v>62.325581395348834</c:v>
                </c:pt>
                <c:pt idx="3">
                  <c:v>62.325581395348834</c:v>
                </c:pt>
                <c:pt idx="4">
                  <c:v>62.325581395348834</c:v>
                </c:pt>
                <c:pt idx="5">
                  <c:v>74.883720930232556</c:v>
                </c:pt>
                <c:pt idx="6">
                  <c:v>41.395348837209305</c:v>
                </c:pt>
                <c:pt idx="7">
                  <c:v>45.581395348837212</c:v>
                </c:pt>
                <c:pt idx="8">
                  <c:v>79.069767441860463</c:v>
                </c:pt>
                <c:pt idx="9">
                  <c:v>83.255813953488371</c:v>
                </c:pt>
                <c:pt idx="10">
                  <c:v>79.069767441860463</c:v>
                </c:pt>
                <c:pt idx="11">
                  <c:v>81.162790697674424</c:v>
                </c:pt>
                <c:pt idx="12">
                  <c:v>85.348837209302332</c:v>
                </c:pt>
                <c:pt idx="13">
                  <c:v>85.348837209302332</c:v>
                </c:pt>
                <c:pt idx="14">
                  <c:v>60.232558139534881</c:v>
                </c:pt>
                <c:pt idx="15">
                  <c:v>30.930232558139537</c:v>
                </c:pt>
                <c:pt idx="16">
                  <c:v>60.232558139534881</c:v>
                </c:pt>
                <c:pt idx="17">
                  <c:v>64.418604651162795</c:v>
                </c:pt>
                <c:pt idx="18">
                  <c:v>58.139534883720927</c:v>
                </c:pt>
                <c:pt idx="19">
                  <c:v>60.232558139534881</c:v>
                </c:pt>
                <c:pt idx="20">
                  <c:v>47.674418604651166</c:v>
                </c:pt>
                <c:pt idx="21">
                  <c:v>49.767441860465119</c:v>
                </c:pt>
                <c:pt idx="22">
                  <c:v>28.837209302325583</c:v>
                </c:pt>
                <c:pt idx="23">
                  <c:v>35.116279069767444</c:v>
                </c:pt>
                <c:pt idx="24">
                  <c:v>28.837209302325583</c:v>
                </c:pt>
                <c:pt idx="25">
                  <c:v>18.372093023255815</c:v>
                </c:pt>
                <c:pt idx="26">
                  <c:v>28.837209302325583</c:v>
                </c:pt>
                <c:pt idx="27">
                  <c:v>26.744186046511629</c:v>
                </c:pt>
                <c:pt idx="28">
                  <c:v>18.372093023255815</c:v>
                </c:pt>
                <c:pt idx="29">
                  <c:v>14.186046511627907</c:v>
                </c:pt>
                <c:pt idx="30">
                  <c:v>14.186046511627907</c:v>
                </c:pt>
                <c:pt idx="31">
                  <c:v>16.279069767441861</c:v>
                </c:pt>
                <c:pt idx="32">
                  <c:v>14.186046511627907</c:v>
                </c:pt>
                <c:pt idx="33">
                  <c:v>14.186046511627907</c:v>
                </c:pt>
                <c:pt idx="34">
                  <c:v>14.186046511627907</c:v>
                </c:pt>
                <c:pt idx="35">
                  <c:v>14.186046511627907</c:v>
                </c:pt>
                <c:pt idx="36">
                  <c:v>10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1-1CD9-4F63-9F80-9B9BD1EF103F}"/>
            </c:ext>
          </c:extLst>
        </c:ser>
        <c:ser>
          <c:idx val="2"/>
          <c:order val="2"/>
          <c:tx>
            <c:v>3 - Upper City</c:v>
          </c:tx>
          <c:spPr>
            <a:noFill/>
            <a:ln w="3175">
              <a:solidFill>
                <a:srgbClr val="007800"/>
              </a:solidFill>
              <a:prstDash val="solid"/>
            </a:ln>
          </c:spPr>
          <c:invertIfNegative val="0"/>
          <c:xVal>
            <c:numRef>
              <c:f>[1]_HID13!$A$56:$A$67</c:f>
              <c:numCache>
                <c:formatCode>General</c:formatCode>
                <c:ptCount val="12"/>
                <c:pt idx="0">
                  <c:v>3</c:v>
                </c:pt>
                <c:pt idx="1">
                  <c:v>3</c:v>
                </c:pt>
                <c:pt idx="2">
                  <c:v>3</c:v>
                </c:pt>
                <c:pt idx="3">
                  <c:v>3</c:v>
                </c:pt>
                <c:pt idx="4">
                  <c:v>3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3</c:v>
                </c:pt>
                <c:pt idx="9">
                  <c:v>3</c:v>
                </c:pt>
                <c:pt idx="10">
                  <c:v>3</c:v>
                </c:pt>
                <c:pt idx="11">
                  <c:v>3</c:v>
                </c:pt>
              </c:numCache>
            </c:numRef>
          </c:xVal>
          <c:yVal>
            <c:numRef>
              <c:f>[1]_HID13!$B$56:$B$67</c:f>
              <c:numCache>
                <c:formatCode>General</c:formatCode>
                <c:ptCount val="12"/>
                <c:pt idx="0">
                  <c:v>9.0314344392307699</c:v>
                </c:pt>
                <c:pt idx="1">
                  <c:v>6.3292434012500003</c:v>
                </c:pt>
                <c:pt idx="2">
                  <c:v>10.70745778125</c:v>
                </c:pt>
                <c:pt idx="3">
                  <c:v>13.677916337692306</c:v>
                </c:pt>
                <c:pt idx="4">
                  <c:v>10.618465953571429</c:v>
                </c:pt>
                <c:pt idx="5">
                  <c:v>15.92966103</c:v>
                </c:pt>
                <c:pt idx="6">
                  <c:v>18.697000065000001</c:v>
                </c:pt>
                <c:pt idx="7">
                  <c:v>24.419544096363641</c:v>
                </c:pt>
                <c:pt idx="8">
                  <c:v>15.803104519999998</c:v>
                </c:pt>
                <c:pt idx="9">
                  <c:v>12.337981203333332</c:v>
                </c:pt>
                <c:pt idx="10">
                  <c:v>11.799576596363636</c:v>
                </c:pt>
                <c:pt idx="11">
                  <c:v>12.617429025</c:v>
                </c:pt>
              </c:numCache>
            </c:numRef>
          </c:yVal>
          <c:bubbleSize>
            <c:numRef>
              <c:f>[1]_HID13!$C$56:$C$67</c:f>
              <c:numCache>
                <c:formatCode>General</c:formatCode>
                <c:ptCount val="12"/>
                <c:pt idx="0">
                  <c:v>33.02325581395349</c:v>
                </c:pt>
                <c:pt idx="1">
                  <c:v>39.302325581395351</c:v>
                </c:pt>
                <c:pt idx="2">
                  <c:v>39.302325581395351</c:v>
                </c:pt>
                <c:pt idx="3">
                  <c:v>33.02325581395349</c:v>
                </c:pt>
                <c:pt idx="4">
                  <c:v>35.116279069767444</c:v>
                </c:pt>
                <c:pt idx="5">
                  <c:v>26.744186046511629</c:v>
                </c:pt>
                <c:pt idx="6">
                  <c:v>22.558139534883722</c:v>
                </c:pt>
                <c:pt idx="7">
                  <c:v>28.837209302325583</c:v>
                </c:pt>
                <c:pt idx="8">
                  <c:v>22.558139534883722</c:v>
                </c:pt>
                <c:pt idx="9">
                  <c:v>24.651162790697676</c:v>
                </c:pt>
                <c:pt idx="10">
                  <c:v>28.837209302325583</c:v>
                </c:pt>
                <c:pt idx="11">
                  <c:v>30.930232558139537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2-1CD9-4F63-9F80-9B9BD1EF103F}"/>
            </c:ext>
          </c:extLst>
        </c:ser>
        <c:ser>
          <c:idx val="3"/>
          <c:order val="3"/>
          <c:tx>
            <c:v>4 - Surroundigs</c:v>
          </c:tx>
          <c:spPr>
            <a:noFill/>
            <a:ln w="3175">
              <a:solidFill>
                <a:srgbClr val="C82896"/>
              </a:solidFill>
              <a:prstDash val="solid"/>
            </a:ln>
          </c:spPr>
          <c:invertIfNegative val="0"/>
          <c:xVal>
            <c:numRef>
              <c:f>[1]_HID13!$A$68:$A$81</c:f>
              <c:numCache>
                <c:formatCode>General</c:formatCode>
                <c:ptCount val="14"/>
                <c:pt idx="0">
                  <c:v>4</c:v>
                </c:pt>
                <c:pt idx="1">
                  <c:v>4</c:v>
                </c:pt>
                <c:pt idx="2">
                  <c:v>4</c:v>
                </c:pt>
                <c:pt idx="3">
                  <c:v>4</c:v>
                </c:pt>
                <c:pt idx="4">
                  <c:v>4</c:v>
                </c:pt>
                <c:pt idx="5">
                  <c:v>4</c:v>
                </c:pt>
                <c:pt idx="6">
                  <c:v>4</c:v>
                </c:pt>
                <c:pt idx="7">
                  <c:v>4</c:v>
                </c:pt>
                <c:pt idx="8">
                  <c:v>4</c:v>
                </c:pt>
                <c:pt idx="9">
                  <c:v>4</c:v>
                </c:pt>
                <c:pt idx="10">
                  <c:v>4</c:v>
                </c:pt>
                <c:pt idx="11">
                  <c:v>4</c:v>
                </c:pt>
                <c:pt idx="12">
                  <c:v>4</c:v>
                </c:pt>
                <c:pt idx="13">
                  <c:v>4</c:v>
                </c:pt>
              </c:numCache>
            </c:numRef>
          </c:xVal>
          <c:yVal>
            <c:numRef>
              <c:f>[1]_HID13!$B$68:$B$81</c:f>
              <c:numCache>
                <c:formatCode>General</c:formatCode>
                <c:ptCount val="14"/>
                <c:pt idx="0">
                  <c:v>20.757937008888888</c:v>
                </c:pt>
                <c:pt idx="1">
                  <c:v>26.604147026</c:v>
                </c:pt>
                <c:pt idx="2">
                  <c:v>16.408567304999998</c:v>
                </c:pt>
                <c:pt idx="3">
                  <c:v>32.718732024444442</c:v>
                </c:pt>
                <c:pt idx="4">
                  <c:v>15.902961057222221</c:v>
                </c:pt>
                <c:pt idx="5">
                  <c:v>47.79213018714286</c:v>
                </c:pt>
                <c:pt idx="6">
                  <c:v>21.94302962714286</c:v>
                </c:pt>
                <c:pt idx="7">
                  <c:v>32.158464527</c:v>
                </c:pt>
                <c:pt idx="8">
                  <c:v>59.913445352500005</c:v>
                </c:pt>
                <c:pt idx="9">
                  <c:v>38.54482629333333</c:v>
                </c:pt>
                <c:pt idx="10">
                  <c:v>63.925909309999994</c:v>
                </c:pt>
                <c:pt idx="11">
                  <c:v>19.398080986666667</c:v>
                </c:pt>
                <c:pt idx="12">
                  <c:v>21.38330182</c:v>
                </c:pt>
                <c:pt idx="13">
                  <c:v>70.865209740000012</c:v>
                </c:pt>
              </c:numCache>
            </c:numRef>
          </c:yVal>
          <c:bubbleSize>
            <c:numRef>
              <c:f>[1]_HID13!$C$68:$C$81</c:f>
              <c:numCache>
                <c:formatCode>General</c:formatCode>
                <c:ptCount val="14"/>
                <c:pt idx="0">
                  <c:v>24.651162790697676</c:v>
                </c:pt>
                <c:pt idx="1">
                  <c:v>16.279069767441861</c:v>
                </c:pt>
                <c:pt idx="2">
                  <c:v>10</c:v>
                </c:pt>
                <c:pt idx="3">
                  <c:v>24.651162790697676</c:v>
                </c:pt>
                <c:pt idx="4">
                  <c:v>43.488372093023258</c:v>
                </c:pt>
                <c:pt idx="5">
                  <c:v>20.465116279069768</c:v>
                </c:pt>
                <c:pt idx="6">
                  <c:v>20.465116279069768</c:v>
                </c:pt>
                <c:pt idx="7">
                  <c:v>26.744186046511629</c:v>
                </c:pt>
                <c:pt idx="8">
                  <c:v>22.558139534883722</c:v>
                </c:pt>
                <c:pt idx="9">
                  <c:v>12.093023255813954</c:v>
                </c:pt>
                <c:pt idx="10">
                  <c:v>10</c:v>
                </c:pt>
                <c:pt idx="11">
                  <c:v>12.093023255813954</c:v>
                </c:pt>
                <c:pt idx="12">
                  <c:v>10</c:v>
                </c:pt>
                <c:pt idx="13">
                  <c:v>10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3-1CD9-4F63-9F80-9B9BD1EF10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50"/>
        <c:showNegBubbles val="0"/>
        <c:sizeRepresents val="w"/>
        <c:axId val="836179984"/>
        <c:axId val="836178344"/>
      </c:bubbleChart>
      <c:valAx>
        <c:axId val="836179984"/>
        <c:scaling>
          <c:orientation val="minMax"/>
          <c:max val="5"/>
          <c:min val="0"/>
        </c:scaling>
        <c:delete val="0"/>
        <c:axPos val="b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X1</a:t>
                </a:r>
              </a:p>
            </c:rich>
          </c:tx>
          <c:overlay val="0"/>
        </c:title>
        <c:numFmt formatCode="General" sourceLinked="0"/>
        <c:majorTickMark val="cross"/>
        <c:minorTickMark val="none"/>
        <c:tickLblPos val="nextTo"/>
        <c:txPr>
          <a:bodyPr rot="0" vert="horz"/>
          <a:lstStyle/>
          <a:p>
            <a:pPr>
              <a:defRPr sz="700"/>
            </a:pPr>
            <a:endParaRPr lang="fr-FR"/>
          </a:p>
        </c:txPr>
        <c:crossAx val="836178344"/>
        <c:crosses val="autoZero"/>
        <c:crossBetween val="midCat"/>
      </c:valAx>
      <c:valAx>
        <c:axId val="836178344"/>
        <c:scaling>
          <c:orientation val="minMax"/>
          <c:max val="80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Residual (m)</a:t>
                </a:r>
              </a:p>
            </c:rich>
          </c:tx>
          <c:layout>
            <c:manualLayout>
              <c:xMode val="edge"/>
              <c:yMode val="edge"/>
              <c:x val="3.6666666666666667E-2"/>
              <c:y val="0.41619347581552302"/>
            </c:manualLayout>
          </c:layout>
          <c:overlay val="0"/>
        </c:title>
        <c:numFmt formatCode="General" sourceLinked="0"/>
        <c:majorTickMark val="cross"/>
        <c:minorTickMark val="none"/>
        <c:tickLblPos val="nextTo"/>
        <c:txPr>
          <a:bodyPr/>
          <a:lstStyle/>
          <a:p>
            <a:pPr>
              <a:defRPr sz="700"/>
            </a:pPr>
            <a:endParaRPr lang="fr-FR"/>
          </a:p>
        </c:txPr>
        <c:crossAx val="836179984"/>
        <c:crosses val="autoZero"/>
        <c:crossBetween val="midCat"/>
      </c:valAx>
      <c:spPr>
        <a:ln>
          <a:solidFill>
            <a:srgbClr val="C0C0C0"/>
          </a:solidFill>
          <a:prstDash val="solid"/>
        </a:ln>
      </c:spPr>
    </c:plotArea>
    <c:legend>
      <c:legendPos val="b"/>
      <c:overlay val="0"/>
      <c:spPr>
        <a:ln w="6350">
          <a:solidFill>
            <a:srgbClr val="000000"/>
          </a:solidFill>
          <a:prstDash val="solid"/>
        </a:ln>
      </c:spPr>
      <c:txPr>
        <a:bodyPr/>
        <a:lstStyle/>
        <a:p>
          <a:pPr>
            <a:defRPr sz="900" b="0"/>
          </a:pPr>
          <a:endParaRPr lang="fr-FR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00" b="1">
                <a:latin typeface="Arial"/>
                <a:ea typeface="Arial"/>
                <a:cs typeface="Arial"/>
              </a:defRPr>
            </a:pPr>
            <a:r>
              <a:rPr lang="fr-FR"/>
              <a:t>Nuage de points(ID ref to vs Map_Date)</a:t>
            </a:r>
          </a:p>
        </c:rich>
      </c:tx>
      <c:overlay val="0"/>
    </c:title>
    <c:autoTitleDeleted val="0"/>
    <c:plotArea>
      <c:layout/>
      <c:bubbleChart>
        <c:varyColors val="0"/>
        <c:ser>
          <c:idx val="0"/>
          <c:order val="0"/>
          <c:tx>
            <c:v>Affine</c:v>
          </c:tx>
          <c:spPr>
            <a:noFill/>
            <a:ln w="3175">
              <a:solidFill>
                <a:srgbClr val="92D050"/>
              </a:solidFill>
              <a:prstDash val="solid"/>
            </a:ln>
          </c:spPr>
          <c:invertIfNegative val="0"/>
          <c:xVal>
            <c:numRef>
              <c:f>[1]_HID6!$A$1:$A$918</c:f>
              <c:numCache>
                <c:formatCode>General</c:formatCode>
                <c:ptCount val="918"/>
                <c:pt idx="0">
                  <c:v>2013</c:v>
                </c:pt>
                <c:pt idx="1">
                  <c:v>2010</c:v>
                </c:pt>
                <c:pt idx="2">
                  <c:v>2000</c:v>
                </c:pt>
                <c:pt idx="3">
                  <c:v>1998</c:v>
                </c:pt>
                <c:pt idx="4">
                  <c:v>1995</c:v>
                </c:pt>
                <c:pt idx="5">
                  <c:v>1992</c:v>
                </c:pt>
                <c:pt idx="6">
                  <c:v>1989</c:v>
                </c:pt>
                <c:pt idx="7">
                  <c:v>1986</c:v>
                </c:pt>
                <c:pt idx="8">
                  <c:v>1983</c:v>
                </c:pt>
                <c:pt idx="9">
                  <c:v>1980</c:v>
                </c:pt>
                <c:pt idx="10">
                  <c:v>1974</c:v>
                </c:pt>
                <c:pt idx="11">
                  <c:v>1971</c:v>
                </c:pt>
                <c:pt idx="12">
                  <c:v>1966</c:v>
                </c:pt>
                <c:pt idx="13">
                  <c:v>1963</c:v>
                </c:pt>
                <c:pt idx="14">
                  <c:v>1960</c:v>
                </c:pt>
                <c:pt idx="15">
                  <c:v>1958</c:v>
                </c:pt>
                <c:pt idx="16">
                  <c:v>1947</c:v>
                </c:pt>
                <c:pt idx="17">
                  <c:v>1947</c:v>
                </c:pt>
                <c:pt idx="18">
                  <c:v>1947</c:v>
                </c:pt>
                <c:pt idx="19">
                  <c:v>1946</c:v>
                </c:pt>
                <c:pt idx="20">
                  <c:v>1946</c:v>
                </c:pt>
                <c:pt idx="21">
                  <c:v>1946</c:v>
                </c:pt>
                <c:pt idx="22">
                  <c:v>1931</c:v>
                </c:pt>
                <c:pt idx="23">
                  <c:v>2013</c:v>
                </c:pt>
                <c:pt idx="24">
                  <c:v>2010</c:v>
                </c:pt>
                <c:pt idx="25">
                  <c:v>2000</c:v>
                </c:pt>
                <c:pt idx="26">
                  <c:v>1998</c:v>
                </c:pt>
                <c:pt idx="27">
                  <c:v>1995</c:v>
                </c:pt>
                <c:pt idx="28">
                  <c:v>1992</c:v>
                </c:pt>
                <c:pt idx="29">
                  <c:v>1989</c:v>
                </c:pt>
                <c:pt idx="30">
                  <c:v>1986</c:v>
                </c:pt>
                <c:pt idx="31">
                  <c:v>1983</c:v>
                </c:pt>
                <c:pt idx="32">
                  <c:v>1980</c:v>
                </c:pt>
                <c:pt idx="33">
                  <c:v>1977</c:v>
                </c:pt>
                <c:pt idx="34">
                  <c:v>1971</c:v>
                </c:pt>
                <c:pt idx="35">
                  <c:v>1966</c:v>
                </c:pt>
                <c:pt idx="36">
                  <c:v>1963</c:v>
                </c:pt>
                <c:pt idx="37">
                  <c:v>1960</c:v>
                </c:pt>
                <c:pt idx="38">
                  <c:v>1958</c:v>
                </c:pt>
                <c:pt idx="39">
                  <c:v>1947</c:v>
                </c:pt>
                <c:pt idx="40">
                  <c:v>1947</c:v>
                </c:pt>
                <c:pt idx="41">
                  <c:v>1947</c:v>
                </c:pt>
                <c:pt idx="42">
                  <c:v>1946</c:v>
                </c:pt>
                <c:pt idx="43">
                  <c:v>1946</c:v>
                </c:pt>
                <c:pt idx="44">
                  <c:v>1946</c:v>
                </c:pt>
                <c:pt idx="45">
                  <c:v>2013</c:v>
                </c:pt>
                <c:pt idx="46">
                  <c:v>2010</c:v>
                </c:pt>
                <c:pt idx="47">
                  <c:v>2000</c:v>
                </c:pt>
                <c:pt idx="48">
                  <c:v>1998</c:v>
                </c:pt>
                <c:pt idx="49">
                  <c:v>1995</c:v>
                </c:pt>
                <c:pt idx="50">
                  <c:v>1992</c:v>
                </c:pt>
                <c:pt idx="51">
                  <c:v>1989</c:v>
                </c:pt>
                <c:pt idx="52">
                  <c:v>1986</c:v>
                </c:pt>
                <c:pt idx="53">
                  <c:v>1983</c:v>
                </c:pt>
                <c:pt idx="54">
                  <c:v>1980</c:v>
                </c:pt>
                <c:pt idx="55">
                  <c:v>1977</c:v>
                </c:pt>
                <c:pt idx="56">
                  <c:v>1974</c:v>
                </c:pt>
                <c:pt idx="57">
                  <c:v>1971</c:v>
                </c:pt>
                <c:pt idx="58">
                  <c:v>1966</c:v>
                </c:pt>
                <c:pt idx="59">
                  <c:v>1963</c:v>
                </c:pt>
                <c:pt idx="60">
                  <c:v>1960</c:v>
                </c:pt>
                <c:pt idx="61">
                  <c:v>1958</c:v>
                </c:pt>
                <c:pt idx="62">
                  <c:v>1947</c:v>
                </c:pt>
                <c:pt idx="63">
                  <c:v>1947</c:v>
                </c:pt>
                <c:pt idx="64">
                  <c:v>1947</c:v>
                </c:pt>
                <c:pt idx="65">
                  <c:v>1946</c:v>
                </c:pt>
                <c:pt idx="66">
                  <c:v>1946</c:v>
                </c:pt>
                <c:pt idx="67">
                  <c:v>1946</c:v>
                </c:pt>
                <c:pt idx="68">
                  <c:v>1931</c:v>
                </c:pt>
                <c:pt idx="69">
                  <c:v>1917</c:v>
                </c:pt>
                <c:pt idx="70">
                  <c:v>1911</c:v>
                </c:pt>
                <c:pt idx="71">
                  <c:v>1905</c:v>
                </c:pt>
                <c:pt idx="72">
                  <c:v>1905</c:v>
                </c:pt>
                <c:pt idx="73">
                  <c:v>1891</c:v>
                </c:pt>
                <c:pt idx="74">
                  <c:v>2013</c:v>
                </c:pt>
                <c:pt idx="75">
                  <c:v>2010</c:v>
                </c:pt>
                <c:pt idx="76">
                  <c:v>2000</c:v>
                </c:pt>
                <c:pt idx="77">
                  <c:v>1998</c:v>
                </c:pt>
                <c:pt idx="78">
                  <c:v>1995</c:v>
                </c:pt>
                <c:pt idx="79">
                  <c:v>1992</c:v>
                </c:pt>
                <c:pt idx="80">
                  <c:v>1989</c:v>
                </c:pt>
                <c:pt idx="81">
                  <c:v>1986</c:v>
                </c:pt>
                <c:pt idx="82">
                  <c:v>1983</c:v>
                </c:pt>
                <c:pt idx="83">
                  <c:v>1974</c:v>
                </c:pt>
                <c:pt idx="84">
                  <c:v>1971</c:v>
                </c:pt>
                <c:pt idx="85">
                  <c:v>1966</c:v>
                </c:pt>
                <c:pt idx="86">
                  <c:v>1963</c:v>
                </c:pt>
                <c:pt idx="87">
                  <c:v>1960</c:v>
                </c:pt>
                <c:pt idx="88">
                  <c:v>1958</c:v>
                </c:pt>
                <c:pt idx="89">
                  <c:v>1947</c:v>
                </c:pt>
                <c:pt idx="90">
                  <c:v>1947</c:v>
                </c:pt>
                <c:pt idx="91">
                  <c:v>1947</c:v>
                </c:pt>
                <c:pt idx="92">
                  <c:v>1946</c:v>
                </c:pt>
                <c:pt idx="93">
                  <c:v>1946</c:v>
                </c:pt>
                <c:pt idx="94">
                  <c:v>1946</c:v>
                </c:pt>
                <c:pt idx="95">
                  <c:v>1931</c:v>
                </c:pt>
                <c:pt idx="96">
                  <c:v>1917</c:v>
                </c:pt>
                <c:pt idx="97">
                  <c:v>1911</c:v>
                </c:pt>
                <c:pt idx="98">
                  <c:v>1905</c:v>
                </c:pt>
                <c:pt idx="99">
                  <c:v>1905</c:v>
                </c:pt>
                <c:pt idx="100">
                  <c:v>1891</c:v>
                </c:pt>
                <c:pt idx="101">
                  <c:v>1883</c:v>
                </c:pt>
                <c:pt idx="102">
                  <c:v>1883</c:v>
                </c:pt>
                <c:pt idx="103">
                  <c:v>1882</c:v>
                </c:pt>
                <c:pt idx="104">
                  <c:v>1880</c:v>
                </c:pt>
                <c:pt idx="105">
                  <c:v>1880</c:v>
                </c:pt>
                <c:pt idx="106">
                  <c:v>1876</c:v>
                </c:pt>
                <c:pt idx="107">
                  <c:v>1876</c:v>
                </c:pt>
                <c:pt idx="108">
                  <c:v>1874</c:v>
                </c:pt>
                <c:pt idx="109">
                  <c:v>1862</c:v>
                </c:pt>
                <c:pt idx="110">
                  <c:v>1832</c:v>
                </c:pt>
                <c:pt idx="111">
                  <c:v>1832</c:v>
                </c:pt>
                <c:pt idx="112">
                  <c:v>1824</c:v>
                </c:pt>
                <c:pt idx="113">
                  <c:v>1971</c:v>
                </c:pt>
                <c:pt idx="114">
                  <c:v>1966</c:v>
                </c:pt>
                <c:pt idx="115">
                  <c:v>1963</c:v>
                </c:pt>
                <c:pt idx="116">
                  <c:v>1960</c:v>
                </c:pt>
                <c:pt idx="117">
                  <c:v>1958</c:v>
                </c:pt>
                <c:pt idx="118">
                  <c:v>1947</c:v>
                </c:pt>
                <c:pt idx="119">
                  <c:v>1947</c:v>
                </c:pt>
                <c:pt idx="120">
                  <c:v>1947</c:v>
                </c:pt>
                <c:pt idx="121">
                  <c:v>1931</c:v>
                </c:pt>
                <c:pt idx="122">
                  <c:v>1917</c:v>
                </c:pt>
                <c:pt idx="123">
                  <c:v>1911</c:v>
                </c:pt>
                <c:pt idx="124">
                  <c:v>1905</c:v>
                </c:pt>
                <c:pt idx="125">
                  <c:v>1905</c:v>
                </c:pt>
                <c:pt idx="126">
                  <c:v>1891</c:v>
                </c:pt>
                <c:pt idx="127">
                  <c:v>1883</c:v>
                </c:pt>
                <c:pt idx="128">
                  <c:v>1883</c:v>
                </c:pt>
                <c:pt idx="129">
                  <c:v>1882</c:v>
                </c:pt>
                <c:pt idx="130">
                  <c:v>1880</c:v>
                </c:pt>
                <c:pt idx="131">
                  <c:v>1880</c:v>
                </c:pt>
                <c:pt idx="132">
                  <c:v>1874</c:v>
                </c:pt>
                <c:pt idx="133">
                  <c:v>1862</c:v>
                </c:pt>
                <c:pt idx="134">
                  <c:v>1832</c:v>
                </c:pt>
                <c:pt idx="135">
                  <c:v>1832</c:v>
                </c:pt>
                <c:pt idx="136">
                  <c:v>1971</c:v>
                </c:pt>
                <c:pt idx="137">
                  <c:v>1966</c:v>
                </c:pt>
                <c:pt idx="138">
                  <c:v>1963</c:v>
                </c:pt>
                <c:pt idx="139">
                  <c:v>1960</c:v>
                </c:pt>
                <c:pt idx="140">
                  <c:v>1958</c:v>
                </c:pt>
                <c:pt idx="141">
                  <c:v>1947</c:v>
                </c:pt>
                <c:pt idx="142">
                  <c:v>1947</c:v>
                </c:pt>
                <c:pt idx="143">
                  <c:v>1947</c:v>
                </c:pt>
                <c:pt idx="144">
                  <c:v>1931</c:v>
                </c:pt>
                <c:pt idx="145">
                  <c:v>1917</c:v>
                </c:pt>
                <c:pt idx="146">
                  <c:v>1911</c:v>
                </c:pt>
                <c:pt idx="147">
                  <c:v>1905</c:v>
                </c:pt>
                <c:pt idx="148">
                  <c:v>1905</c:v>
                </c:pt>
                <c:pt idx="149">
                  <c:v>1891</c:v>
                </c:pt>
                <c:pt idx="150">
                  <c:v>1883</c:v>
                </c:pt>
                <c:pt idx="151">
                  <c:v>1883</c:v>
                </c:pt>
                <c:pt idx="152">
                  <c:v>1882</c:v>
                </c:pt>
                <c:pt idx="153">
                  <c:v>1880</c:v>
                </c:pt>
                <c:pt idx="154">
                  <c:v>1880</c:v>
                </c:pt>
                <c:pt idx="155">
                  <c:v>1874</c:v>
                </c:pt>
                <c:pt idx="156">
                  <c:v>1862</c:v>
                </c:pt>
                <c:pt idx="157">
                  <c:v>1832</c:v>
                </c:pt>
                <c:pt idx="158">
                  <c:v>1832</c:v>
                </c:pt>
                <c:pt idx="159">
                  <c:v>1974</c:v>
                </c:pt>
                <c:pt idx="160">
                  <c:v>1971</c:v>
                </c:pt>
                <c:pt idx="161">
                  <c:v>1966</c:v>
                </c:pt>
                <c:pt idx="162">
                  <c:v>1963</c:v>
                </c:pt>
                <c:pt idx="163">
                  <c:v>1960</c:v>
                </c:pt>
                <c:pt idx="164">
                  <c:v>1958</c:v>
                </c:pt>
                <c:pt idx="165">
                  <c:v>1947</c:v>
                </c:pt>
                <c:pt idx="166">
                  <c:v>1947</c:v>
                </c:pt>
                <c:pt idx="167">
                  <c:v>1947</c:v>
                </c:pt>
                <c:pt idx="168">
                  <c:v>1931</c:v>
                </c:pt>
                <c:pt idx="169">
                  <c:v>1917</c:v>
                </c:pt>
                <c:pt idx="170">
                  <c:v>1911</c:v>
                </c:pt>
                <c:pt idx="171">
                  <c:v>1905</c:v>
                </c:pt>
                <c:pt idx="172">
                  <c:v>1905</c:v>
                </c:pt>
                <c:pt idx="173">
                  <c:v>1891</c:v>
                </c:pt>
                <c:pt idx="174">
                  <c:v>1883</c:v>
                </c:pt>
                <c:pt idx="175">
                  <c:v>1883</c:v>
                </c:pt>
                <c:pt idx="176">
                  <c:v>1882</c:v>
                </c:pt>
                <c:pt idx="177">
                  <c:v>1880</c:v>
                </c:pt>
                <c:pt idx="178">
                  <c:v>1880</c:v>
                </c:pt>
                <c:pt idx="179">
                  <c:v>1876</c:v>
                </c:pt>
                <c:pt idx="180">
                  <c:v>1876</c:v>
                </c:pt>
                <c:pt idx="181">
                  <c:v>1874</c:v>
                </c:pt>
                <c:pt idx="182">
                  <c:v>1862</c:v>
                </c:pt>
                <c:pt idx="183">
                  <c:v>1974</c:v>
                </c:pt>
                <c:pt idx="184">
                  <c:v>1971</c:v>
                </c:pt>
                <c:pt idx="185">
                  <c:v>1966</c:v>
                </c:pt>
                <c:pt idx="186">
                  <c:v>1963</c:v>
                </c:pt>
                <c:pt idx="187">
                  <c:v>1960</c:v>
                </c:pt>
                <c:pt idx="188">
                  <c:v>1958</c:v>
                </c:pt>
                <c:pt idx="189">
                  <c:v>1947</c:v>
                </c:pt>
                <c:pt idx="190">
                  <c:v>1947</c:v>
                </c:pt>
                <c:pt idx="191">
                  <c:v>1947</c:v>
                </c:pt>
                <c:pt idx="192">
                  <c:v>1931</c:v>
                </c:pt>
                <c:pt idx="193">
                  <c:v>1974</c:v>
                </c:pt>
                <c:pt idx="194">
                  <c:v>1971</c:v>
                </c:pt>
                <c:pt idx="195">
                  <c:v>1966</c:v>
                </c:pt>
                <c:pt idx="196">
                  <c:v>1963</c:v>
                </c:pt>
                <c:pt idx="197">
                  <c:v>1960</c:v>
                </c:pt>
                <c:pt idx="198">
                  <c:v>1958</c:v>
                </c:pt>
                <c:pt idx="199">
                  <c:v>1947</c:v>
                </c:pt>
                <c:pt idx="200">
                  <c:v>1947</c:v>
                </c:pt>
                <c:pt idx="201">
                  <c:v>1947</c:v>
                </c:pt>
                <c:pt idx="202">
                  <c:v>1931</c:v>
                </c:pt>
                <c:pt idx="203">
                  <c:v>1917</c:v>
                </c:pt>
                <c:pt idx="204">
                  <c:v>1911</c:v>
                </c:pt>
                <c:pt idx="205">
                  <c:v>1905</c:v>
                </c:pt>
                <c:pt idx="206">
                  <c:v>1905</c:v>
                </c:pt>
                <c:pt idx="207">
                  <c:v>1891</c:v>
                </c:pt>
                <c:pt idx="208">
                  <c:v>1971</c:v>
                </c:pt>
                <c:pt idx="209">
                  <c:v>1966</c:v>
                </c:pt>
                <c:pt idx="210">
                  <c:v>1963</c:v>
                </c:pt>
                <c:pt idx="211">
                  <c:v>1960</c:v>
                </c:pt>
                <c:pt idx="212">
                  <c:v>1958</c:v>
                </c:pt>
                <c:pt idx="213">
                  <c:v>1947</c:v>
                </c:pt>
                <c:pt idx="214">
                  <c:v>1947</c:v>
                </c:pt>
                <c:pt idx="215">
                  <c:v>1947</c:v>
                </c:pt>
                <c:pt idx="216">
                  <c:v>1931</c:v>
                </c:pt>
                <c:pt idx="217">
                  <c:v>1917</c:v>
                </c:pt>
                <c:pt idx="218">
                  <c:v>1974</c:v>
                </c:pt>
                <c:pt idx="219">
                  <c:v>1971</c:v>
                </c:pt>
                <c:pt idx="220">
                  <c:v>1966</c:v>
                </c:pt>
                <c:pt idx="221">
                  <c:v>1963</c:v>
                </c:pt>
                <c:pt idx="222">
                  <c:v>1960</c:v>
                </c:pt>
                <c:pt idx="223">
                  <c:v>1958</c:v>
                </c:pt>
                <c:pt idx="224">
                  <c:v>1947</c:v>
                </c:pt>
                <c:pt idx="225">
                  <c:v>1947</c:v>
                </c:pt>
                <c:pt idx="226">
                  <c:v>1947</c:v>
                </c:pt>
                <c:pt idx="227">
                  <c:v>1931</c:v>
                </c:pt>
                <c:pt idx="228">
                  <c:v>1917</c:v>
                </c:pt>
                <c:pt idx="229">
                  <c:v>1911</c:v>
                </c:pt>
                <c:pt idx="230">
                  <c:v>1905</c:v>
                </c:pt>
                <c:pt idx="231">
                  <c:v>1905</c:v>
                </c:pt>
                <c:pt idx="232">
                  <c:v>1891</c:v>
                </c:pt>
                <c:pt idx="233">
                  <c:v>1971</c:v>
                </c:pt>
                <c:pt idx="234">
                  <c:v>1966</c:v>
                </c:pt>
                <c:pt idx="235">
                  <c:v>1963</c:v>
                </c:pt>
                <c:pt idx="236">
                  <c:v>1960</c:v>
                </c:pt>
                <c:pt idx="237">
                  <c:v>1958</c:v>
                </c:pt>
                <c:pt idx="238">
                  <c:v>1947</c:v>
                </c:pt>
                <c:pt idx="239">
                  <c:v>1947</c:v>
                </c:pt>
                <c:pt idx="240">
                  <c:v>1947</c:v>
                </c:pt>
                <c:pt idx="241">
                  <c:v>1931</c:v>
                </c:pt>
                <c:pt idx="242">
                  <c:v>1917</c:v>
                </c:pt>
                <c:pt idx="243">
                  <c:v>1911</c:v>
                </c:pt>
                <c:pt idx="244">
                  <c:v>1905</c:v>
                </c:pt>
                <c:pt idx="245">
                  <c:v>1905</c:v>
                </c:pt>
                <c:pt idx="246">
                  <c:v>1947</c:v>
                </c:pt>
                <c:pt idx="247">
                  <c:v>1947</c:v>
                </c:pt>
                <c:pt idx="248">
                  <c:v>1947</c:v>
                </c:pt>
                <c:pt idx="249">
                  <c:v>1931</c:v>
                </c:pt>
                <c:pt idx="250">
                  <c:v>1917</c:v>
                </c:pt>
                <c:pt idx="251">
                  <c:v>1905</c:v>
                </c:pt>
                <c:pt idx="252">
                  <c:v>1905</c:v>
                </c:pt>
                <c:pt idx="253">
                  <c:v>1891</c:v>
                </c:pt>
                <c:pt idx="254">
                  <c:v>1883</c:v>
                </c:pt>
                <c:pt idx="255">
                  <c:v>1883</c:v>
                </c:pt>
                <c:pt idx="256">
                  <c:v>1882</c:v>
                </c:pt>
                <c:pt idx="257">
                  <c:v>1947</c:v>
                </c:pt>
                <c:pt idx="258">
                  <c:v>1947</c:v>
                </c:pt>
                <c:pt idx="259">
                  <c:v>1947</c:v>
                </c:pt>
                <c:pt idx="260">
                  <c:v>1931</c:v>
                </c:pt>
                <c:pt idx="261">
                  <c:v>1917</c:v>
                </c:pt>
                <c:pt idx="262">
                  <c:v>1905</c:v>
                </c:pt>
                <c:pt idx="263">
                  <c:v>1905</c:v>
                </c:pt>
                <c:pt idx="264">
                  <c:v>1891</c:v>
                </c:pt>
                <c:pt idx="265">
                  <c:v>1883</c:v>
                </c:pt>
                <c:pt idx="266">
                  <c:v>1883</c:v>
                </c:pt>
                <c:pt idx="267">
                  <c:v>1882</c:v>
                </c:pt>
                <c:pt idx="268">
                  <c:v>1931</c:v>
                </c:pt>
                <c:pt idx="269">
                  <c:v>1917</c:v>
                </c:pt>
                <c:pt idx="270">
                  <c:v>1917</c:v>
                </c:pt>
                <c:pt idx="271">
                  <c:v>1911</c:v>
                </c:pt>
                <c:pt idx="272">
                  <c:v>1905</c:v>
                </c:pt>
                <c:pt idx="273">
                  <c:v>1905</c:v>
                </c:pt>
                <c:pt idx="274">
                  <c:v>1883</c:v>
                </c:pt>
                <c:pt idx="275">
                  <c:v>1882</c:v>
                </c:pt>
                <c:pt idx="276">
                  <c:v>1880</c:v>
                </c:pt>
                <c:pt idx="277">
                  <c:v>1880</c:v>
                </c:pt>
                <c:pt idx="278">
                  <c:v>1876</c:v>
                </c:pt>
                <c:pt idx="279">
                  <c:v>1876</c:v>
                </c:pt>
                <c:pt idx="280">
                  <c:v>1874</c:v>
                </c:pt>
                <c:pt idx="281">
                  <c:v>1931</c:v>
                </c:pt>
                <c:pt idx="282">
                  <c:v>1917</c:v>
                </c:pt>
                <c:pt idx="283">
                  <c:v>1911</c:v>
                </c:pt>
                <c:pt idx="284">
                  <c:v>1905</c:v>
                </c:pt>
                <c:pt idx="285">
                  <c:v>1905</c:v>
                </c:pt>
                <c:pt idx="286">
                  <c:v>1883</c:v>
                </c:pt>
                <c:pt idx="287">
                  <c:v>1882</c:v>
                </c:pt>
                <c:pt idx="288">
                  <c:v>1880</c:v>
                </c:pt>
                <c:pt idx="289">
                  <c:v>1880</c:v>
                </c:pt>
                <c:pt idx="290">
                  <c:v>1876</c:v>
                </c:pt>
                <c:pt idx="291">
                  <c:v>1874</c:v>
                </c:pt>
                <c:pt idx="292">
                  <c:v>1862</c:v>
                </c:pt>
                <c:pt idx="293">
                  <c:v>1832</c:v>
                </c:pt>
                <c:pt idx="294">
                  <c:v>1832</c:v>
                </c:pt>
                <c:pt idx="295">
                  <c:v>1876</c:v>
                </c:pt>
                <c:pt idx="296">
                  <c:v>1876</c:v>
                </c:pt>
                <c:pt idx="297">
                  <c:v>1874</c:v>
                </c:pt>
                <c:pt idx="298">
                  <c:v>1862</c:v>
                </c:pt>
                <c:pt idx="299">
                  <c:v>1832</c:v>
                </c:pt>
                <c:pt idx="300">
                  <c:v>1832</c:v>
                </c:pt>
                <c:pt idx="301">
                  <c:v>1824</c:v>
                </c:pt>
                <c:pt idx="302">
                  <c:v>2010</c:v>
                </c:pt>
                <c:pt idx="303">
                  <c:v>2000</c:v>
                </c:pt>
                <c:pt idx="304">
                  <c:v>1998</c:v>
                </c:pt>
                <c:pt idx="305">
                  <c:v>1995</c:v>
                </c:pt>
                <c:pt idx="306">
                  <c:v>1992</c:v>
                </c:pt>
                <c:pt idx="307">
                  <c:v>1989</c:v>
                </c:pt>
                <c:pt idx="308">
                  <c:v>1986</c:v>
                </c:pt>
                <c:pt idx="309">
                  <c:v>1983</c:v>
                </c:pt>
                <c:pt idx="310">
                  <c:v>1980</c:v>
                </c:pt>
                <c:pt idx="311">
                  <c:v>1977</c:v>
                </c:pt>
                <c:pt idx="312">
                  <c:v>1974</c:v>
                </c:pt>
                <c:pt idx="313">
                  <c:v>1971</c:v>
                </c:pt>
                <c:pt idx="314">
                  <c:v>1966</c:v>
                </c:pt>
                <c:pt idx="315">
                  <c:v>1963</c:v>
                </c:pt>
                <c:pt idx="316">
                  <c:v>1960</c:v>
                </c:pt>
                <c:pt idx="317">
                  <c:v>1958</c:v>
                </c:pt>
                <c:pt idx="318">
                  <c:v>1947</c:v>
                </c:pt>
                <c:pt idx="319">
                  <c:v>1947</c:v>
                </c:pt>
                <c:pt idx="320">
                  <c:v>1947</c:v>
                </c:pt>
                <c:pt idx="321">
                  <c:v>1946</c:v>
                </c:pt>
                <c:pt idx="322">
                  <c:v>1946</c:v>
                </c:pt>
                <c:pt idx="323">
                  <c:v>1946</c:v>
                </c:pt>
                <c:pt idx="324">
                  <c:v>2010</c:v>
                </c:pt>
                <c:pt idx="325">
                  <c:v>2000</c:v>
                </c:pt>
                <c:pt idx="326">
                  <c:v>1998</c:v>
                </c:pt>
                <c:pt idx="327">
                  <c:v>1995</c:v>
                </c:pt>
                <c:pt idx="328">
                  <c:v>1992</c:v>
                </c:pt>
                <c:pt idx="329">
                  <c:v>1989</c:v>
                </c:pt>
                <c:pt idx="330">
                  <c:v>1986</c:v>
                </c:pt>
                <c:pt idx="331">
                  <c:v>1983</c:v>
                </c:pt>
                <c:pt idx="332">
                  <c:v>1980</c:v>
                </c:pt>
                <c:pt idx="333">
                  <c:v>1977</c:v>
                </c:pt>
                <c:pt idx="334">
                  <c:v>1974</c:v>
                </c:pt>
                <c:pt idx="335">
                  <c:v>1971</c:v>
                </c:pt>
                <c:pt idx="336">
                  <c:v>1966</c:v>
                </c:pt>
                <c:pt idx="337">
                  <c:v>1963</c:v>
                </c:pt>
                <c:pt idx="338">
                  <c:v>1960</c:v>
                </c:pt>
                <c:pt idx="339">
                  <c:v>1958</c:v>
                </c:pt>
                <c:pt idx="340">
                  <c:v>1947</c:v>
                </c:pt>
                <c:pt idx="341">
                  <c:v>1947</c:v>
                </c:pt>
                <c:pt idx="342">
                  <c:v>1947</c:v>
                </c:pt>
                <c:pt idx="343">
                  <c:v>1946</c:v>
                </c:pt>
                <c:pt idx="344">
                  <c:v>1946</c:v>
                </c:pt>
                <c:pt idx="345">
                  <c:v>1946</c:v>
                </c:pt>
                <c:pt idx="346">
                  <c:v>1931</c:v>
                </c:pt>
                <c:pt idx="347">
                  <c:v>1917</c:v>
                </c:pt>
                <c:pt idx="348">
                  <c:v>2013</c:v>
                </c:pt>
                <c:pt idx="349">
                  <c:v>2010</c:v>
                </c:pt>
                <c:pt idx="350">
                  <c:v>2000</c:v>
                </c:pt>
                <c:pt idx="351">
                  <c:v>1998</c:v>
                </c:pt>
                <c:pt idx="352">
                  <c:v>1995</c:v>
                </c:pt>
                <c:pt idx="353">
                  <c:v>1992</c:v>
                </c:pt>
                <c:pt idx="354">
                  <c:v>1989</c:v>
                </c:pt>
                <c:pt idx="355">
                  <c:v>1986</c:v>
                </c:pt>
                <c:pt idx="356">
                  <c:v>1983</c:v>
                </c:pt>
                <c:pt idx="357">
                  <c:v>1980</c:v>
                </c:pt>
                <c:pt idx="358">
                  <c:v>1977</c:v>
                </c:pt>
                <c:pt idx="359">
                  <c:v>1974</c:v>
                </c:pt>
                <c:pt idx="360">
                  <c:v>1971</c:v>
                </c:pt>
                <c:pt idx="361">
                  <c:v>1966</c:v>
                </c:pt>
                <c:pt idx="362">
                  <c:v>1963</c:v>
                </c:pt>
                <c:pt idx="363">
                  <c:v>1960</c:v>
                </c:pt>
                <c:pt idx="364">
                  <c:v>1958</c:v>
                </c:pt>
                <c:pt idx="365">
                  <c:v>1947</c:v>
                </c:pt>
                <c:pt idx="366">
                  <c:v>1947</c:v>
                </c:pt>
                <c:pt idx="367">
                  <c:v>1947</c:v>
                </c:pt>
                <c:pt idx="368">
                  <c:v>1946</c:v>
                </c:pt>
                <c:pt idx="369">
                  <c:v>1946</c:v>
                </c:pt>
                <c:pt idx="370">
                  <c:v>1946</c:v>
                </c:pt>
                <c:pt idx="371">
                  <c:v>1931</c:v>
                </c:pt>
                <c:pt idx="372">
                  <c:v>1917</c:v>
                </c:pt>
                <c:pt idx="373">
                  <c:v>1905</c:v>
                </c:pt>
                <c:pt idx="374">
                  <c:v>1905</c:v>
                </c:pt>
                <c:pt idx="375">
                  <c:v>2013</c:v>
                </c:pt>
                <c:pt idx="376">
                  <c:v>2010</c:v>
                </c:pt>
                <c:pt idx="377">
                  <c:v>2000</c:v>
                </c:pt>
                <c:pt idx="378">
                  <c:v>1998</c:v>
                </c:pt>
                <c:pt idx="379">
                  <c:v>1995</c:v>
                </c:pt>
                <c:pt idx="380">
                  <c:v>1992</c:v>
                </c:pt>
                <c:pt idx="381">
                  <c:v>1989</c:v>
                </c:pt>
                <c:pt idx="382">
                  <c:v>1986</c:v>
                </c:pt>
                <c:pt idx="383">
                  <c:v>1983</c:v>
                </c:pt>
                <c:pt idx="384">
                  <c:v>1980</c:v>
                </c:pt>
                <c:pt idx="385">
                  <c:v>1977</c:v>
                </c:pt>
                <c:pt idx="386">
                  <c:v>1974</c:v>
                </c:pt>
                <c:pt idx="387">
                  <c:v>1971</c:v>
                </c:pt>
                <c:pt idx="388">
                  <c:v>1966</c:v>
                </c:pt>
                <c:pt idx="389">
                  <c:v>1963</c:v>
                </c:pt>
                <c:pt idx="390">
                  <c:v>1960</c:v>
                </c:pt>
                <c:pt idx="391">
                  <c:v>1958</c:v>
                </c:pt>
                <c:pt idx="392">
                  <c:v>1947</c:v>
                </c:pt>
                <c:pt idx="393">
                  <c:v>1947</c:v>
                </c:pt>
                <c:pt idx="394">
                  <c:v>1947</c:v>
                </c:pt>
                <c:pt idx="395">
                  <c:v>1946</c:v>
                </c:pt>
                <c:pt idx="396">
                  <c:v>1946</c:v>
                </c:pt>
                <c:pt idx="397">
                  <c:v>1946</c:v>
                </c:pt>
                <c:pt idx="398">
                  <c:v>1931</c:v>
                </c:pt>
                <c:pt idx="399">
                  <c:v>1917</c:v>
                </c:pt>
                <c:pt idx="400">
                  <c:v>1905</c:v>
                </c:pt>
                <c:pt idx="401">
                  <c:v>1905</c:v>
                </c:pt>
                <c:pt idx="402">
                  <c:v>2013</c:v>
                </c:pt>
                <c:pt idx="403">
                  <c:v>2010</c:v>
                </c:pt>
                <c:pt idx="404">
                  <c:v>2000</c:v>
                </c:pt>
                <c:pt idx="405">
                  <c:v>1998</c:v>
                </c:pt>
                <c:pt idx="406">
                  <c:v>1995</c:v>
                </c:pt>
                <c:pt idx="407">
                  <c:v>1992</c:v>
                </c:pt>
                <c:pt idx="408">
                  <c:v>1989</c:v>
                </c:pt>
                <c:pt idx="409">
                  <c:v>1986</c:v>
                </c:pt>
                <c:pt idx="410">
                  <c:v>1983</c:v>
                </c:pt>
                <c:pt idx="411">
                  <c:v>1980</c:v>
                </c:pt>
                <c:pt idx="412">
                  <c:v>1977</c:v>
                </c:pt>
                <c:pt idx="413">
                  <c:v>1974</c:v>
                </c:pt>
                <c:pt idx="414">
                  <c:v>1971</c:v>
                </c:pt>
                <c:pt idx="415">
                  <c:v>1966</c:v>
                </c:pt>
                <c:pt idx="416">
                  <c:v>1963</c:v>
                </c:pt>
                <c:pt idx="417">
                  <c:v>1960</c:v>
                </c:pt>
                <c:pt idx="418">
                  <c:v>1958</c:v>
                </c:pt>
                <c:pt idx="419">
                  <c:v>1947</c:v>
                </c:pt>
                <c:pt idx="420">
                  <c:v>1947</c:v>
                </c:pt>
                <c:pt idx="421">
                  <c:v>1947</c:v>
                </c:pt>
                <c:pt idx="422">
                  <c:v>1946</c:v>
                </c:pt>
                <c:pt idx="423">
                  <c:v>1946</c:v>
                </c:pt>
                <c:pt idx="424">
                  <c:v>1946</c:v>
                </c:pt>
                <c:pt idx="425">
                  <c:v>1931</c:v>
                </c:pt>
                <c:pt idx="426">
                  <c:v>1917</c:v>
                </c:pt>
                <c:pt idx="427">
                  <c:v>1905</c:v>
                </c:pt>
                <c:pt idx="428">
                  <c:v>1905</c:v>
                </c:pt>
                <c:pt idx="429">
                  <c:v>2010</c:v>
                </c:pt>
                <c:pt idx="430">
                  <c:v>2000</c:v>
                </c:pt>
                <c:pt idx="431">
                  <c:v>1998</c:v>
                </c:pt>
                <c:pt idx="432">
                  <c:v>1995</c:v>
                </c:pt>
                <c:pt idx="433">
                  <c:v>1992</c:v>
                </c:pt>
                <c:pt idx="434">
                  <c:v>1989</c:v>
                </c:pt>
                <c:pt idx="435">
                  <c:v>1986</c:v>
                </c:pt>
                <c:pt idx="436">
                  <c:v>1983</c:v>
                </c:pt>
                <c:pt idx="437">
                  <c:v>1980</c:v>
                </c:pt>
                <c:pt idx="438">
                  <c:v>1977</c:v>
                </c:pt>
                <c:pt idx="439">
                  <c:v>1974</c:v>
                </c:pt>
                <c:pt idx="440">
                  <c:v>1971</c:v>
                </c:pt>
                <c:pt idx="441">
                  <c:v>1966</c:v>
                </c:pt>
                <c:pt idx="442">
                  <c:v>1963</c:v>
                </c:pt>
                <c:pt idx="443">
                  <c:v>1960</c:v>
                </c:pt>
                <c:pt idx="444">
                  <c:v>1958</c:v>
                </c:pt>
                <c:pt idx="445">
                  <c:v>1947</c:v>
                </c:pt>
                <c:pt idx="446">
                  <c:v>1947</c:v>
                </c:pt>
                <c:pt idx="447">
                  <c:v>1947</c:v>
                </c:pt>
                <c:pt idx="448">
                  <c:v>1946</c:v>
                </c:pt>
                <c:pt idx="449">
                  <c:v>1946</c:v>
                </c:pt>
                <c:pt idx="450">
                  <c:v>1946</c:v>
                </c:pt>
                <c:pt idx="451">
                  <c:v>1931</c:v>
                </c:pt>
                <c:pt idx="452">
                  <c:v>1917</c:v>
                </c:pt>
                <c:pt idx="453">
                  <c:v>1911</c:v>
                </c:pt>
                <c:pt idx="454">
                  <c:v>1905</c:v>
                </c:pt>
                <c:pt idx="455">
                  <c:v>1905</c:v>
                </c:pt>
                <c:pt idx="456">
                  <c:v>1891</c:v>
                </c:pt>
                <c:pt idx="457">
                  <c:v>1883</c:v>
                </c:pt>
                <c:pt idx="458">
                  <c:v>1883</c:v>
                </c:pt>
                <c:pt idx="459">
                  <c:v>1882</c:v>
                </c:pt>
                <c:pt idx="460">
                  <c:v>1880</c:v>
                </c:pt>
                <c:pt idx="461">
                  <c:v>1880</c:v>
                </c:pt>
                <c:pt idx="462">
                  <c:v>2010</c:v>
                </c:pt>
                <c:pt idx="463">
                  <c:v>2000</c:v>
                </c:pt>
                <c:pt idx="464">
                  <c:v>1998</c:v>
                </c:pt>
                <c:pt idx="465">
                  <c:v>1995</c:v>
                </c:pt>
                <c:pt idx="466">
                  <c:v>1992</c:v>
                </c:pt>
                <c:pt idx="467">
                  <c:v>1989</c:v>
                </c:pt>
                <c:pt idx="468">
                  <c:v>1986</c:v>
                </c:pt>
                <c:pt idx="469">
                  <c:v>1983</c:v>
                </c:pt>
                <c:pt idx="470">
                  <c:v>1977</c:v>
                </c:pt>
                <c:pt idx="471">
                  <c:v>1946</c:v>
                </c:pt>
                <c:pt idx="472">
                  <c:v>1946</c:v>
                </c:pt>
                <c:pt idx="473">
                  <c:v>1946</c:v>
                </c:pt>
                <c:pt idx="474">
                  <c:v>1905</c:v>
                </c:pt>
                <c:pt idx="475">
                  <c:v>1905</c:v>
                </c:pt>
                <c:pt idx="476">
                  <c:v>1883</c:v>
                </c:pt>
                <c:pt idx="477">
                  <c:v>1880</c:v>
                </c:pt>
                <c:pt idx="478">
                  <c:v>1880</c:v>
                </c:pt>
                <c:pt idx="479">
                  <c:v>2010</c:v>
                </c:pt>
                <c:pt idx="480">
                  <c:v>2000</c:v>
                </c:pt>
                <c:pt idx="481">
                  <c:v>1998</c:v>
                </c:pt>
                <c:pt idx="482">
                  <c:v>1995</c:v>
                </c:pt>
                <c:pt idx="483">
                  <c:v>1992</c:v>
                </c:pt>
                <c:pt idx="484">
                  <c:v>1986</c:v>
                </c:pt>
                <c:pt idx="485">
                  <c:v>1983</c:v>
                </c:pt>
                <c:pt idx="486">
                  <c:v>1980</c:v>
                </c:pt>
                <c:pt idx="487">
                  <c:v>1977</c:v>
                </c:pt>
                <c:pt idx="488">
                  <c:v>1946</c:v>
                </c:pt>
                <c:pt idx="489">
                  <c:v>1946</c:v>
                </c:pt>
                <c:pt idx="490">
                  <c:v>1946</c:v>
                </c:pt>
                <c:pt idx="491">
                  <c:v>1905</c:v>
                </c:pt>
                <c:pt idx="492">
                  <c:v>1905</c:v>
                </c:pt>
                <c:pt idx="493">
                  <c:v>1883</c:v>
                </c:pt>
                <c:pt idx="494">
                  <c:v>1880</c:v>
                </c:pt>
                <c:pt idx="495">
                  <c:v>1880</c:v>
                </c:pt>
                <c:pt idx="496">
                  <c:v>1876</c:v>
                </c:pt>
                <c:pt idx="497">
                  <c:v>1876</c:v>
                </c:pt>
                <c:pt idx="498">
                  <c:v>2010</c:v>
                </c:pt>
                <c:pt idx="499">
                  <c:v>2000</c:v>
                </c:pt>
                <c:pt idx="500">
                  <c:v>1998</c:v>
                </c:pt>
                <c:pt idx="501">
                  <c:v>1995</c:v>
                </c:pt>
                <c:pt idx="502">
                  <c:v>1992</c:v>
                </c:pt>
                <c:pt idx="503">
                  <c:v>1989</c:v>
                </c:pt>
                <c:pt idx="504">
                  <c:v>1986</c:v>
                </c:pt>
                <c:pt idx="505">
                  <c:v>1983</c:v>
                </c:pt>
                <c:pt idx="506">
                  <c:v>1980</c:v>
                </c:pt>
                <c:pt idx="507">
                  <c:v>1977</c:v>
                </c:pt>
                <c:pt idx="508">
                  <c:v>1971</c:v>
                </c:pt>
                <c:pt idx="509">
                  <c:v>1966</c:v>
                </c:pt>
                <c:pt idx="510">
                  <c:v>1963</c:v>
                </c:pt>
                <c:pt idx="511">
                  <c:v>1960</c:v>
                </c:pt>
                <c:pt idx="512">
                  <c:v>1958</c:v>
                </c:pt>
                <c:pt idx="513">
                  <c:v>1947</c:v>
                </c:pt>
                <c:pt idx="514">
                  <c:v>1947</c:v>
                </c:pt>
                <c:pt idx="515">
                  <c:v>1947</c:v>
                </c:pt>
                <c:pt idx="516">
                  <c:v>1946</c:v>
                </c:pt>
                <c:pt idx="517">
                  <c:v>1946</c:v>
                </c:pt>
                <c:pt idx="518">
                  <c:v>1946</c:v>
                </c:pt>
                <c:pt idx="519">
                  <c:v>1931</c:v>
                </c:pt>
                <c:pt idx="520">
                  <c:v>1917</c:v>
                </c:pt>
                <c:pt idx="521">
                  <c:v>1911</c:v>
                </c:pt>
                <c:pt idx="522">
                  <c:v>1905</c:v>
                </c:pt>
                <c:pt idx="523">
                  <c:v>1905</c:v>
                </c:pt>
                <c:pt idx="524">
                  <c:v>1891</c:v>
                </c:pt>
                <c:pt idx="525">
                  <c:v>1883</c:v>
                </c:pt>
                <c:pt idx="526">
                  <c:v>1883</c:v>
                </c:pt>
                <c:pt idx="527">
                  <c:v>1880</c:v>
                </c:pt>
                <c:pt idx="528">
                  <c:v>1880</c:v>
                </c:pt>
                <c:pt idx="529">
                  <c:v>1876</c:v>
                </c:pt>
                <c:pt idx="530">
                  <c:v>1876</c:v>
                </c:pt>
                <c:pt idx="531">
                  <c:v>1874</c:v>
                </c:pt>
                <c:pt idx="532">
                  <c:v>1862</c:v>
                </c:pt>
                <c:pt idx="533">
                  <c:v>2010</c:v>
                </c:pt>
                <c:pt idx="534">
                  <c:v>2000</c:v>
                </c:pt>
                <c:pt idx="535">
                  <c:v>1998</c:v>
                </c:pt>
                <c:pt idx="536">
                  <c:v>1995</c:v>
                </c:pt>
                <c:pt idx="537">
                  <c:v>1992</c:v>
                </c:pt>
                <c:pt idx="538">
                  <c:v>1989</c:v>
                </c:pt>
                <c:pt idx="539">
                  <c:v>1986</c:v>
                </c:pt>
                <c:pt idx="540">
                  <c:v>1983</c:v>
                </c:pt>
                <c:pt idx="541">
                  <c:v>1980</c:v>
                </c:pt>
                <c:pt idx="542">
                  <c:v>1977</c:v>
                </c:pt>
                <c:pt idx="543">
                  <c:v>1971</c:v>
                </c:pt>
                <c:pt idx="544">
                  <c:v>1966</c:v>
                </c:pt>
                <c:pt idx="545">
                  <c:v>1963</c:v>
                </c:pt>
                <c:pt idx="546">
                  <c:v>1960</c:v>
                </c:pt>
                <c:pt idx="547">
                  <c:v>1958</c:v>
                </c:pt>
                <c:pt idx="548">
                  <c:v>1947</c:v>
                </c:pt>
                <c:pt idx="549">
                  <c:v>1947</c:v>
                </c:pt>
                <c:pt idx="550">
                  <c:v>1947</c:v>
                </c:pt>
                <c:pt idx="551">
                  <c:v>1946</c:v>
                </c:pt>
                <c:pt idx="552">
                  <c:v>1946</c:v>
                </c:pt>
                <c:pt idx="553">
                  <c:v>1931</c:v>
                </c:pt>
                <c:pt idx="554">
                  <c:v>1905</c:v>
                </c:pt>
                <c:pt idx="555">
                  <c:v>1905</c:v>
                </c:pt>
                <c:pt idx="556">
                  <c:v>1891</c:v>
                </c:pt>
                <c:pt idx="557">
                  <c:v>1883</c:v>
                </c:pt>
                <c:pt idx="558">
                  <c:v>1883</c:v>
                </c:pt>
                <c:pt idx="559">
                  <c:v>1880</c:v>
                </c:pt>
                <c:pt idx="560">
                  <c:v>1880</c:v>
                </c:pt>
                <c:pt idx="561">
                  <c:v>1876</c:v>
                </c:pt>
                <c:pt idx="562">
                  <c:v>1876</c:v>
                </c:pt>
                <c:pt idx="563">
                  <c:v>1874</c:v>
                </c:pt>
                <c:pt idx="564">
                  <c:v>1862</c:v>
                </c:pt>
                <c:pt idx="565">
                  <c:v>1832</c:v>
                </c:pt>
                <c:pt idx="566">
                  <c:v>1832</c:v>
                </c:pt>
                <c:pt idx="567">
                  <c:v>1824</c:v>
                </c:pt>
                <c:pt idx="568">
                  <c:v>2010</c:v>
                </c:pt>
                <c:pt idx="569">
                  <c:v>2000</c:v>
                </c:pt>
                <c:pt idx="570">
                  <c:v>1998</c:v>
                </c:pt>
                <c:pt idx="571">
                  <c:v>1992</c:v>
                </c:pt>
                <c:pt idx="572">
                  <c:v>1989</c:v>
                </c:pt>
                <c:pt idx="573">
                  <c:v>1986</c:v>
                </c:pt>
                <c:pt idx="574">
                  <c:v>1983</c:v>
                </c:pt>
                <c:pt idx="575">
                  <c:v>1980</c:v>
                </c:pt>
                <c:pt idx="576">
                  <c:v>1977</c:v>
                </c:pt>
                <c:pt idx="577">
                  <c:v>1971</c:v>
                </c:pt>
                <c:pt idx="578">
                  <c:v>1966</c:v>
                </c:pt>
                <c:pt idx="579">
                  <c:v>1963</c:v>
                </c:pt>
                <c:pt idx="580">
                  <c:v>1960</c:v>
                </c:pt>
                <c:pt idx="581">
                  <c:v>1958</c:v>
                </c:pt>
                <c:pt idx="582">
                  <c:v>1947</c:v>
                </c:pt>
                <c:pt idx="583">
                  <c:v>1947</c:v>
                </c:pt>
                <c:pt idx="584">
                  <c:v>1947</c:v>
                </c:pt>
                <c:pt idx="585">
                  <c:v>1946</c:v>
                </c:pt>
                <c:pt idx="586">
                  <c:v>1946</c:v>
                </c:pt>
                <c:pt idx="587">
                  <c:v>1946</c:v>
                </c:pt>
                <c:pt idx="588">
                  <c:v>1931</c:v>
                </c:pt>
                <c:pt idx="589">
                  <c:v>1905</c:v>
                </c:pt>
                <c:pt idx="590">
                  <c:v>1905</c:v>
                </c:pt>
                <c:pt idx="591">
                  <c:v>1891</c:v>
                </c:pt>
                <c:pt idx="592">
                  <c:v>1883</c:v>
                </c:pt>
                <c:pt idx="593">
                  <c:v>1883</c:v>
                </c:pt>
                <c:pt idx="594">
                  <c:v>1880</c:v>
                </c:pt>
                <c:pt idx="595">
                  <c:v>1880</c:v>
                </c:pt>
                <c:pt idx="596">
                  <c:v>1876</c:v>
                </c:pt>
                <c:pt idx="597">
                  <c:v>1876</c:v>
                </c:pt>
                <c:pt idx="598">
                  <c:v>1874</c:v>
                </c:pt>
                <c:pt idx="599">
                  <c:v>1862</c:v>
                </c:pt>
                <c:pt idx="600">
                  <c:v>1832</c:v>
                </c:pt>
                <c:pt idx="601">
                  <c:v>1832</c:v>
                </c:pt>
                <c:pt idx="602">
                  <c:v>1824</c:v>
                </c:pt>
                <c:pt idx="603">
                  <c:v>2010</c:v>
                </c:pt>
                <c:pt idx="604">
                  <c:v>2000</c:v>
                </c:pt>
                <c:pt idx="605">
                  <c:v>1998</c:v>
                </c:pt>
                <c:pt idx="606">
                  <c:v>1995</c:v>
                </c:pt>
                <c:pt idx="607">
                  <c:v>1992</c:v>
                </c:pt>
                <c:pt idx="608">
                  <c:v>1989</c:v>
                </c:pt>
                <c:pt idx="609">
                  <c:v>1986</c:v>
                </c:pt>
                <c:pt idx="610">
                  <c:v>1983</c:v>
                </c:pt>
                <c:pt idx="611">
                  <c:v>1980</c:v>
                </c:pt>
                <c:pt idx="612">
                  <c:v>1977</c:v>
                </c:pt>
                <c:pt idx="613">
                  <c:v>1971</c:v>
                </c:pt>
                <c:pt idx="614">
                  <c:v>1966</c:v>
                </c:pt>
                <c:pt idx="615">
                  <c:v>1963</c:v>
                </c:pt>
                <c:pt idx="616">
                  <c:v>1960</c:v>
                </c:pt>
                <c:pt idx="617">
                  <c:v>1958</c:v>
                </c:pt>
                <c:pt idx="618">
                  <c:v>1947</c:v>
                </c:pt>
                <c:pt idx="619">
                  <c:v>1947</c:v>
                </c:pt>
                <c:pt idx="620">
                  <c:v>1947</c:v>
                </c:pt>
                <c:pt idx="621">
                  <c:v>1946</c:v>
                </c:pt>
                <c:pt idx="622">
                  <c:v>1946</c:v>
                </c:pt>
                <c:pt idx="623">
                  <c:v>1946</c:v>
                </c:pt>
                <c:pt idx="624">
                  <c:v>1931</c:v>
                </c:pt>
                <c:pt idx="625">
                  <c:v>1905</c:v>
                </c:pt>
                <c:pt idx="626">
                  <c:v>1905</c:v>
                </c:pt>
                <c:pt idx="627">
                  <c:v>1891</c:v>
                </c:pt>
                <c:pt idx="628">
                  <c:v>1883</c:v>
                </c:pt>
                <c:pt idx="629">
                  <c:v>1883</c:v>
                </c:pt>
                <c:pt idx="630">
                  <c:v>1880</c:v>
                </c:pt>
                <c:pt idx="631">
                  <c:v>1880</c:v>
                </c:pt>
                <c:pt idx="632">
                  <c:v>1876</c:v>
                </c:pt>
                <c:pt idx="633">
                  <c:v>1876</c:v>
                </c:pt>
                <c:pt idx="634">
                  <c:v>1874</c:v>
                </c:pt>
                <c:pt idx="635">
                  <c:v>1862</c:v>
                </c:pt>
                <c:pt idx="636">
                  <c:v>1832</c:v>
                </c:pt>
                <c:pt idx="637">
                  <c:v>1832</c:v>
                </c:pt>
                <c:pt idx="638">
                  <c:v>1824</c:v>
                </c:pt>
                <c:pt idx="639">
                  <c:v>2010</c:v>
                </c:pt>
                <c:pt idx="640">
                  <c:v>2000</c:v>
                </c:pt>
                <c:pt idx="641">
                  <c:v>1998</c:v>
                </c:pt>
                <c:pt idx="642">
                  <c:v>1995</c:v>
                </c:pt>
                <c:pt idx="643">
                  <c:v>1992</c:v>
                </c:pt>
                <c:pt idx="644">
                  <c:v>1989</c:v>
                </c:pt>
                <c:pt idx="645">
                  <c:v>1986</c:v>
                </c:pt>
                <c:pt idx="646">
                  <c:v>1983</c:v>
                </c:pt>
                <c:pt idx="647">
                  <c:v>1980</c:v>
                </c:pt>
                <c:pt idx="648">
                  <c:v>1977</c:v>
                </c:pt>
                <c:pt idx="649">
                  <c:v>1971</c:v>
                </c:pt>
                <c:pt idx="650">
                  <c:v>1966</c:v>
                </c:pt>
                <c:pt idx="651">
                  <c:v>1963</c:v>
                </c:pt>
                <c:pt idx="652">
                  <c:v>1960</c:v>
                </c:pt>
                <c:pt idx="653">
                  <c:v>1958</c:v>
                </c:pt>
                <c:pt idx="654">
                  <c:v>1947</c:v>
                </c:pt>
                <c:pt idx="655">
                  <c:v>1947</c:v>
                </c:pt>
                <c:pt idx="656">
                  <c:v>1947</c:v>
                </c:pt>
                <c:pt idx="657">
                  <c:v>1946</c:v>
                </c:pt>
                <c:pt idx="658">
                  <c:v>1946</c:v>
                </c:pt>
                <c:pt idx="659">
                  <c:v>1946</c:v>
                </c:pt>
                <c:pt idx="660">
                  <c:v>1931</c:v>
                </c:pt>
                <c:pt idx="661">
                  <c:v>1917</c:v>
                </c:pt>
                <c:pt idx="662">
                  <c:v>1911</c:v>
                </c:pt>
                <c:pt idx="663">
                  <c:v>1905</c:v>
                </c:pt>
                <c:pt idx="664">
                  <c:v>1905</c:v>
                </c:pt>
                <c:pt idx="665">
                  <c:v>1891</c:v>
                </c:pt>
                <c:pt idx="666">
                  <c:v>1883</c:v>
                </c:pt>
                <c:pt idx="667">
                  <c:v>1883</c:v>
                </c:pt>
                <c:pt idx="668">
                  <c:v>1880</c:v>
                </c:pt>
                <c:pt idx="669">
                  <c:v>1880</c:v>
                </c:pt>
                <c:pt idx="670">
                  <c:v>1876</c:v>
                </c:pt>
                <c:pt idx="671">
                  <c:v>1876</c:v>
                </c:pt>
                <c:pt idx="672">
                  <c:v>1874</c:v>
                </c:pt>
                <c:pt idx="673">
                  <c:v>1862</c:v>
                </c:pt>
                <c:pt idx="674">
                  <c:v>1832</c:v>
                </c:pt>
                <c:pt idx="675">
                  <c:v>1832</c:v>
                </c:pt>
                <c:pt idx="676">
                  <c:v>1824</c:v>
                </c:pt>
                <c:pt idx="677">
                  <c:v>2013</c:v>
                </c:pt>
                <c:pt idx="678">
                  <c:v>2010</c:v>
                </c:pt>
                <c:pt idx="679">
                  <c:v>2000</c:v>
                </c:pt>
                <c:pt idx="680">
                  <c:v>1995</c:v>
                </c:pt>
                <c:pt idx="681">
                  <c:v>1992</c:v>
                </c:pt>
                <c:pt idx="682">
                  <c:v>1989</c:v>
                </c:pt>
                <c:pt idx="683">
                  <c:v>1986</c:v>
                </c:pt>
                <c:pt idx="684">
                  <c:v>1983</c:v>
                </c:pt>
                <c:pt idx="685">
                  <c:v>1980</c:v>
                </c:pt>
                <c:pt idx="686">
                  <c:v>1977</c:v>
                </c:pt>
                <c:pt idx="687">
                  <c:v>1971</c:v>
                </c:pt>
                <c:pt idx="688">
                  <c:v>1966</c:v>
                </c:pt>
                <c:pt idx="689">
                  <c:v>1963</c:v>
                </c:pt>
                <c:pt idx="690">
                  <c:v>1960</c:v>
                </c:pt>
                <c:pt idx="691">
                  <c:v>1958</c:v>
                </c:pt>
                <c:pt idx="692">
                  <c:v>1947</c:v>
                </c:pt>
                <c:pt idx="693">
                  <c:v>1947</c:v>
                </c:pt>
                <c:pt idx="694">
                  <c:v>1947</c:v>
                </c:pt>
                <c:pt idx="695">
                  <c:v>1946</c:v>
                </c:pt>
                <c:pt idx="696">
                  <c:v>1946</c:v>
                </c:pt>
                <c:pt idx="697">
                  <c:v>1946</c:v>
                </c:pt>
                <c:pt idx="698">
                  <c:v>1931</c:v>
                </c:pt>
                <c:pt idx="699">
                  <c:v>1905</c:v>
                </c:pt>
                <c:pt idx="700">
                  <c:v>1905</c:v>
                </c:pt>
                <c:pt idx="701">
                  <c:v>1891</c:v>
                </c:pt>
                <c:pt idx="702">
                  <c:v>1883</c:v>
                </c:pt>
                <c:pt idx="703">
                  <c:v>1883</c:v>
                </c:pt>
                <c:pt idx="704">
                  <c:v>1880</c:v>
                </c:pt>
                <c:pt idx="705">
                  <c:v>1880</c:v>
                </c:pt>
                <c:pt idx="706">
                  <c:v>1876</c:v>
                </c:pt>
                <c:pt idx="707">
                  <c:v>1876</c:v>
                </c:pt>
                <c:pt idx="708">
                  <c:v>1874</c:v>
                </c:pt>
                <c:pt idx="709">
                  <c:v>1862</c:v>
                </c:pt>
                <c:pt idx="710">
                  <c:v>1832</c:v>
                </c:pt>
                <c:pt idx="711">
                  <c:v>1832</c:v>
                </c:pt>
                <c:pt idx="712">
                  <c:v>1824</c:v>
                </c:pt>
                <c:pt idx="713">
                  <c:v>2010</c:v>
                </c:pt>
                <c:pt idx="714">
                  <c:v>2000</c:v>
                </c:pt>
                <c:pt idx="715">
                  <c:v>1998</c:v>
                </c:pt>
                <c:pt idx="716">
                  <c:v>1995</c:v>
                </c:pt>
                <c:pt idx="717">
                  <c:v>1992</c:v>
                </c:pt>
                <c:pt idx="718">
                  <c:v>1989</c:v>
                </c:pt>
                <c:pt idx="719">
                  <c:v>1986</c:v>
                </c:pt>
                <c:pt idx="720">
                  <c:v>1983</c:v>
                </c:pt>
                <c:pt idx="721">
                  <c:v>1980</c:v>
                </c:pt>
                <c:pt idx="722">
                  <c:v>1977</c:v>
                </c:pt>
                <c:pt idx="723">
                  <c:v>1946</c:v>
                </c:pt>
                <c:pt idx="724">
                  <c:v>1946</c:v>
                </c:pt>
                <c:pt idx="725">
                  <c:v>1946</c:v>
                </c:pt>
                <c:pt idx="726">
                  <c:v>1905</c:v>
                </c:pt>
                <c:pt idx="727">
                  <c:v>1905</c:v>
                </c:pt>
                <c:pt idx="728">
                  <c:v>1883</c:v>
                </c:pt>
                <c:pt idx="729">
                  <c:v>1880</c:v>
                </c:pt>
                <c:pt idx="730">
                  <c:v>1880</c:v>
                </c:pt>
                <c:pt idx="731">
                  <c:v>1876</c:v>
                </c:pt>
                <c:pt idx="732">
                  <c:v>1876</c:v>
                </c:pt>
                <c:pt idx="733">
                  <c:v>1832</c:v>
                </c:pt>
                <c:pt idx="734">
                  <c:v>1832</c:v>
                </c:pt>
                <c:pt idx="735">
                  <c:v>1824</c:v>
                </c:pt>
                <c:pt idx="736">
                  <c:v>1986</c:v>
                </c:pt>
                <c:pt idx="737">
                  <c:v>1946</c:v>
                </c:pt>
                <c:pt idx="738">
                  <c:v>1946</c:v>
                </c:pt>
                <c:pt idx="739">
                  <c:v>1905</c:v>
                </c:pt>
                <c:pt idx="740">
                  <c:v>1905</c:v>
                </c:pt>
                <c:pt idx="741">
                  <c:v>1880</c:v>
                </c:pt>
                <c:pt idx="742">
                  <c:v>1880</c:v>
                </c:pt>
                <c:pt idx="743">
                  <c:v>1876</c:v>
                </c:pt>
                <c:pt idx="744">
                  <c:v>1876</c:v>
                </c:pt>
                <c:pt idx="745">
                  <c:v>1832</c:v>
                </c:pt>
                <c:pt idx="746">
                  <c:v>1832</c:v>
                </c:pt>
                <c:pt idx="747">
                  <c:v>2010</c:v>
                </c:pt>
                <c:pt idx="748">
                  <c:v>2000</c:v>
                </c:pt>
                <c:pt idx="749">
                  <c:v>1995</c:v>
                </c:pt>
                <c:pt idx="750">
                  <c:v>1989</c:v>
                </c:pt>
                <c:pt idx="751">
                  <c:v>1986</c:v>
                </c:pt>
                <c:pt idx="752">
                  <c:v>1983</c:v>
                </c:pt>
                <c:pt idx="753">
                  <c:v>1980</c:v>
                </c:pt>
                <c:pt idx="754">
                  <c:v>1946</c:v>
                </c:pt>
                <c:pt idx="755">
                  <c:v>1946</c:v>
                </c:pt>
                <c:pt idx="756">
                  <c:v>1946</c:v>
                </c:pt>
                <c:pt idx="757">
                  <c:v>1905</c:v>
                </c:pt>
                <c:pt idx="758">
                  <c:v>1905</c:v>
                </c:pt>
                <c:pt idx="759">
                  <c:v>1883</c:v>
                </c:pt>
                <c:pt idx="760">
                  <c:v>1880</c:v>
                </c:pt>
                <c:pt idx="761">
                  <c:v>1880</c:v>
                </c:pt>
                <c:pt idx="762">
                  <c:v>1876</c:v>
                </c:pt>
                <c:pt idx="763">
                  <c:v>1876</c:v>
                </c:pt>
                <c:pt idx="764">
                  <c:v>1832</c:v>
                </c:pt>
                <c:pt idx="765">
                  <c:v>1832</c:v>
                </c:pt>
                <c:pt idx="766">
                  <c:v>1824</c:v>
                </c:pt>
                <c:pt idx="767">
                  <c:v>2010</c:v>
                </c:pt>
                <c:pt idx="768">
                  <c:v>2000</c:v>
                </c:pt>
                <c:pt idx="769">
                  <c:v>1998</c:v>
                </c:pt>
                <c:pt idx="770">
                  <c:v>1995</c:v>
                </c:pt>
                <c:pt idx="771">
                  <c:v>1992</c:v>
                </c:pt>
                <c:pt idx="772">
                  <c:v>1989</c:v>
                </c:pt>
                <c:pt idx="773">
                  <c:v>1986</c:v>
                </c:pt>
                <c:pt idx="774">
                  <c:v>1983</c:v>
                </c:pt>
                <c:pt idx="775">
                  <c:v>1980</c:v>
                </c:pt>
                <c:pt idx="776">
                  <c:v>1977</c:v>
                </c:pt>
                <c:pt idx="777">
                  <c:v>1946</c:v>
                </c:pt>
                <c:pt idx="778">
                  <c:v>1946</c:v>
                </c:pt>
                <c:pt idx="779">
                  <c:v>1946</c:v>
                </c:pt>
                <c:pt idx="780">
                  <c:v>1905</c:v>
                </c:pt>
                <c:pt idx="781">
                  <c:v>1905</c:v>
                </c:pt>
                <c:pt idx="782">
                  <c:v>1883</c:v>
                </c:pt>
                <c:pt idx="783">
                  <c:v>1880</c:v>
                </c:pt>
                <c:pt idx="784">
                  <c:v>1880</c:v>
                </c:pt>
                <c:pt idx="785">
                  <c:v>1876</c:v>
                </c:pt>
                <c:pt idx="786">
                  <c:v>1876</c:v>
                </c:pt>
                <c:pt idx="787">
                  <c:v>1832</c:v>
                </c:pt>
                <c:pt idx="788">
                  <c:v>1832</c:v>
                </c:pt>
                <c:pt idx="789">
                  <c:v>1824</c:v>
                </c:pt>
                <c:pt idx="790">
                  <c:v>2010</c:v>
                </c:pt>
                <c:pt idx="791">
                  <c:v>2000</c:v>
                </c:pt>
                <c:pt idx="792">
                  <c:v>1998</c:v>
                </c:pt>
                <c:pt idx="793">
                  <c:v>1995</c:v>
                </c:pt>
                <c:pt idx="794">
                  <c:v>1992</c:v>
                </c:pt>
                <c:pt idx="795">
                  <c:v>1989</c:v>
                </c:pt>
                <c:pt idx="796">
                  <c:v>1986</c:v>
                </c:pt>
                <c:pt idx="797">
                  <c:v>1983</c:v>
                </c:pt>
                <c:pt idx="798">
                  <c:v>1980</c:v>
                </c:pt>
                <c:pt idx="799">
                  <c:v>1977</c:v>
                </c:pt>
                <c:pt idx="800">
                  <c:v>1946</c:v>
                </c:pt>
                <c:pt idx="801">
                  <c:v>1946</c:v>
                </c:pt>
                <c:pt idx="802">
                  <c:v>1946</c:v>
                </c:pt>
                <c:pt idx="803">
                  <c:v>1905</c:v>
                </c:pt>
                <c:pt idx="804">
                  <c:v>1905</c:v>
                </c:pt>
                <c:pt idx="805">
                  <c:v>1883</c:v>
                </c:pt>
                <c:pt idx="806">
                  <c:v>1880</c:v>
                </c:pt>
                <c:pt idx="807">
                  <c:v>1880</c:v>
                </c:pt>
                <c:pt idx="808">
                  <c:v>1832</c:v>
                </c:pt>
                <c:pt idx="809">
                  <c:v>1832</c:v>
                </c:pt>
                <c:pt idx="810">
                  <c:v>1824</c:v>
                </c:pt>
                <c:pt idx="811">
                  <c:v>2010</c:v>
                </c:pt>
                <c:pt idx="812">
                  <c:v>2000</c:v>
                </c:pt>
                <c:pt idx="813">
                  <c:v>1995</c:v>
                </c:pt>
                <c:pt idx="814">
                  <c:v>1992</c:v>
                </c:pt>
                <c:pt idx="815">
                  <c:v>1989</c:v>
                </c:pt>
                <c:pt idx="816">
                  <c:v>1986</c:v>
                </c:pt>
                <c:pt idx="817">
                  <c:v>1980</c:v>
                </c:pt>
                <c:pt idx="818">
                  <c:v>1977</c:v>
                </c:pt>
                <c:pt idx="819">
                  <c:v>1946</c:v>
                </c:pt>
                <c:pt idx="820">
                  <c:v>1946</c:v>
                </c:pt>
                <c:pt idx="821">
                  <c:v>1946</c:v>
                </c:pt>
                <c:pt idx="822">
                  <c:v>1905</c:v>
                </c:pt>
                <c:pt idx="823">
                  <c:v>1883</c:v>
                </c:pt>
                <c:pt idx="824">
                  <c:v>1880</c:v>
                </c:pt>
                <c:pt idx="825">
                  <c:v>1880</c:v>
                </c:pt>
                <c:pt idx="826">
                  <c:v>1876</c:v>
                </c:pt>
                <c:pt idx="827">
                  <c:v>1876</c:v>
                </c:pt>
                <c:pt idx="828">
                  <c:v>1832</c:v>
                </c:pt>
                <c:pt idx="829">
                  <c:v>1832</c:v>
                </c:pt>
                <c:pt idx="830">
                  <c:v>1824</c:v>
                </c:pt>
                <c:pt idx="831">
                  <c:v>2000</c:v>
                </c:pt>
                <c:pt idx="832">
                  <c:v>1946</c:v>
                </c:pt>
                <c:pt idx="833">
                  <c:v>1946</c:v>
                </c:pt>
                <c:pt idx="834">
                  <c:v>1905</c:v>
                </c:pt>
                <c:pt idx="835">
                  <c:v>1905</c:v>
                </c:pt>
                <c:pt idx="836">
                  <c:v>1883</c:v>
                </c:pt>
                <c:pt idx="837">
                  <c:v>1880</c:v>
                </c:pt>
                <c:pt idx="838">
                  <c:v>1876</c:v>
                </c:pt>
                <c:pt idx="839">
                  <c:v>1876</c:v>
                </c:pt>
                <c:pt idx="840">
                  <c:v>1832</c:v>
                </c:pt>
                <c:pt idx="841">
                  <c:v>1832</c:v>
                </c:pt>
                <c:pt idx="842">
                  <c:v>1824</c:v>
                </c:pt>
                <c:pt idx="843">
                  <c:v>1974</c:v>
                </c:pt>
                <c:pt idx="844">
                  <c:v>1966</c:v>
                </c:pt>
                <c:pt idx="845">
                  <c:v>1963</c:v>
                </c:pt>
                <c:pt idx="846">
                  <c:v>1960</c:v>
                </c:pt>
                <c:pt idx="847">
                  <c:v>1958</c:v>
                </c:pt>
                <c:pt idx="848">
                  <c:v>1947</c:v>
                </c:pt>
                <c:pt idx="849">
                  <c:v>1947</c:v>
                </c:pt>
                <c:pt idx="850">
                  <c:v>1931</c:v>
                </c:pt>
                <c:pt idx="851">
                  <c:v>1911</c:v>
                </c:pt>
                <c:pt idx="852">
                  <c:v>1905</c:v>
                </c:pt>
                <c:pt idx="853">
                  <c:v>1891</c:v>
                </c:pt>
                <c:pt idx="854">
                  <c:v>1883</c:v>
                </c:pt>
                <c:pt idx="855">
                  <c:v>1883</c:v>
                </c:pt>
                <c:pt idx="856">
                  <c:v>1882</c:v>
                </c:pt>
                <c:pt idx="857">
                  <c:v>1880</c:v>
                </c:pt>
                <c:pt idx="858">
                  <c:v>1880</c:v>
                </c:pt>
                <c:pt idx="859">
                  <c:v>1876</c:v>
                </c:pt>
                <c:pt idx="860">
                  <c:v>1876</c:v>
                </c:pt>
                <c:pt idx="861">
                  <c:v>1874</c:v>
                </c:pt>
                <c:pt idx="862">
                  <c:v>1862</c:v>
                </c:pt>
                <c:pt idx="863">
                  <c:v>1931</c:v>
                </c:pt>
                <c:pt idx="864">
                  <c:v>1917</c:v>
                </c:pt>
                <c:pt idx="865">
                  <c:v>1911</c:v>
                </c:pt>
                <c:pt idx="866">
                  <c:v>1905</c:v>
                </c:pt>
                <c:pt idx="867">
                  <c:v>1905</c:v>
                </c:pt>
                <c:pt idx="868">
                  <c:v>1891</c:v>
                </c:pt>
                <c:pt idx="869">
                  <c:v>1880</c:v>
                </c:pt>
                <c:pt idx="870">
                  <c:v>1880</c:v>
                </c:pt>
                <c:pt idx="871">
                  <c:v>1876</c:v>
                </c:pt>
                <c:pt idx="872">
                  <c:v>1876</c:v>
                </c:pt>
                <c:pt idx="873">
                  <c:v>1862</c:v>
                </c:pt>
                <c:pt idx="874">
                  <c:v>1917</c:v>
                </c:pt>
                <c:pt idx="875">
                  <c:v>1880</c:v>
                </c:pt>
                <c:pt idx="876">
                  <c:v>1880</c:v>
                </c:pt>
                <c:pt idx="877">
                  <c:v>1876</c:v>
                </c:pt>
                <c:pt idx="878">
                  <c:v>1876</c:v>
                </c:pt>
                <c:pt idx="879">
                  <c:v>1874</c:v>
                </c:pt>
                <c:pt idx="880">
                  <c:v>1862</c:v>
                </c:pt>
                <c:pt idx="881">
                  <c:v>1832</c:v>
                </c:pt>
                <c:pt idx="882">
                  <c:v>1832</c:v>
                </c:pt>
                <c:pt idx="883">
                  <c:v>1824</c:v>
                </c:pt>
                <c:pt idx="884">
                  <c:v>1883</c:v>
                </c:pt>
                <c:pt idx="885">
                  <c:v>1880</c:v>
                </c:pt>
                <c:pt idx="886">
                  <c:v>1880</c:v>
                </c:pt>
                <c:pt idx="887">
                  <c:v>1876</c:v>
                </c:pt>
                <c:pt idx="888">
                  <c:v>1876</c:v>
                </c:pt>
                <c:pt idx="889">
                  <c:v>1874</c:v>
                </c:pt>
                <c:pt idx="890">
                  <c:v>1862</c:v>
                </c:pt>
                <c:pt idx="891">
                  <c:v>1832</c:v>
                </c:pt>
                <c:pt idx="892">
                  <c:v>1832</c:v>
                </c:pt>
                <c:pt idx="893">
                  <c:v>1876</c:v>
                </c:pt>
                <c:pt idx="894">
                  <c:v>1876</c:v>
                </c:pt>
                <c:pt idx="895">
                  <c:v>1832</c:v>
                </c:pt>
                <c:pt idx="896">
                  <c:v>1905</c:v>
                </c:pt>
                <c:pt idx="897">
                  <c:v>1905</c:v>
                </c:pt>
                <c:pt idx="898">
                  <c:v>1880</c:v>
                </c:pt>
                <c:pt idx="899">
                  <c:v>1880</c:v>
                </c:pt>
                <c:pt idx="900">
                  <c:v>1876</c:v>
                </c:pt>
                <c:pt idx="901">
                  <c:v>1876</c:v>
                </c:pt>
                <c:pt idx="902">
                  <c:v>1832</c:v>
                </c:pt>
                <c:pt idx="903">
                  <c:v>1832</c:v>
                </c:pt>
                <c:pt idx="904">
                  <c:v>1824</c:v>
                </c:pt>
                <c:pt idx="905">
                  <c:v>1905</c:v>
                </c:pt>
                <c:pt idx="906">
                  <c:v>1905</c:v>
                </c:pt>
                <c:pt idx="907">
                  <c:v>1880</c:v>
                </c:pt>
                <c:pt idx="908">
                  <c:v>1880</c:v>
                </c:pt>
                <c:pt idx="909">
                  <c:v>1876</c:v>
                </c:pt>
                <c:pt idx="910">
                  <c:v>1876</c:v>
                </c:pt>
                <c:pt idx="911">
                  <c:v>1832</c:v>
                </c:pt>
                <c:pt idx="912">
                  <c:v>1824</c:v>
                </c:pt>
                <c:pt idx="913">
                  <c:v>1905</c:v>
                </c:pt>
                <c:pt idx="914">
                  <c:v>1905</c:v>
                </c:pt>
                <c:pt idx="915">
                  <c:v>1880</c:v>
                </c:pt>
                <c:pt idx="916">
                  <c:v>1876</c:v>
                </c:pt>
                <c:pt idx="917">
                  <c:v>1832</c:v>
                </c:pt>
              </c:numCache>
            </c:numRef>
          </c:xVal>
          <c:yVal>
            <c:numRef>
              <c:f>[1]_HID6!$B$1:$B$918</c:f>
              <c:numCache>
                <c:formatCode>General</c:formatCode>
                <c:ptCount val="918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  <c:pt idx="14">
                  <c:v>1</c:v>
                </c:pt>
                <c:pt idx="15">
                  <c:v>1</c:v>
                </c:pt>
                <c:pt idx="16">
                  <c:v>1</c:v>
                </c:pt>
                <c:pt idx="17">
                  <c:v>1</c:v>
                </c:pt>
                <c:pt idx="18">
                  <c:v>1</c:v>
                </c:pt>
                <c:pt idx="19">
                  <c:v>1</c:v>
                </c:pt>
                <c:pt idx="20">
                  <c:v>1</c:v>
                </c:pt>
                <c:pt idx="21">
                  <c:v>1</c:v>
                </c:pt>
                <c:pt idx="22">
                  <c:v>1</c:v>
                </c:pt>
                <c:pt idx="23">
                  <c:v>2</c:v>
                </c:pt>
                <c:pt idx="24">
                  <c:v>2</c:v>
                </c:pt>
                <c:pt idx="25">
                  <c:v>2</c:v>
                </c:pt>
                <c:pt idx="26">
                  <c:v>2</c:v>
                </c:pt>
                <c:pt idx="27">
                  <c:v>2</c:v>
                </c:pt>
                <c:pt idx="28">
                  <c:v>2</c:v>
                </c:pt>
                <c:pt idx="29">
                  <c:v>2</c:v>
                </c:pt>
                <c:pt idx="30">
                  <c:v>2</c:v>
                </c:pt>
                <c:pt idx="31">
                  <c:v>2</c:v>
                </c:pt>
                <c:pt idx="32">
                  <c:v>2</c:v>
                </c:pt>
                <c:pt idx="33">
                  <c:v>2</c:v>
                </c:pt>
                <c:pt idx="34">
                  <c:v>2</c:v>
                </c:pt>
                <c:pt idx="35">
                  <c:v>2</c:v>
                </c:pt>
                <c:pt idx="36">
                  <c:v>2</c:v>
                </c:pt>
                <c:pt idx="37">
                  <c:v>2</c:v>
                </c:pt>
                <c:pt idx="38">
                  <c:v>2</c:v>
                </c:pt>
                <c:pt idx="39">
                  <c:v>2</c:v>
                </c:pt>
                <c:pt idx="40">
                  <c:v>2</c:v>
                </c:pt>
                <c:pt idx="41">
                  <c:v>2</c:v>
                </c:pt>
                <c:pt idx="42">
                  <c:v>2</c:v>
                </c:pt>
                <c:pt idx="43">
                  <c:v>2</c:v>
                </c:pt>
                <c:pt idx="44">
                  <c:v>2</c:v>
                </c:pt>
                <c:pt idx="45">
                  <c:v>3</c:v>
                </c:pt>
                <c:pt idx="46">
                  <c:v>3</c:v>
                </c:pt>
                <c:pt idx="47">
                  <c:v>3</c:v>
                </c:pt>
                <c:pt idx="48">
                  <c:v>3</c:v>
                </c:pt>
                <c:pt idx="49">
                  <c:v>3</c:v>
                </c:pt>
                <c:pt idx="50">
                  <c:v>3</c:v>
                </c:pt>
                <c:pt idx="51">
                  <c:v>3</c:v>
                </c:pt>
                <c:pt idx="52">
                  <c:v>3</c:v>
                </c:pt>
                <c:pt idx="53">
                  <c:v>3</c:v>
                </c:pt>
                <c:pt idx="54">
                  <c:v>3</c:v>
                </c:pt>
                <c:pt idx="55">
                  <c:v>3</c:v>
                </c:pt>
                <c:pt idx="56">
                  <c:v>3</c:v>
                </c:pt>
                <c:pt idx="57">
                  <c:v>3</c:v>
                </c:pt>
                <c:pt idx="58">
                  <c:v>3</c:v>
                </c:pt>
                <c:pt idx="59">
                  <c:v>3</c:v>
                </c:pt>
                <c:pt idx="60">
                  <c:v>3</c:v>
                </c:pt>
                <c:pt idx="61">
                  <c:v>3</c:v>
                </c:pt>
                <c:pt idx="62">
                  <c:v>3</c:v>
                </c:pt>
                <c:pt idx="63">
                  <c:v>3</c:v>
                </c:pt>
                <c:pt idx="64">
                  <c:v>3</c:v>
                </c:pt>
                <c:pt idx="65">
                  <c:v>3</c:v>
                </c:pt>
                <c:pt idx="66">
                  <c:v>3</c:v>
                </c:pt>
                <c:pt idx="67">
                  <c:v>3</c:v>
                </c:pt>
                <c:pt idx="68">
                  <c:v>3</c:v>
                </c:pt>
                <c:pt idx="69">
                  <c:v>3</c:v>
                </c:pt>
                <c:pt idx="70">
                  <c:v>3</c:v>
                </c:pt>
                <c:pt idx="71">
                  <c:v>3</c:v>
                </c:pt>
                <c:pt idx="72">
                  <c:v>3</c:v>
                </c:pt>
                <c:pt idx="73">
                  <c:v>3</c:v>
                </c:pt>
                <c:pt idx="74">
                  <c:v>4</c:v>
                </c:pt>
                <c:pt idx="75">
                  <c:v>4</c:v>
                </c:pt>
                <c:pt idx="76">
                  <c:v>4</c:v>
                </c:pt>
                <c:pt idx="77">
                  <c:v>4</c:v>
                </c:pt>
                <c:pt idx="78">
                  <c:v>4</c:v>
                </c:pt>
                <c:pt idx="79">
                  <c:v>4</c:v>
                </c:pt>
                <c:pt idx="80">
                  <c:v>4</c:v>
                </c:pt>
                <c:pt idx="81">
                  <c:v>4</c:v>
                </c:pt>
                <c:pt idx="82">
                  <c:v>4</c:v>
                </c:pt>
                <c:pt idx="83">
                  <c:v>4</c:v>
                </c:pt>
                <c:pt idx="84">
                  <c:v>4</c:v>
                </c:pt>
                <c:pt idx="85">
                  <c:v>4</c:v>
                </c:pt>
                <c:pt idx="86">
                  <c:v>4</c:v>
                </c:pt>
                <c:pt idx="87">
                  <c:v>4</c:v>
                </c:pt>
                <c:pt idx="88">
                  <c:v>4</c:v>
                </c:pt>
                <c:pt idx="89">
                  <c:v>4</c:v>
                </c:pt>
                <c:pt idx="90">
                  <c:v>4</c:v>
                </c:pt>
                <c:pt idx="91">
                  <c:v>4</c:v>
                </c:pt>
                <c:pt idx="92">
                  <c:v>4</c:v>
                </c:pt>
                <c:pt idx="93">
                  <c:v>4</c:v>
                </c:pt>
                <c:pt idx="94">
                  <c:v>4</c:v>
                </c:pt>
                <c:pt idx="95">
                  <c:v>4</c:v>
                </c:pt>
                <c:pt idx="96">
                  <c:v>4</c:v>
                </c:pt>
                <c:pt idx="97">
                  <c:v>4</c:v>
                </c:pt>
                <c:pt idx="98">
                  <c:v>4</c:v>
                </c:pt>
                <c:pt idx="99">
                  <c:v>4</c:v>
                </c:pt>
                <c:pt idx="100">
                  <c:v>4</c:v>
                </c:pt>
                <c:pt idx="101">
                  <c:v>4</c:v>
                </c:pt>
                <c:pt idx="102">
                  <c:v>4</c:v>
                </c:pt>
                <c:pt idx="103">
                  <c:v>4</c:v>
                </c:pt>
                <c:pt idx="104">
                  <c:v>4</c:v>
                </c:pt>
                <c:pt idx="105">
                  <c:v>4</c:v>
                </c:pt>
                <c:pt idx="106">
                  <c:v>4</c:v>
                </c:pt>
                <c:pt idx="107">
                  <c:v>4</c:v>
                </c:pt>
                <c:pt idx="108">
                  <c:v>4</c:v>
                </c:pt>
                <c:pt idx="109">
                  <c:v>4</c:v>
                </c:pt>
                <c:pt idx="110">
                  <c:v>4</c:v>
                </c:pt>
                <c:pt idx="111">
                  <c:v>4</c:v>
                </c:pt>
                <c:pt idx="112">
                  <c:v>4</c:v>
                </c:pt>
                <c:pt idx="113">
                  <c:v>5</c:v>
                </c:pt>
                <c:pt idx="114">
                  <c:v>5</c:v>
                </c:pt>
                <c:pt idx="115">
                  <c:v>5</c:v>
                </c:pt>
                <c:pt idx="116">
                  <c:v>5</c:v>
                </c:pt>
                <c:pt idx="117">
                  <c:v>5</c:v>
                </c:pt>
                <c:pt idx="118">
                  <c:v>5</c:v>
                </c:pt>
                <c:pt idx="119">
                  <c:v>5</c:v>
                </c:pt>
                <c:pt idx="120">
                  <c:v>5</c:v>
                </c:pt>
                <c:pt idx="121">
                  <c:v>5</c:v>
                </c:pt>
                <c:pt idx="122">
                  <c:v>5</c:v>
                </c:pt>
                <c:pt idx="123">
                  <c:v>5</c:v>
                </c:pt>
                <c:pt idx="124">
                  <c:v>5</c:v>
                </c:pt>
                <c:pt idx="125">
                  <c:v>5</c:v>
                </c:pt>
                <c:pt idx="126">
                  <c:v>5</c:v>
                </c:pt>
                <c:pt idx="127">
                  <c:v>5</c:v>
                </c:pt>
                <c:pt idx="128">
                  <c:v>5</c:v>
                </c:pt>
                <c:pt idx="129">
                  <c:v>5</c:v>
                </c:pt>
                <c:pt idx="130">
                  <c:v>5</c:v>
                </c:pt>
                <c:pt idx="131">
                  <c:v>5</c:v>
                </c:pt>
                <c:pt idx="132">
                  <c:v>5</c:v>
                </c:pt>
                <c:pt idx="133">
                  <c:v>5</c:v>
                </c:pt>
                <c:pt idx="134">
                  <c:v>5</c:v>
                </c:pt>
                <c:pt idx="135">
                  <c:v>5</c:v>
                </c:pt>
                <c:pt idx="136">
                  <c:v>6</c:v>
                </c:pt>
                <c:pt idx="137">
                  <c:v>6</c:v>
                </c:pt>
                <c:pt idx="138">
                  <c:v>6</c:v>
                </c:pt>
                <c:pt idx="139">
                  <c:v>6</c:v>
                </c:pt>
                <c:pt idx="140">
                  <c:v>6</c:v>
                </c:pt>
                <c:pt idx="141">
                  <c:v>6</c:v>
                </c:pt>
                <c:pt idx="142">
                  <c:v>6</c:v>
                </c:pt>
                <c:pt idx="143">
                  <c:v>6</c:v>
                </c:pt>
                <c:pt idx="144">
                  <c:v>6</c:v>
                </c:pt>
                <c:pt idx="145">
                  <c:v>6</c:v>
                </c:pt>
                <c:pt idx="146">
                  <c:v>6</c:v>
                </c:pt>
                <c:pt idx="147">
                  <c:v>6</c:v>
                </c:pt>
                <c:pt idx="148">
                  <c:v>6</c:v>
                </c:pt>
                <c:pt idx="149">
                  <c:v>6</c:v>
                </c:pt>
                <c:pt idx="150">
                  <c:v>6</c:v>
                </c:pt>
                <c:pt idx="151">
                  <c:v>6</c:v>
                </c:pt>
                <c:pt idx="152">
                  <c:v>6</c:v>
                </c:pt>
                <c:pt idx="153">
                  <c:v>6</c:v>
                </c:pt>
                <c:pt idx="154">
                  <c:v>6</c:v>
                </c:pt>
                <c:pt idx="155">
                  <c:v>6</c:v>
                </c:pt>
                <c:pt idx="156">
                  <c:v>6</c:v>
                </c:pt>
                <c:pt idx="157">
                  <c:v>6</c:v>
                </c:pt>
                <c:pt idx="158">
                  <c:v>6</c:v>
                </c:pt>
                <c:pt idx="159">
                  <c:v>7</c:v>
                </c:pt>
                <c:pt idx="160">
                  <c:v>7</c:v>
                </c:pt>
                <c:pt idx="161">
                  <c:v>7</c:v>
                </c:pt>
                <c:pt idx="162">
                  <c:v>7</c:v>
                </c:pt>
                <c:pt idx="163">
                  <c:v>7</c:v>
                </c:pt>
                <c:pt idx="164">
                  <c:v>7</c:v>
                </c:pt>
                <c:pt idx="165">
                  <c:v>7</c:v>
                </c:pt>
                <c:pt idx="166">
                  <c:v>7</c:v>
                </c:pt>
                <c:pt idx="167">
                  <c:v>7</c:v>
                </c:pt>
                <c:pt idx="168">
                  <c:v>7</c:v>
                </c:pt>
                <c:pt idx="169">
                  <c:v>7</c:v>
                </c:pt>
                <c:pt idx="170">
                  <c:v>7</c:v>
                </c:pt>
                <c:pt idx="171">
                  <c:v>7</c:v>
                </c:pt>
                <c:pt idx="172">
                  <c:v>7</c:v>
                </c:pt>
                <c:pt idx="173">
                  <c:v>7</c:v>
                </c:pt>
                <c:pt idx="174">
                  <c:v>7</c:v>
                </c:pt>
                <c:pt idx="175">
                  <c:v>7</c:v>
                </c:pt>
                <c:pt idx="176">
                  <c:v>7</c:v>
                </c:pt>
                <c:pt idx="177">
                  <c:v>7</c:v>
                </c:pt>
                <c:pt idx="178">
                  <c:v>7</c:v>
                </c:pt>
                <c:pt idx="179">
                  <c:v>7</c:v>
                </c:pt>
                <c:pt idx="180">
                  <c:v>7</c:v>
                </c:pt>
                <c:pt idx="181">
                  <c:v>7</c:v>
                </c:pt>
                <c:pt idx="182">
                  <c:v>7</c:v>
                </c:pt>
                <c:pt idx="183">
                  <c:v>8</c:v>
                </c:pt>
                <c:pt idx="184">
                  <c:v>8</c:v>
                </c:pt>
                <c:pt idx="185">
                  <c:v>8</c:v>
                </c:pt>
                <c:pt idx="186">
                  <c:v>8</c:v>
                </c:pt>
                <c:pt idx="187">
                  <c:v>8</c:v>
                </c:pt>
                <c:pt idx="188">
                  <c:v>8</c:v>
                </c:pt>
                <c:pt idx="189">
                  <c:v>8</c:v>
                </c:pt>
                <c:pt idx="190">
                  <c:v>8</c:v>
                </c:pt>
                <c:pt idx="191">
                  <c:v>8</c:v>
                </c:pt>
                <c:pt idx="192">
                  <c:v>8</c:v>
                </c:pt>
                <c:pt idx="193">
                  <c:v>9</c:v>
                </c:pt>
                <c:pt idx="194">
                  <c:v>9</c:v>
                </c:pt>
                <c:pt idx="195">
                  <c:v>9</c:v>
                </c:pt>
                <c:pt idx="196">
                  <c:v>9</c:v>
                </c:pt>
                <c:pt idx="197">
                  <c:v>9</c:v>
                </c:pt>
                <c:pt idx="198">
                  <c:v>9</c:v>
                </c:pt>
                <c:pt idx="199">
                  <c:v>9</c:v>
                </c:pt>
                <c:pt idx="200">
                  <c:v>9</c:v>
                </c:pt>
                <c:pt idx="201">
                  <c:v>9</c:v>
                </c:pt>
                <c:pt idx="202">
                  <c:v>9</c:v>
                </c:pt>
                <c:pt idx="203">
                  <c:v>9</c:v>
                </c:pt>
                <c:pt idx="204">
                  <c:v>9</c:v>
                </c:pt>
                <c:pt idx="205">
                  <c:v>9</c:v>
                </c:pt>
                <c:pt idx="206">
                  <c:v>9</c:v>
                </c:pt>
                <c:pt idx="207">
                  <c:v>9</c:v>
                </c:pt>
                <c:pt idx="208">
                  <c:v>10</c:v>
                </c:pt>
                <c:pt idx="209">
                  <c:v>10</c:v>
                </c:pt>
                <c:pt idx="210">
                  <c:v>10</c:v>
                </c:pt>
                <c:pt idx="211">
                  <c:v>10</c:v>
                </c:pt>
                <c:pt idx="212">
                  <c:v>10</c:v>
                </c:pt>
                <c:pt idx="213">
                  <c:v>10</c:v>
                </c:pt>
                <c:pt idx="214">
                  <c:v>10</c:v>
                </c:pt>
                <c:pt idx="215">
                  <c:v>10</c:v>
                </c:pt>
                <c:pt idx="216">
                  <c:v>10</c:v>
                </c:pt>
                <c:pt idx="217">
                  <c:v>10</c:v>
                </c:pt>
                <c:pt idx="218">
                  <c:v>11</c:v>
                </c:pt>
                <c:pt idx="219">
                  <c:v>11</c:v>
                </c:pt>
                <c:pt idx="220">
                  <c:v>11</c:v>
                </c:pt>
                <c:pt idx="221">
                  <c:v>11</c:v>
                </c:pt>
                <c:pt idx="222">
                  <c:v>11</c:v>
                </c:pt>
                <c:pt idx="223">
                  <c:v>11</c:v>
                </c:pt>
                <c:pt idx="224">
                  <c:v>11</c:v>
                </c:pt>
                <c:pt idx="225">
                  <c:v>11</c:v>
                </c:pt>
                <c:pt idx="226">
                  <c:v>11</c:v>
                </c:pt>
                <c:pt idx="227">
                  <c:v>11</c:v>
                </c:pt>
                <c:pt idx="228">
                  <c:v>11</c:v>
                </c:pt>
                <c:pt idx="229">
                  <c:v>11</c:v>
                </c:pt>
                <c:pt idx="230">
                  <c:v>11</c:v>
                </c:pt>
                <c:pt idx="231">
                  <c:v>11</c:v>
                </c:pt>
                <c:pt idx="232">
                  <c:v>11</c:v>
                </c:pt>
                <c:pt idx="233">
                  <c:v>12</c:v>
                </c:pt>
                <c:pt idx="234">
                  <c:v>12</c:v>
                </c:pt>
                <c:pt idx="235">
                  <c:v>12</c:v>
                </c:pt>
                <c:pt idx="236">
                  <c:v>12</c:v>
                </c:pt>
                <c:pt idx="237">
                  <c:v>12</c:v>
                </c:pt>
                <c:pt idx="238">
                  <c:v>12</c:v>
                </c:pt>
                <c:pt idx="239">
                  <c:v>12</c:v>
                </c:pt>
                <c:pt idx="240">
                  <c:v>12</c:v>
                </c:pt>
                <c:pt idx="241">
                  <c:v>12</c:v>
                </c:pt>
                <c:pt idx="242">
                  <c:v>12</c:v>
                </c:pt>
                <c:pt idx="243">
                  <c:v>12</c:v>
                </c:pt>
                <c:pt idx="244">
                  <c:v>12</c:v>
                </c:pt>
                <c:pt idx="245">
                  <c:v>12</c:v>
                </c:pt>
                <c:pt idx="246">
                  <c:v>13</c:v>
                </c:pt>
                <c:pt idx="247">
                  <c:v>13</c:v>
                </c:pt>
                <c:pt idx="248">
                  <c:v>13</c:v>
                </c:pt>
                <c:pt idx="249">
                  <c:v>13</c:v>
                </c:pt>
                <c:pt idx="250">
                  <c:v>13</c:v>
                </c:pt>
                <c:pt idx="251">
                  <c:v>13</c:v>
                </c:pt>
                <c:pt idx="252">
                  <c:v>13</c:v>
                </c:pt>
                <c:pt idx="253">
                  <c:v>13</c:v>
                </c:pt>
                <c:pt idx="254">
                  <c:v>13</c:v>
                </c:pt>
                <c:pt idx="255">
                  <c:v>13</c:v>
                </c:pt>
                <c:pt idx="256">
                  <c:v>13</c:v>
                </c:pt>
                <c:pt idx="257">
                  <c:v>14</c:v>
                </c:pt>
                <c:pt idx="258">
                  <c:v>14</c:v>
                </c:pt>
                <c:pt idx="259">
                  <c:v>14</c:v>
                </c:pt>
                <c:pt idx="260">
                  <c:v>14</c:v>
                </c:pt>
                <c:pt idx="261">
                  <c:v>14</c:v>
                </c:pt>
                <c:pt idx="262">
                  <c:v>14</c:v>
                </c:pt>
                <c:pt idx="263">
                  <c:v>14</c:v>
                </c:pt>
                <c:pt idx="264">
                  <c:v>14</c:v>
                </c:pt>
                <c:pt idx="265">
                  <c:v>14</c:v>
                </c:pt>
                <c:pt idx="266">
                  <c:v>14</c:v>
                </c:pt>
                <c:pt idx="267">
                  <c:v>14</c:v>
                </c:pt>
                <c:pt idx="268">
                  <c:v>15</c:v>
                </c:pt>
                <c:pt idx="269">
                  <c:v>15</c:v>
                </c:pt>
                <c:pt idx="270">
                  <c:v>15</c:v>
                </c:pt>
                <c:pt idx="271">
                  <c:v>15</c:v>
                </c:pt>
                <c:pt idx="272">
                  <c:v>15</c:v>
                </c:pt>
                <c:pt idx="273">
                  <c:v>15</c:v>
                </c:pt>
                <c:pt idx="274">
                  <c:v>15</c:v>
                </c:pt>
                <c:pt idx="275">
                  <c:v>15</c:v>
                </c:pt>
                <c:pt idx="276">
                  <c:v>15</c:v>
                </c:pt>
                <c:pt idx="277">
                  <c:v>15</c:v>
                </c:pt>
                <c:pt idx="278">
                  <c:v>15</c:v>
                </c:pt>
                <c:pt idx="279">
                  <c:v>15</c:v>
                </c:pt>
                <c:pt idx="280">
                  <c:v>15</c:v>
                </c:pt>
                <c:pt idx="281">
                  <c:v>16</c:v>
                </c:pt>
                <c:pt idx="282">
                  <c:v>16</c:v>
                </c:pt>
                <c:pt idx="283">
                  <c:v>16</c:v>
                </c:pt>
                <c:pt idx="284">
                  <c:v>16</c:v>
                </c:pt>
                <c:pt idx="285">
                  <c:v>16</c:v>
                </c:pt>
                <c:pt idx="286">
                  <c:v>16</c:v>
                </c:pt>
                <c:pt idx="287">
                  <c:v>16</c:v>
                </c:pt>
                <c:pt idx="288">
                  <c:v>16</c:v>
                </c:pt>
                <c:pt idx="289">
                  <c:v>16</c:v>
                </c:pt>
                <c:pt idx="290">
                  <c:v>16</c:v>
                </c:pt>
                <c:pt idx="291">
                  <c:v>16</c:v>
                </c:pt>
                <c:pt idx="292">
                  <c:v>16</c:v>
                </c:pt>
                <c:pt idx="293">
                  <c:v>16</c:v>
                </c:pt>
                <c:pt idx="294">
                  <c:v>16</c:v>
                </c:pt>
                <c:pt idx="295">
                  <c:v>17</c:v>
                </c:pt>
                <c:pt idx="296">
                  <c:v>17</c:v>
                </c:pt>
                <c:pt idx="297">
                  <c:v>17</c:v>
                </c:pt>
                <c:pt idx="298">
                  <c:v>17</c:v>
                </c:pt>
                <c:pt idx="299">
                  <c:v>17</c:v>
                </c:pt>
                <c:pt idx="300">
                  <c:v>17</c:v>
                </c:pt>
                <c:pt idx="301">
                  <c:v>17</c:v>
                </c:pt>
                <c:pt idx="302">
                  <c:v>19</c:v>
                </c:pt>
                <c:pt idx="303">
                  <c:v>19</c:v>
                </c:pt>
                <c:pt idx="304">
                  <c:v>19</c:v>
                </c:pt>
                <c:pt idx="305">
                  <c:v>19</c:v>
                </c:pt>
                <c:pt idx="306">
                  <c:v>19</c:v>
                </c:pt>
                <c:pt idx="307">
                  <c:v>19</c:v>
                </c:pt>
                <c:pt idx="308">
                  <c:v>19</c:v>
                </c:pt>
                <c:pt idx="309">
                  <c:v>19</c:v>
                </c:pt>
                <c:pt idx="310">
                  <c:v>19</c:v>
                </c:pt>
                <c:pt idx="311">
                  <c:v>19</c:v>
                </c:pt>
                <c:pt idx="312">
                  <c:v>19</c:v>
                </c:pt>
                <c:pt idx="313">
                  <c:v>19</c:v>
                </c:pt>
                <c:pt idx="314">
                  <c:v>19</c:v>
                </c:pt>
                <c:pt idx="315">
                  <c:v>19</c:v>
                </c:pt>
                <c:pt idx="316">
                  <c:v>19</c:v>
                </c:pt>
                <c:pt idx="317">
                  <c:v>19</c:v>
                </c:pt>
                <c:pt idx="318">
                  <c:v>19</c:v>
                </c:pt>
                <c:pt idx="319">
                  <c:v>19</c:v>
                </c:pt>
                <c:pt idx="320">
                  <c:v>19</c:v>
                </c:pt>
                <c:pt idx="321">
                  <c:v>19</c:v>
                </c:pt>
                <c:pt idx="322">
                  <c:v>19</c:v>
                </c:pt>
                <c:pt idx="323">
                  <c:v>19</c:v>
                </c:pt>
                <c:pt idx="324">
                  <c:v>20</c:v>
                </c:pt>
                <c:pt idx="325">
                  <c:v>20</c:v>
                </c:pt>
                <c:pt idx="326">
                  <c:v>20</c:v>
                </c:pt>
                <c:pt idx="327">
                  <c:v>20</c:v>
                </c:pt>
                <c:pt idx="328">
                  <c:v>20</c:v>
                </c:pt>
                <c:pt idx="329">
                  <c:v>20</c:v>
                </c:pt>
                <c:pt idx="330">
                  <c:v>20</c:v>
                </c:pt>
                <c:pt idx="331">
                  <c:v>20</c:v>
                </c:pt>
                <c:pt idx="332">
                  <c:v>20</c:v>
                </c:pt>
                <c:pt idx="333">
                  <c:v>20</c:v>
                </c:pt>
                <c:pt idx="334">
                  <c:v>20</c:v>
                </c:pt>
                <c:pt idx="335">
                  <c:v>20</c:v>
                </c:pt>
                <c:pt idx="336">
                  <c:v>20</c:v>
                </c:pt>
                <c:pt idx="337">
                  <c:v>20</c:v>
                </c:pt>
                <c:pt idx="338">
                  <c:v>20</c:v>
                </c:pt>
                <c:pt idx="339">
                  <c:v>20</c:v>
                </c:pt>
                <c:pt idx="340">
                  <c:v>20</c:v>
                </c:pt>
                <c:pt idx="341">
                  <c:v>20</c:v>
                </c:pt>
                <c:pt idx="342">
                  <c:v>20</c:v>
                </c:pt>
                <c:pt idx="343">
                  <c:v>20</c:v>
                </c:pt>
                <c:pt idx="344">
                  <c:v>20</c:v>
                </c:pt>
                <c:pt idx="345">
                  <c:v>20</c:v>
                </c:pt>
                <c:pt idx="346">
                  <c:v>20</c:v>
                </c:pt>
                <c:pt idx="347">
                  <c:v>20</c:v>
                </c:pt>
                <c:pt idx="348">
                  <c:v>21</c:v>
                </c:pt>
                <c:pt idx="349">
                  <c:v>21</c:v>
                </c:pt>
                <c:pt idx="350">
                  <c:v>21</c:v>
                </c:pt>
                <c:pt idx="351">
                  <c:v>21</c:v>
                </c:pt>
                <c:pt idx="352">
                  <c:v>21</c:v>
                </c:pt>
                <c:pt idx="353">
                  <c:v>21</c:v>
                </c:pt>
                <c:pt idx="354">
                  <c:v>21</c:v>
                </c:pt>
                <c:pt idx="355">
                  <c:v>21</c:v>
                </c:pt>
                <c:pt idx="356">
                  <c:v>21</c:v>
                </c:pt>
                <c:pt idx="357">
                  <c:v>21</c:v>
                </c:pt>
                <c:pt idx="358">
                  <c:v>21</c:v>
                </c:pt>
                <c:pt idx="359">
                  <c:v>21</c:v>
                </c:pt>
                <c:pt idx="360">
                  <c:v>21</c:v>
                </c:pt>
                <c:pt idx="361">
                  <c:v>21</c:v>
                </c:pt>
                <c:pt idx="362">
                  <c:v>21</c:v>
                </c:pt>
                <c:pt idx="363">
                  <c:v>21</c:v>
                </c:pt>
                <c:pt idx="364">
                  <c:v>21</c:v>
                </c:pt>
                <c:pt idx="365">
                  <c:v>21</c:v>
                </c:pt>
                <c:pt idx="366">
                  <c:v>21</c:v>
                </c:pt>
                <c:pt idx="367">
                  <c:v>21</c:v>
                </c:pt>
                <c:pt idx="368">
                  <c:v>21</c:v>
                </c:pt>
                <c:pt idx="369">
                  <c:v>21</c:v>
                </c:pt>
                <c:pt idx="370">
                  <c:v>21</c:v>
                </c:pt>
                <c:pt idx="371">
                  <c:v>21</c:v>
                </c:pt>
                <c:pt idx="372">
                  <c:v>21</c:v>
                </c:pt>
                <c:pt idx="373">
                  <c:v>21</c:v>
                </c:pt>
                <c:pt idx="374">
                  <c:v>21</c:v>
                </c:pt>
                <c:pt idx="375">
                  <c:v>22</c:v>
                </c:pt>
                <c:pt idx="376">
                  <c:v>22</c:v>
                </c:pt>
                <c:pt idx="377">
                  <c:v>22</c:v>
                </c:pt>
                <c:pt idx="378">
                  <c:v>22</c:v>
                </c:pt>
                <c:pt idx="379">
                  <c:v>22</c:v>
                </c:pt>
                <c:pt idx="380">
                  <c:v>22</c:v>
                </c:pt>
                <c:pt idx="381">
                  <c:v>22</c:v>
                </c:pt>
                <c:pt idx="382">
                  <c:v>22</c:v>
                </c:pt>
                <c:pt idx="383">
                  <c:v>22</c:v>
                </c:pt>
                <c:pt idx="384">
                  <c:v>22</c:v>
                </c:pt>
                <c:pt idx="385">
                  <c:v>22</c:v>
                </c:pt>
                <c:pt idx="386">
                  <c:v>22</c:v>
                </c:pt>
                <c:pt idx="387">
                  <c:v>22</c:v>
                </c:pt>
                <c:pt idx="388">
                  <c:v>22</c:v>
                </c:pt>
                <c:pt idx="389">
                  <c:v>22</c:v>
                </c:pt>
                <c:pt idx="390">
                  <c:v>22</c:v>
                </c:pt>
                <c:pt idx="391">
                  <c:v>22</c:v>
                </c:pt>
                <c:pt idx="392">
                  <c:v>22</c:v>
                </c:pt>
                <c:pt idx="393">
                  <c:v>22</c:v>
                </c:pt>
                <c:pt idx="394">
                  <c:v>22</c:v>
                </c:pt>
                <c:pt idx="395">
                  <c:v>22</c:v>
                </c:pt>
                <c:pt idx="396">
                  <c:v>22</c:v>
                </c:pt>
                <c:pt idx="397">
                  <c:v>22</c:v>
                </c:pt>
                <c:pt idx="398">
                  <c:v>22</c:v>
                </c:pt>
                <c:pt idx="399">
                  <c:v>22</c:v>
                </c:pt>
                <c:pt idx="400">
                  <c:v>22</c:v>
                </c:pt>
                <c:pt idx="401">
                  <c:v>22</c:v>
                </c:pt>
                <c:pt idx="402">
                  <c:v>23</c:v>
                </c:pt>
                <c:pt idx="403">
                  <c:v>23</c:v>
                </c:pt>
                <c:pt idx="404">
                  <c:v>23</c:v>
                </c:pt>
                <c:pt idx="405">
                  <c:v>23</c:v>
                </c:pt>
                <c:pt idx="406">
                  <c:v>23</c:v>
                </c:pt>
                <c:pt idx="407">
                  <c:v>23</c:v>
                </c:pt>
                <c:pt idx="408">
                  <c:v>23</c:v>
                </c:pt>
                <c:pt idx="409">
                  <c:v>23</c:v>
                </c:pt>
                <c:pt idx="410">
                  <c:v>23</c:v>
                </c:pt>
                <c:pt idx="411">
                  <c:v>23</c:v>
                </c:pt>
                <c:pt idx="412">
                  <c:v>23</c:v>
                </c:pt>
                <c:pt idx="413">
                  <c:v>23</c:v>
                </c:pt>
                <c:pt idx="414">
                  <c:v>23</c:v>
                </c:pt>
                <c:pt idx="415">
                  <c:v>23</c:v>
                </c:pt>
                <c:pt idx="416">
                  <c:v>23</c:v>
                </c:pt>
                <c:pt idx="417">
                  <c:v>23</c:v>
                </c:pt>
                <c:pt idx="418">
                  <c:v>23</c:v>
                </c:pt>
                <c:pt idx="419">
                  <c:v>23</c:v>
                </c:pt>
                <c:pt idx="420">
                  <c:v>23</c:v>
                </c:pt>
                <c:pt idx="421">
                  <c:v>23</c:v>
                </c:pt>
                <c:pt idx="422">
                  <c:v>23</c:v>
                </c:pt>
                <c:pt idx="423">
                  <c:v>23</c:v>
                </c:pt>
                <c:pt idx="424">
                  <c:v>23</c:v>
                </c:pt>
                <c:pt idx="425">
                  <c:v>23</c:v>
                </c:pt>
                <c:pt idx="426">
                  <c:v>23</c:v>
                </c:pt>
                <c:pt idx="427">
                  <c:v>23</c:v>
                </c:pt>
                <c:pt idx="428">
                  <c:v>23</c:v>
                </c:pt>
                <c:pt idx="429">
                  <c:v>24</c:v>
                </c:pt>
                <c:pt idx="430">
                  <c:v>24</c:v>
                </c:pt>
                <c:pt idx="431">
                  <c:v>24</c:v>
                </c:pt>
                <c:pt idx="432">
                  <c:v>24</c:v>
                </c:pt>
                <c:pt idx="433">
                  <c:v>24</c:v>
                </c:pt>
                <c:pt idx="434">
                  <c:v>24</c:v>
                </c:pt>
                <c:pt idx="435">
                  <c:v>24</c:v>
                </c:pt>
                <c:pt idx="436">
                  <c:v>24</c:v>
                </c:pt>
                <c:pt idx="437">
                  <c:v>24</c:v>
                </c:pt>
                <c:pt idx="438">
                  <c:v>24</c:v>
                </c:pt>
                <c:pt idx="439">
                  <c:v>24</c:v>
                </c:pt>
                <c:pt idx="440">
                  <c:v>24</c:v>
                </c:pt>
                <c:pt idx="441">
                  <c:v>24</c:v>
                </c:pt>
                <c:pt idx="442">
                  <c:v>24</c:v>
                </c:pt>
                <c:pt idx="443">
                  <c:v>24</c:v>
                </c:pt>
                <c:pt idx="444">
                  <c:v>24</c:v>
                </c:pt>
                <c:pt idx="445">
                  <c:v>24</c:v>
                </c:pt>
                <c:pt idx="446">
                  <c:v>24</c:v>
                </c:pt>
                <c:pt idx="447">
                  <c:v>24</c:v>
                </c:pt>
                <c:pt idx="448">
                  <c:v>24</c:v>
                </c:pt>
                <c:pt idx="449">
                  <c:v>24</c:v>
                </c:pt>
                <c:pt idx="450">
                  <c:v>24</c:v>
                </c:pt>
                <c:pt idx="451">
                  <c:v>24</c:v>
                </c:pt>
                <c:pt idx="452">
                  <c:v>24</c:v>
                </c:pt>
                <c:pt idx="453">
                  <c:v>24</c:v>
                </c:pt>
                <c:pt idx="454">
                  <c:v>24</c:v>
                </c:pt>
                <c:pt idx="455">
                  <c:v>24</c:v>
                </c:pt>
                <c:pt idx="456">
                  <c:v>24</c:v>
                </c:pt>
                <c:pt idx="457">
                  <c:v>24</c:v>
                </c:pt>
                <c:pt idx="458">
                  <c:v>24</c:v>
                </c:pt>
                <c:pt idx="459">
                  <c:v>24</c:v>
                </c:pt>
                <c:pt idx="460">
                  <c:v>24</c:v>
                </c:pt>
                <c:pt idx="461">
                  <c:v>24</c:v>
                </c:pt>
                <c:pt idx="462">
                  <c:v>25</c:v>
                </c:pt>
                <c:pt idx="463">
                  <c:v>25</c:v>
                </c:pt>
                <c:pt idx="464">
                  <c:v>25</c:v>
                </c:pt>
                <c:pt idx="465">
                  <c:v>25</c:v>
                </c:pt>
                <c:pt idx="466">
                  <c:v>25</c:v>
                </c:pt>
                <c:pt idx="467">
                  <c:v>25</c:v>
                </c:pt>
                <c:pt idx="468">
                  <c:v>25</c:v>
                </c:pt>
                <c:pt idx="469">
                  <c:v>25</c:v>
                </c:pt>
                <c:pt idx="470">
                  <c:v>25</c:v>
                </c:pt>
                <c:pt idx="471">
                  <c:v>25</c:v>
                </c:pt>
                <c:pt idx="472">
                  <c:v>25</c:v>
                </c:pt>
                <c:pt idx="473">
                  <c:v>25</c:v>
                </c:pt>
                <c:pt idx="474">
                  <c:v>25</c:v>
                </c:pt>
                <c:pt idx="475">
                  <c:v>25</c:v>
                </c:pt>
                <c:pt idx="476">
                  <c:v>25</c:v>
                </c:pt>
                <c:pt idx="477">
                  <c:v>25</c:v>
                </c:pt>
                <c:pt idx="478">
                  <c:v>25</c:v>
                </c:pt>
                <c:pt idx="479">
                  <c:v>26</c:v>
                </c:pt>
                <c:pt idx="480">
                  <c:v>26</c:v>
                </c:pt>
                <c:pt idx="481">
                  <c:v>26</c:v>
                </c:pt>
                <c:pt idx="482">
                  <c:v>26</c:v>
                </c:pt>
                <c:pt idx="483">
                  <c:v>26</c:v>
                </c:pt>
                <c:pt idx="484">
                  <c:v>26</c:v>
                </c:pt>
                <c:pt idx="485">
                  <c:v>26</c:v>
                </c:pt>
                <c:pt idx="486">
                  <c:v>26</c:v>
                </c:pt>
                <c:pt idx="487">
                  <c:v>26</c:v>
                </c:pt>
                <c:pt idx="488">
                  <c:v>26</c:v>
                </c:pt>
                <c:pt idx="489">
                  <c:v>26</c:v>
                </c:pt>
                <c:pt idx="490">
                  <c:v>26</c:v>
                </c:pt>
                <c:pt idx="491">
                  <c:v>26</c:v>
                </c:pt>
                <c:pt idx="492">
                  <c:v>26</c:v>
                </c:pt>
                <c:pt idx="493">
                  <c:v>26</c:v>
                </c:pt>
                <c:pt idx="494">
                  <c:v>26</c:v>
                </c:pt>
                <c:pt idx="495">
                  <c:v>26</c:v>
                </c:pt>
                <c:pt idx="496">
                  <c:v>26</c:v>
                </c:pt>
                <c:pt idx="497">
                  <c:v>26</c:v>
                </c:pt>
                <c:pt idx="498">
                  <c:v>27</c:v>
                </c:pt>
                <c:pt idx="499">
                  <c:v>27</c:v>
                </c:pt>
                <c:pt idx="500">
                  <c:v>27</c:v>
                </c:pt>
                <c:pt idx="501">
                  <c:v>27</c:v>
                </c:pt>
                <c:pt idx="502">
                  <c:v>27</c:v>
                </c:pt>
                <c:pt idx="503">
                  <c:v>27</c:v>
                </c:pt>
                <c:pt idx="504">
                  <c:v>27</c:v>
                </c:pt>
                <c:pt idx="505">
                  <c:v>27</c:v>
                </c:pt>
                <c:pt idx="506">
                  <c:v>27</c:v>
                </c:pt>
                <c:pt idx="507">
                  <c:v>27</c:v>
                </c:pt>
                <c:pt idx="508">
                  <c:v>27</c:v>
                </c:pt>
                <c:pt idx="509">
                  <c:v>27</c:v>
                </c:pt>
                <c:pt idx="510">
                  <c:v>27</c:v>
                </c:pt>
                <c:pt idx="511">
                  <c:v>27</c:v>
                </c:pt>
                <c:pt idx="512">
                  <c:v>27</c:v>
                </c:pt>
                <c:pt idx="513">
                  <c:v>27</c:v>
                </c:pt>
                <c:pt idx="514">
                  <c:v>27</c:v>
                </c:pt>
                <c:pt idx="515">
                  <c:v>27</c:v>
                </c:pt>
                <c:pt idx="516">
                  <c:v>27</c:v>
                </c:pt>
                <c:pt idx="517">
                  <c:v>27</c:v>
                </c:pt>
                <c:pt idx="518">
                  <c:v>27</c:v>
                </c:pt>
                <c:pt idx="519">
                  <c:v>27</c:v>
                </c:pt>
                <c:pt idx="520">
                  <c:v>27</c:v>
                </c:pt>
                <c:pt idx="521">
                  <c:v>27</c:v>
                </c:pt>
                <c:pt idx="522">
                  <c:v>27</c:v>
                </c:pt>
                <c:pt idx="523">
                  <c:v>27</c:v>
                </c:pt>
                <c:pt idx="524">
                  <c:v>27</c:v>
                </c:pt>
                <c:pt idx="525">
                  <c:v>27</c:v>
                </c:pt>
                <c:pt idx="526">
                  <c:v>27</c:v>
                </c:pt>
                <c:pt idx="527">
                  <c:v>27</c:v>
                </c:pt>
                <c:pt idx="528">
                  <c:v>27</c:v>
                </c:pt>
                <c:pt idx="529">
                  <c:v>27</c:v>
                </c:pt>
                <c:pt idx="530">
                  <c:v>27</c:v>
                </c:pt>
                <c:pt idx="531">
                  <c:v>27</c:v>
                </c:pt>
                <c:pt idx="532">
                  <c:v>27</c:v>
                </c:pt>
                <c:pt idx="533">
                  <c:v>28</c:v>
                </c:pt>
                <c:pt idx="534">
                  <c:v>28</c:v>
                </c:pt>
                <c:pt idx="535">
                  <c:v>28</c:v>
                </c:pt>
                <c:pt idx="536">
                  <c:v>28</c:v>
                </c:pt>
                <c:pt idx="537">
                  <c:v>28</c:v>
                </c:pt>
                <c:pt idx="538">
                  <c:v>28</c:v>
                </c:pt>
                <c:pt idx="539">
                  <c:v>28</c:v>
                </c:pt>
                <c:pt idx="540">
                  <c:v>28</c:v>
                </c:pt>
                <c:pt idx="541">
                  <c:v>28</c:v>
                </c:pt>
                <c:pt idx="542">
                  <c:v>28</c:v>
                </c:pt>
                <c:pt idx="543">
                  <c:v>28</c:v>
                </c:pt>
                <c:pt idx="544">
                  <c:v>28</c:v>
                </c:pt>
                <c:pt idx="545">
                  <c:v>28</c:v>
                </c:pt>
                <c:pt idx="546">
                  <c:v>28</c:v>
                </c:pt>
                <c:pt idx="547">
                  <c:v>28</c:v>
                </c:pt>
                <c:pt idx="548">
                  <c:v>28</c:v>
                </c:pt>
                <c:pt idx="549">
                  <c:v>28</c:v>
                </c:pt>
                <c:pt idx="550">
                  <c:v>28</c:v>
                </c:pt>
                <c:pt idx="551">
                  <c:v>28</c:v>
                </c:pt>
                <c:pt idx="552">
                  <c:v>28</c:v>
                </c:pt>
                <c:pt idx="553">
                  <c:v>28</c:v>
                </c:pt>
                <c:pt idx="554">
                  <c:v>28</c:v>
                </c:pt>
                <c:pt idx="555">
                  <c:v>28</c:v>
                </c:pt>
                <c:pt idx="556">
                  <c:v>28</c:v>
                </c:pt>
                <c:pt idx="557">
                  <c:v>28</c:v>
                </c:pt>
                <c:pt idx="558">
                  <c:v>28</c:v>
                </c:pt>
                <c:pt idx="559">
                  <c:v>28</c:v>
                </c:pt>
                <c:pt idx="560">
                  <c:v>28</c:v>
                </c:pt>
                <c:pt idx="561">
                  <c:v>28</c:v>
                </c:pt>
                <c:pt idx="562">
                  <c:v>28</c:v>
                </c:pt>
                <c:pt idx="563">
                  <c:v>28</c:v>
                </c:pt>
                <c:pt idx="564">
                  <c:v>28</c:v>
                </c:pt>
                <c:pt idx="565">
                  <c:v>28</c:v>
                </c:pt>
                <c:pt idx="566">
                  <c:v>28</c:v>
                </c:pt>
                <c:pt idx="567">
                  <c:v>28</c:v>
                </c:pt>
                <c:pt idx="568">
                  <c:v>29</c:v>
                </c:pt>
                <c:pt idx="569">
                  <c:v>29</c:v>
                </c:pt>
                <c:pt idx="570">
                  <c:v>29</c:v>
                </c:pt>
                <c:pt idx="571">
                  <c:v>29</c:v>
                </c:pt>
                <c:pt idx="572">
                  <c:v>29</c:v>
                </c:pt>
                <c:pt idx="573">
                  <c:v>29</c:v>
                </c:pt>
                <c:pt idx="574">
                  <c:v>29</c:v>
                </c:pt>
                <c:pt idx="575">
                  <c:v>29</c:v>
                </c:pt>
                <c:pt idx="576">
                  <c:v>29</c:v>
                </c:pt>
                <c:pt idx="577">
                  <c:v>29</c:v>
                </c:pt>
                <c:pt idx="578">
                  <c:v>29</c:v>
                </c:pt>
                <c:pt idx="579">
                  <c:v>29</c:v>
                </c:pt>
                <c:pt idx="580">
                  <c:v>29</c:v>
                </c:pt>
                <c:pt idx="581">
                  <c:v>29</c:v>
                </c:pt>
                <c:pt idx="582">
                  <c:v>29</c:v>
                </c:pt>
                <c:pt idx="583">
                  <c:v>29</c:v>
                </c:pt>
                <c:pt idx="584">
                  <c:v>29</c:v>
                </c:pt>
                <c:pt idx="585">
                  <c:v>29</c:v>
                </c:pt>
                <c:pt idx="586">
                  <c:v>29</c:v>
                </c:pt>
                <c:pt idx="587">
                  <c:v>29</c:v>
                </c:pt>
                <c:pt idx="588">
                  <c:v>29</c:v>
                </c:pt>
                <c:pt idx="589">
                  <c:v>29</c:v>
                </c:pt>
                <c:pt idx="590">
                  <c:v>29</c:v>
                </c:pt>
                <c:pt idx="591">
                  <c:v>29</c:v>
                </c:pt>
                <c:pt idx="592">
                  <c:v>29</c:v>
                </c:pt>
                <c:pt idx="593">
                  <c:v>29</c:v>
                </c:pt>
                <c:pt idx="594">
                  <c:v>29</c:v>
                </c:pt>
                <c:pt idx="595">
                  <c:v>29</c:v>
                </c:pt>
                <c:pt idx="596">
                  <c:v>29</c:v>
                </c:pt>
                <c:pt idx="597">
                  <c:v>29</c:v>
                </c:pt>
                <c:pt idx="598">
                  <c:v>29</c:v>
                </c:pt>
                <c:pt idx="599">
                  <c:v>29</c:v>
                </c:pt>
                <c:pt idx="600">
                  <c:v>29</c:v>
                </c:pt>
                <c:pt idx="601">
                  <c:v>29</c:v>
                </c:pt>
                <c:pt idx="602">
                  <c:v>29</c:v>
                </c:pt>
                <c:pt idx="603">
                  <c:v>30</c:v>
                </c:pt>
                <c:pt idx="604">
                  <c:v>30</c:v>
                </c:pt>
                <c:pt idx="605">
                  <c:v>30</c:v>
                </c:pt>
                <c:pt idx="606">
                  <c:v>30</c:v>
                </c:pt>
                <c:pt idx="607">
                  <c:v>30</c:v>
                </c:pt>
                <c:pt idx="608">
                  <c:v>30</c:v>
                </c:pt>
                <c:pt idx="609">
                  <c:v>30</c:v>
                </c:pt>
                <c:pt idx="610">
                  <c:v>30</c:v>
                </c:pt>
                <c:pt idx="611">
                  <c:v>30</c:v>
                </c:pt>
                <c:pt idx="612">
                  <c:v>30</c:v>
                </c:pt>
                <c:pt idx="613">
                  <c:v>30</c:v>
                </c:pt>
                <c:pt idx="614">
                  <c:v>30</c:v>
                </c:pt>
                <c:pt idx="615">
                  <c:v>30</c:v>
                </c:pt>
                <c:pt idx="616">
                  <c:v>30</c:v>
                </c:pt>
                <c:pt idx="617">
                  <c:v>30</c:v>
                </c:pt>
                <c:pt idx="618">
                  <c:v>30</c:v>
                </c:pt>
                <c:pt idx="619">
                  <c:v>30</c:v>
                </c:pt>
                <c:pt idx="620">
                  <c:v>30</c:v>
                </c:pt>
                <c:pt idx="621">
                  <c:v>30</c:v>
                </c:pt>
                <c:pt idx="622">
                  <c:v>30</c:v>
                </c:pt>
                <c:pt idx="623">
                  <c:v>30</c:v>
                </c:pt>
                <c:pt idx="624">
                  <c:v>30</c:v>
                </c:pt>
                <c:pt idx="625">
                  <c:v>30</c:v>
                </c:pt>
                <c:pt idx="626">
                  <c:v>30</c:v>
                </c:pt>
                <c:pt idx="627">
                  <c:v>30</c:v>
                </c:pt>
                <c:pt idx="628">
                  <c:v>30</c:v>
                </c:pt>
                <c:pt idx="629">
                  <c:v>30</c:v>
                </c:pt>
                <c:pt idx="630">
                  <c:v>30</c:v>
                </c:pt>
                <c:pt idx="631">
                  <c:v>30</c:v>
                </c:pt>
                <c:pt idx="632">
                  <c:v>30</c:v>
                </c:pt>
                <c:pt idx="633">
                  <c:v>30</c:v>
                </c:pt>
                <c:pt idx="634">
                  <c:v>30</c:v>
                </c:pt>
                <c:pt idx="635">
                  <c:v>30</c:v>
                </c:pt>
                <c:pt idx="636">
                  <c:v>30</c:v>
                </c:pt>
                <c:pt idx="637">
                  <c:v>30</c:v>
                </c:pt>
                <c:pt idx="638">
                  <c:v>30</c:v>
                </c:pt>
                <c:pt idx="639">
                  <c:v>31</c:v>
                </c:pt>
                <c:pt idx="640">
                  <c:v>31</c:v>
                </c:pt>
                <c:pt idx="641">
                  <c:v>31</c:v>
                </c:pt>
                <c:pt idx="642">
                  <c:v>31</c:v>
                </c:pt>
                <c:pt idx="643">
                  <c:v>31</c:v>
                </c:pt>
                <c:pt idx="644">
                  <c:v>31</c:v>
                </c:pt>
                <c:pt idx="645">
                  <c:v>31</c:v>
                </c:pt>
                <c:pt idx="646">
                  <c:v>31</c:v>
                </c:pt>
                <c:pt idx="647">
                  <c:v>31</c:v>
                </c:pt>
                <c:pt idx="648">
                  <c:v>31</c:v>
                </c:pt>
                <c:pt idx="649">
                  <c:v>31</c:v>
                </c:pt>
                <c:pt idx="650">
                  <c:v>31</c:v>
                </c:pt>
                <c:pt idx="651">
                  <c:v>31</c:v>
                </c:pt>
                <c:pt idx="652">
                  <c:v>31</c:v>
                </c:pt>
                <c:pt idx="653">
                  <c:v>31</c:v>
                </c:pt>
                <c:pt idx="654">
                  <c:v>31</c:v>
                </c:pt>
                <c:pt idx="655">
                  <c:v>31</c:v>
                </c:pt>
                <c:pt idx="656">
                  <c:v>31</c:v>
                </c:pt>
                <c:pt idx="657">
                  <c:v>31</c:v>
                </c:pt>
                <c:pt idx="658">
                  <c:v>31</c:v>
                </c:pt>
                <c:pt idx="659">
                  <c:v>31</c:v>
                </c:pt>
                <c:pt idx="660">
                  <c:v>31</c:v>
                </c:pt>
                <c:pt idx="661">
                  <c:v>31</c:v>
                </c:pt>
                <c:pt idx="662">
                  <c:v>31</c:v>
                </c:pt>
                <c:pt idx="663">
                  <c:v>31</c:v>
                </c:pt>
                <c:pt idx="664">
                  <c:v>31</c:v>
                </c:pt>
                <c:pt idx="665">
                  <c:v>31</c:v>
                </c:pt>
                <c:pt idx="666">
                  <c:v>31</c:v>
                </c:pt>
                <c:pt idx="667">
                  <c:v>31</c:v>
                </c:pt>
                <c:pt idx="668">
                  <c:v>31</c:v>
                </c:pt>
                <c:pt idx="669">
                  <c:v>31</c:v>
                </c:pt>
                <c:pt idx="670">
                  <c:v>31</c:v>
                </c:pt>
                <c:pt idx="671">
                  <c:v>31</c:v>
                </c:pt>
                <c:pt idx="672">
                  <c:v>31</c:v>
                </c:pt>
                <c:pt idx="673">
                  <c:v>31</c:v>
                </c:pt>
                <c:pt idx="674">
                  <c:v>31</c:v>
                </c:pt>
                <c:pt idx="675">
                  <c:v>31</c:v>
                </c:pt>
                <c:pt idx="676">
                  <c:v>31</c:v>
                </c:pt>
                <c:pt idx="677">
                  <c:v>32</c:v>
                </c:pt>
                <c:pt idx="678">
                  <c:v>32</c:v>
                </c:pt>
                <c:pt idx="679">
                  <c:v>32</c:v>
                </c:pt>
                <c:pt idx="680">
                  <c:v>32</c:v>
                </c:pt>
                <c:pt idx="681">
                  <c:v>32</c:v>
                </c:pt>
                <c:pt idx="682">
                  <c:v>32</c:v>
                </c:pt>
                <c:pt idx="683">
                  <c:v>32</c:v>
                </c:pt>
                <c:pt idx="684">
                  <c:v>32</c:v>
                </c:pt>
                <c:pt idx="685">
                  <c:v>32</c:v>
                </c:pt>
                <c:pt idx="686">
                  <c:v>32</c:v>
                </c:pt>
                <c:pt idx="687">
                  <c:v>32</c:v>
                </c:pt>
                <c:pt idx="688">
                  <c:v>32</c:v>
                </c:pt>
                <c:pt idx="689">
                  <c:v>32</c:v>
                </c:pt>
                <c:pt idx="690">
                  <c:v>32</c:v>
                </c:pt>
                <c:pt idx="691">
                  <c:v>32</c:v>
                </c:pt>
                <c:pt idx="692">
                  <c:v>32</c:v>
                </c:pt>
                <c:pt idx="693">
                  <c:v>32</c:v>
                </c:pt>
                <c:pt idx="694">
                  <c:v>32</c:v>
                </c:pt>
                <c:pt idx="695">
                  <c:v>32</c:v>
                </c:pt>
                <c:pt idx="696">
                  <c:v>32</c:v>
                </c:pt>
                <c:pt idx="697">
                  <c:v>32</c:v>
                </c:pt>
                <c:pt idx="698">
                  <c:v>32</c:v>
                </c:pt>
                <c:pt idx="699">
                  <c:v>32</c:v>
                </c:pt>
                <c:pt idx="700">
                  <c:v>32</c:v>
                </c:pt>
                <c:pt idx="701">
                  <c:v>32</c:v>
                </c:pt>
                <c:pt idx="702">
                  <c:v>32</c:v>
                </c:pt>
                <c:pt idx="703">
                  <c:v>32</c:v>
                </c:pt>
                <c:pt idx="704">
                  <c:v>32</c:v>
                </c:pt>
                <c:pt idx="705">
                  <c:v>32</c:v>
                </c:pt>
                <c:pt idx="706">
                  <c:v>32</c:v>
                </c:pt>
                <c:pt idx="707">
                  <c:v>32</c:v>
                </c:pt>
                <c:pt idx="708">
                  <c:v>32</c:v>
                </c:pt>
                <c:pt idx="709">
                  <c:v>32</c:v>
                </c:pt>
                <c:pt idx="710">
                  <c:v>32</c:v>
                </c:pt>
                <c:pt idx="711">
                  <c:v>32</c:v>
                </c:pt>
                <c:pt idx="712">
                  <c:v>32</c:v>
                </c:pt>
                <c:pt idx="713">
                  <c:v>33</c:v>
                </c:pt>
                <c:pt idx="714">
                  <c:v>33</c:v>
                </c:pt>
                <c:pt idx="715">
                  <c:v>33</c:v>
                </c:pt>
                <c:pt idx="716">
                  <c:v>33</c:v>
                </c:pt>
                <c:pt idx="717">
                  <c:v>33</c:v>
                </c:pt>
                <c:pt idx="718">
                  <c:v>33</c:v>
                </c:pt>
                <c:pt idx="719">
                  <c:v>33</c:v>
                </c:pt>
                <c:pt idx="720">
                  <c:v>33</c:v>
                </c:pt>
                <c:pt idx="721">
                  <c:v>33</c:v>
                </c:pt>
                <c:pt idx="722">
                  <c:v>33</c:v>
                </c:pt>
                <c:pt idx="723">
                  <c:v>33</c:v>
                </c:pt>
                <c:pt idx="724">
                  <c:v>33</c:v>
                </c:pt>
                <c:pt idx="725">
                  <c:v>33</c:v>
                </c:pt>
                <c:pt idx="726">
                  <c:v>33</c:v>
                </c:pt>
                <c:pt idx="727">
                  <c:v>33</c:v>
                </c:pt>
                <c:pt idx="728">
                  <c:v>33</c:v>
                </c:pt>
                <c:pt idx="729">
                  <c:v>33</c:v>
                </c:pt>
                <c:pt idx="730">
                  <c:v>33</c:v>
                </c:pt>
                <c:pt idx="731">
                  <c:v>33</c:v>
                </c:pt>
                <c:pt idx="732">
                  <c:v>33</c:v>
                </c:pt>
                <c:pt idx="733">
                  <c:v>33</c:v>
                </c:pt>
                <c:pt idx="734">
                  <c:v>33</c:v>
                </c:pt>
                <c:pt idx="735">
                  <c:v>33</c:v>
                </c:pt>
                <c:pt idx="736">
                  <c:v>34</c:v>
                </c:pt>
                <c:pt idx="737">
                  <c:v>34</c:v>
                </c:pt>
                <c:pt idx="738">
                  <c:v>34</c:v>
                </c:pt>
                <c:pt idx="739">
                  <c:v>34</c:v>
                </c:pt>
                <c:pt idx="740">
                  <c:v>34</c:v>
                </c:pt>
                <c:pt idx="741">
                  <c:v>34</c:v>
                </c:pt>
                <c:pt idx="742">
                  <c:v>34</c:v>
                </c:pt>
                <c:pt idx="743">
                  <c:v>34</c:v>
                </c:pt>
                <c:pt idx="744">
                  <c:v>34</c:v>
                </c:pt>
                <c:pt idx="745">
                  <c:v>34</c:v>
                </c:pt>
                <c:pt idx="746">
                  <c:v>34</c:v>
                </c:pt>
                <c:pt idx="747">
                  <c:v>35</c:v>
                </c:pt>
                <c:pt idx="748">
                  <c:v>35</c:v>
                </c:pt>
                <c:pt idx="749">
                  <c:v>35</c:v>
                </c:pt>
                <c:pt idx="750">
                  <c:v>35</c:v>
                </c:pt>
                <c:pt idx="751">
                  <c:v>35</c:v>
                </c:pt>
                <c:pt idx="752">
                  <c:v>35</c:v>
                </c:pt>
                <c:pt idx="753">
                  <c:v>35</c:v>
                </c:pt>
                <c:pt idx="754">
                  <c:v>35</c:v>
                </c:pt>
                <c:pt idx="755">
                  <c:v>35</c:v>
                </c:pt>
                <c:pt idx="756">
                  <c:v>35</c:v>
                </c:pt>
                <c:pt idx="757">
                  <c:v>35</c:v>
                </c:pt>
                <c:pt idx="758">
                  <c:v>35</c:v>
                </c:pt>
                <c:pt idx="759">
                  <c:v>35</c:v>
                </c:pt>
                <c:pt idx="760">
                  <c:v>35</c:v>
                </c:pt>
                <c:pt idx="761">
                  <c:v>35</c:v>
                </c:pt>
                <c:pt idx="762">
                  <c:v>35</c:v>
                </c:pt>
                <c:pt idx="763">
                  <c:v>35</c:v>
                </c:pt>
                <c:pt idx="764">
                  <c:v>35</c:v>
                </c:pt>
                <c:pt idx="765">
                  <c:v>35</c:v>
                </c:pt>
                <c:pt idx="766">
                  <c:v>35</c:v>
                </c:pt>
                <c:pt idx="767">
                  <c:v>36</c:v>
                </c:pt>
                <c:pt idx="768">
                  <c:v>36</c:v>
                </c:pt>
                <c:pt idx="769">
                  <c:v>36</c:v>
                </c:pt>
                <c:pt idx="770">
                  <c:v>36</c:v>
                </c:pt>
                <c:pt idx="771">
                  <c:v>36</c:v>
                </c:pt>
                <c:pt idx="772">
                  <c:v>36</c:v>
                </c:pt>
                <c:pt idx="773">
                  <c:v>36</c:v>
                </c:pt>
                <c:pt idx="774">
                  <c:v>36</c:v>
                </c:pt>
                <c:pt idx="775">
                  <c:v>36</c:v>
                </c:pt>
                <c:pt idx="776">
                  <c:v>36</c:v>
                </c:pt>
                <c:pt idx="777">
                  <c:v>36</c:v>
                </c:pt>
                <c:pt idx="778">
                  <c:v>36</c:v>
                </c:pt>
                <c:pt idx="779">
                  <c:v>36</c:v>
                </c:pt>
                <c:pt idx="780">
                  <c:v>36</c:v>
                </c:pt>
                <c:pt idx="781">
                  <c:v>36</c:v>
                </c:pt>
                <c:pt idx="782">
                  <c:v>36</c:v>
                </c:pt>
                <c:pt idx="783">
                  <c:v>36</c:v>
                </c:pt>
                <c:pt idx="784">
                  <c:v>36</c:v>
                </c:pt>
                <c:pt idx="785">
                  <c:v>36</c:v>
                </c:pt>
                <c:pt idx="786">
                  <c:v>36</c:v>
                </c:pt>
                <c:pt idx="787">
                  <c:v>36</c:v>
                </c:pt>
                <c:pt idx="788">
                  <c:v>36</c:v>
                </c:pt>
                <c:pt idx="789">
                  <c:v>36</c:v>
                </c:pt>
                <c:pt idx="790">
                  <c:v>37</c:v>
                </c:pt>
                <c:pt idx="791">
                  <c:v>37</c:v>
                </c:pt>
                <c:pt idx="792">
                  <c:v>37</c:v>
                </c:pt>
                <c:pt idx="793">
                  <c:v>37</c:v>
                </c:pt>
                <c:pt idx="794">
                  <c:v>37</c:v>
                </c:pt>
                <c:pt idx="795">
                  <c:v>37</c:v>
                </c:pt>
                <c:pt idx="796">
                  <c:v>37</c:v>
                </c:pt>
                <c:pt idx="797">
                  <c:v>37</c:v>
                </c:pt>
                <c:pt idx="798">
                  <c:v>37</c:v>
                </c:pt>
                <c:pt idx="799">
                  <c:v>37</c:v>
                </c:pt>
                <c:pt idx="800">
                  <c:v>37</c:v>
                </c:pt>
                <c:pt idx="801">
                  <c:v>37</c:v>
                </c:pt>
                <c:pt idx="802">
                  <c:v>37</c:v>
                </c:pt>
                <c:pt idx="803">
                  <c:v>37</c:v>
                </c:pt>
                <c:pt idx="804">
                  <c:v>37</c:v>
                </c:pt>
                <c:pt idx="805">
                  <c:v>37</c:v>
                </c:pt>
                <c:pt idx="806">
                  <c:v>37</c:v>
                </c:pt>
                <c:pt idx="807">
                  <c:v>37</c:v>
                </c:pt>
                <c:pt idx="808">
                  <c:v>37</c:v>
                </c:pt>
                <c:pt idx="809">
                  <c:v>37</c:v>
                </c:pt>
                <c:pt idx="810">
                  <c:v>37</c:v>
                </c:pt>
                <c:pt idx="811">
                  <c:v>38</c:v>
                </c:pt>
                <c:pt idx="812">
                  <c:v>38</c:v>
                </c:pt>
                <c:pt idx="813">
                  <c:v>38</c:v>
                </c:pt>
                <c:pt idx="814">
                  <c:v>38</c:v>
                </c:pt>
                <c:pt idx="815">
                  <c:v>38</c:v>
                </c:pt>
                <c:pt idx="816">
                  <c:v>38</c:v>
                </c:pt>
                <c:pt idx="817">
                  <c:v>38</c:v>
                </c:pt>
                <c:pt idx="818">
                  <c:v>38</c:v>
                </c:pt>
                <c:pt idx="819">
                  <c:v>38</c:v>
                </c:pt>
                <c:pt idx="820">
                  <c:v>38</c:v>
                </c:pt>
                <c:pt idx="821">
                  <c:v>38</c:v>
                </c:pt>
                <c:pt idx="822">
                  <c:v>38</c:v>
                </c:pt>
                <c:pt idx="823">
                  <c:v>38</c:v>
                </c:pt>
                <c:pt idx="824">
                  <c:v>38</c:v>
                </c:pt>
                <c:pt idx="825">
                  <c:v>38</c:v>
                </c:pt>
                <c:pt idx="826">
                  <c:v>38</c:v>
                </c:pt>
                <c:pt idx="827">
                  <c:v>38</c:v>
                </c:pt>
                <c:pt idx="828">
                  <c:v>38</c:v>
                </c:pt>
                <c:pt idx="829">
                  <c:v>38</c:v>
                </c:pt>
                <c:pt idx="830">
                  <c:v>38</c:v>
                </c:pt>
                <c:pt idx="831">
                  <c:v>39</c:v>
                </c:pt>
                <c:pt idx="832">
                  <c:v>39</c:v>
                </c:pt>
                <c:pt idx="833">
                  <c:v>39</c:v>
                </c:pt>
                <c:pt idx="834">
                  <c:v>39</c:v>
                </c:pt>
                <c:pt idx="835">
                  <c:v>39</c:v>
                </c:pt>
                <c:pt idx="836">
                  <c:v>39</c:v>
                </c:pt>
                <c:pt idx="837">
                  <c:v>39</c:v>
                </c:pt>
                <c:pt idx="838">
                  <c:v>39</c:v>
                </c:pt>
                <c:pt idx="839">
                  <c:v>39</c:v>
                </c:pt>
                <c:pt idx="840">
                  <c:v>39</c:v>
                </c:pt>
                <c:pt idx="841">
                  <c:v>39</c:v>
                </c:pt>
                <c:pt idx="842">
                  <c:v>39</c:v>
                </c:pt>
                <c:pt idx="843">
                  <c:v>40</c:v>
                </c:pt>
                <c:pt idx="844">
                  <c:v>40</c:v>
                </c:pt>
                <c:pt idx="845">
                  <c:v>40</c:v>
                </c:pt>
                <c:pt idx="846">
                  <c:v>40</c:v>
                </c:pt>
                <c:pt idx="847">
                  <c:v>40</c:v>
                </c:pt>
                <c:pt idx="848">
                  <c:v>40</c:v>
                </c:pt>
                <c:pt idx="849">
                  <c:v>40</c:v>
                </c:pt>
                <c:pt idx="850">
                  <c:v>40</c:v>
                </c:pt>
                <c:pt idx="851">
                  <c:v>40</c:v>
                </c:pt>
                <c:pt idx="852">
                  <c:v>40</c:v>
                </c:pt>
                <c:pt idx="853">
                  <c:v>40</c:v>
                </c:pt>
                <c:pt idx="854">
                  <c:v>40</c:v>
                </c:pt>
                <c:pt idx="855">
                  <c:v>40</c:v>
                </c:pt>
                <c:pt idx="856">
                  <c:v>40</c:v>
                </c:pt>
                <c:pt idx="857">
                  <c:v>40</c:v>
                </c:pt>
                <c:pt idx="858">
                  <c:v>40</c:v>
                </c:pt>
                <c:pt idx="859">
                  <c:v>40</c:v>
                </c:pt>
                <c:pt idx="860">
                  <c:v>40</c:v>
                </c:pt>
                <c:pt idx="861">
                  <c:v>40</c:v>
                </c:pt>
                <c:pt idx="862">
                  <c:v>40</c:v>
                </c:pt>
                <c:pt idx="863">
                  <c:v>41</c:v>
                </c:pt>
                <c:pt idx="864">
                  <c:v>41</c:v>
                </c:pt>
                <c:pt idx="865">
                  <c:v>41</c:v>
                </c:pt>
                <c:pt idx="866">
                  <c:v>41</c:v>
                </c:pt>
                <c:pt idx="867">
                  <c:v>41</c:v>
                </c:pt>
                <c:pt idx="868">
                  <c:v>41</c:v>
                </c:pt>
                <c:pt idx="869">
                  <c:v>41</c:v>
                </c:pt>
                <c:pt idx="870">
                  <c:v>41</c:v>
                </c:pt>
                <c:pt idx="871">
                  <c:v>41</c:v>
                </c:pt>
                <c:pt idx="872">
                  <c:v>41</c:v>
                </c:pt>
                <c:pt idx="873">
                  <c:v>41</c:v>
                </c:pt>
                <c:pt idx="874">
                  <c:v>42</c:v>
                </c:pt>
                <c:pt idx="875">
                  <c:v>42</c:v>
                </c:pt>
                <c:pt idx="876">
                  <c:v>42</c:v>
                </c:pt>
                <c:pt idx="877">
                  <c:v>42</c:v>
                </c:pt>
                <c:pt idx="878">
                  <c:v>42</c:v>
                </c:pt>
                <c:pt idx="879">
                  <c:v>42</c:v>
                </c:pt>
                <c:pt idx="880">
                  <c:v>42</c:v>
                </c:pt>
                <c:pt idx="881">
                  <c:v>42</c:v>
                </c:pt>
                <c:pt idx="882">
                  <c:v>42</c:v>
                </c:pt>
                <c:pt idx="883">
                  <c:v>42</c:v>
                </c:pt>
                <c:pt idx="884">
                  <c:v>43</c:v>
                </c:pt>
                <c:pt idx="885">
                  <c:v>43</c:v>
                </c:pt>
                <c:pt idx="886">
                  <c:v>43</c:v>
                </c:pt>
                <c:pt idx="887">
                  <c:v>43</c:v>
                </c:pt>
                <c:pt idx="888">
                  <c:v>43</c:v>
                </c:pt>
                <c:pt idx="889">
                  <c:v>43</c:v>
                </c:pt>
                <c:pt idx="890">
                  <c:v>43</c:v>
                </c:pt>
                <c:pt idx="891">
                  <c:v>43</c:v>
                </c:pt>
                <c:pt idx="892">
                  <c:v>43</c:v>
                </c:pt>
                <c:pt idx="893">
                  <c:v>44</c:v>
                </c:pt>
                <c:pt idx="894">
                  <c:v>44</c:v>
                </c:pt>
                <c:pt idx="895">
                  <c:v>44</c:v>
                </c:pt>
                <c:pt idx="896">
                  <c:v>45</c:v>
                </c:pt>
                <c:pt idx="897">
                  <c:v>45</c:v>
                </c:pt>
                <c:pt idx="898">
                  <c:v>45</c:v>
                </c:pt>
                <c:pt idx="899">
                  <c:v>45</c:v>
                </c:pt>
                <c:pt idx="900">
                  <c:v>45</c:v>
                </c:pt>
                <c:pt idx="901">
                  <c:v>45</c:v>
                </c:pt>
                <c:pt idx="902">
                  <c:v>45</c:v>
                </c:pt>
                <c:pt idx="903">
                  <c:v>45</c:v>
                </c:pt>
                <c:pt idx="904">
                  <c:v>45</c:v>
                </c:pt>
                <c:pt idx="905">
                  <c:v>46</c:v>
                </c:pt>
                <c:pt idx="906">
                  <c:v>46</c:v>
                </c:pt>
                <c:pt idx="907">
                  <c:v>46</c:v>
                </c:pt>
                <c:pt idx="908">
                  <c:v>46</c:v>
                </c:pt>
                <c:pt idx="909">
                  <c:v>46</c:v>
                </c:pt>
                <c:pt idx="910">
                  <c:v>46</c:v>
                </c:pt>
                <c:pt idx="911">
                  <c:v>46</c:v>
                </c:pt>
                <c:pt idx="912">
                  <c:v>46</c:v>
                </c:pt>
                <c:pt idx="913">
                  <c:v>47</c:v>
                </c:pt>
                <c:pt idx="914">
                  <c:v>47</c:v>
                </c:pt>
                <c:pt idx="915">
                  <c:v>47</c:v>
                </c:pt>
                <c:pt idx="916">
                  <c:v>47</c:v>
                </c:pt>
                <c:pt idx="917">
                  <c:v>47</c:v>
                </c:pt>
              </c:numCache>
            </c:numRef>
          </c:yVal>
          <c:bubbleSize>
            <c:numRef>
              <c:f>[1]_HID6!$C$1:$C$918</c:f>
              <c:numCache>
                <c:formatCode>General</c:formatCode>
                <c:ptCount val="918"/>
                <c:pt idx="0">
                  <c:v>14.009821053919287</c:v>
                </c:pt>
                <c:pt idx="1">
                  <c:v>14.318331011911047</c:v>
                </c:pt>
                <c:pt idx="2">
                  <c:v>14.343972808412561</c:v>
                </c:pt>
                <c:pt idx="3">
                  <c:v>14.618585897834821</c:v>
                </c:pt>
                <c:pt idx="4">
                  <c:v>21.756478433933459</c:v>
                </c:pt>
                <c:pt idx="5">
                  <c:v>26.816765929373496</c:v>
                </c:pt>
                <c:pt idx="6">
                  <c:v>25.081106458877283</c:v>
                </c:pt>
                <c:pt idx="7">
                  <c:v>24.234864741413471</c:v>
                </c:pt>
                <c:pt idx="8">
                  <c:v>18.848581460820796</c:v>
                </c:pt>
                <c:pt idx="9">
                  <c:v>26.552025059484198</c:v>
                </c:pt>
                <c:pt idx="10">
                  <c:v>27.375891233650247</c:v>
                </c:pt>
                <c:pt idx="11">
                  <c:v>13.20785684313543</c:v>
                </c:pt>
                <c:pt idx="12">
                  <c:v>15.613749475487003</c:v>
                </c:pt>
                <c:pt idx="13">
                  <c:v>11.670758772466369</c:v>
                </c:pt>
                <c:pt idx="14">
                  <c:v>11.737589123365025</c:v>
                </c:pt>
                <c:pt idx="15">
                  <c:v>11.336607017973096</c:v>
                </c:pt>
                <c:pt idx="16">
                  <c:v>12.673214035946192</c:v>
                </c:pt>
                <c:pt idx="17">
                  <c:v>11.403437368871751</c:v>
                </c:pt>
                <c:pt idx="18">
                  <c:v>12.339062281452918</c:v>
                </c:pt>
                <c:pt idx="19">
                  <c:v>22.229954214453826</c:v>
                </c:pt>
                <c:pt idx="20">
                  <c:v>13.274687194034085</c:v>
                </c:pt>
                <c:pt idx="21">
                  <c:v>12.004910526959645</c:v>
                </c:pt>
                <c:pt idx="22">
                  <c:v>24.230223741110489</c:v>
                </c:pt>
                <c:pt idx="23">
                  <c:v>15.881070879081623</c:v>
                </c:pt>
                <c:pt idx="24">
                  <c:v>10.107496091460714</c:v>
                </c:pt>
                <c:pt idx="25">
                  <c:v>12.740044386844847</c:v>
                </c:pt>
                <c:pt idx="26">
                  <c:v>11.294483547065095</c:v>
                </c:pt>
                <c:pt idx="27">
                  <c:v>20.400528326566768</c:v>
                </c:pt>
                <c:pt idx="28">
                  <c:v>13.878801267049335</c:v>
                </c:pt>
                <c:pt idx="29">
                  <c:v>14.047776850484547</c:v>
                </c:pt>
                <c:pt idx="30">
                  <c:v>14.878615615601801</c:v>
                </c:pt>
                <c:pt idx="31">
                  <c:v>12.379135370463208</c:v>
                </c:pt>
                <c:pt idx="32">
                  <c:v>19.657170330383011</c:v>
                </c:pt>
                <c:pt idx="33">
                  <c:v>24.751640768392601</c:v>
                </c:pt>
                <c:pt idx="34">
                  <c:v>13.34151754493274</c:v>
                </c:pt>
                <c:pt idx="35">
                  <c:v>13.141026492236776</c:v>
                </c:pt>
                <c:pt idx="36">
                  <c:v>13.141026492236776</c:v>
                </c:pt>
                <c:pt idx="37">
                  <c:v>13.942990703020634</c:v>
                </c:pt>
                <c:pt idx="38">
                  <c:v>13.675669299426014</c:v>
                </c:pt>
                <c:pt idx="39">
                  <c:v>14.009821053919287</c:v>
                </c:pt>
                <c:pt idx="40">
                  <c:v>15.079106668297763</c:v>
                </c:pt>
                <c:pt idx="41">
                  <c:v>15.546919124588348</c:v>
                </c:pt>
                <c:pt idx="42">
                  <c:v>22.630936319845755</c:v>
                </c:pt>
                <c:pt idx="43">
                  <c:v>11.202946316175787</c:v>
                </c:pt>
                <c:pt idx="44">
                  <c:v>10.066830350898655</c:v>
                </c:pt>
                <c:pt idx="45">
                  <c:v>11.069285614378476</c:v>
                </c:pt>
                <c:pt idx="46">
                  <c:v>14.463304742142411</c:v>
                </c:pt>
                <c:pt idx="47">
                  <c:v>13.809330001223323</c:v>
                </c:pt>
                <c:pt idx="48">
                  <c:v>10.464017327738926</c:v>
                </c:pt>
                <c:pt idx="49">
                  <c:v>17.978552001231343</c:v>
                </c:pt>
                <c:pt idx="50">
                  <c:v>18.694778853128636</c:v>
                </c:pt>
                <c:pt idx="51">
                  <c:v>12.043631430797166</c:v>
                </c:pt>
                <c:pt idx="52">
                  <c:v>12.806874737743501</c:v>
                </c:pt>
                <c:pt idx="53">
                  <c:v>17.126201976329323</c:v>
                </c:pt>
                <c:pt idx="54">
                  <c:v>15.110790108962465</c:v>
                </c:pt>
                <c:pt idx="55">
                  <c:v>15.835312284848085</c:v>
                </c:pt>
                <c:pt idx="56">
                  <c:v>13.20785684313543</c:v>
                </c:pt>
                <c:pt idx="57">
                  <c:v>11.26977666707444</c:v>
                </c:pt>
                <c:pt idx="58">
                  <c:v>13.942990703020634</c:v>
                </c:pt>
                <c:pt idx="59">
                  <c:v>12.071740877858298</c:v>
                </c:pt>
                <c:pt idx="60">
                  <c:v>12.405892632351573</c:v>
                </c:pt>
                <c:pt idx="61">
                  <c:v>12.339062281452918</c:v>
                </c:pt>
                <c:pt idx="62">
                  <c:v>13.07419614133812</c:v>
                </c:pt>
                <c:pt idx="63">
                  <c:v>15.145937019196419</c:v>
                </c:pt>
                <c:pt idx="64">
                  <c:v>12.004910526959645</c:v>
                </c:pt>
                <c:pt idx="65">
                  <c:v>18.353793862331848</c:v>
                </c:pt>
                <c:pt idx="66">
                  <c:v>11.80441947426368</c:v>
                </c:pt>
                <c:pt idx="67">
                  <c:v>13.475178246730049</c:v>
                </c:pt>
                <c:pt idx="68">
                  <c:v>12.59092749564345</c:v>
                </c:pt>
                <c:pt idx="69">
                  <c:v>13.557472465840108</c:v>
                </c:pt>
                <c:pt idx="70">
                  <c:v>10.868794561682513</c:v>
                </c:pt>
                <c:pt idx="71">
                  <c:v>18.153706879303488</c:v>
                </c:pt>
                <c:pt idx="72">
                  <c:v>21.762141758163246</c:v>
                </c:pt>
                <c:pt idx="73">
                  <c:v>12.940535439540811</c:v>
                </c:pt>
                <c:pt idx="74">
                  <c:v>10</c:v>
                </c:pt>
                <c:pt idx="75">
                  <c:v>12.51256570804097</c:v>
                </c:pt>
                <c:pt idx="76">
                  <c:v>14.945445966500454</c:v>
                </c:pt>
                <c:pt idx="77">
                  <c:v>10.739279533676429</c:v>
                </c:pt>
                <c:pt idx="78">
                  <c:v>17.395128658318598</c:v>
                </c:pt>
                <c:pt idx="79">
                  <c:v>10.000000006683035</c:v>
                </c:pt>
                <c:pt idx="80">
                  <c:v>10.199187366308845</c:v>
                </c:pt>
                <c:pt idx="81">
                  <c:v>12.539553334148883</c:v>
                </c:pt>
                <c:pt idx="82">
                  <c:v>23.644109814953598</c:v>
                </c:pt>
                <c:pt idx="83">
                  <c:v>20.024552634798219</c:v>
                </c:pt>
                <c:pt idx="84">
                  <c:v>13.542008597628705</c:v>
                </c:pt>
                <c:pt idx="85">
                  <c:v>11.603928421567716</c:v>
                </c:pt>
                <c:pt idx="86">
                  <c:v>12.339062281452918</c:v>
                </c:pt>
                <c:pt idx="87">
                  <c:v>13.141026492236776</c:v>
                </c:pt>
                <c:pt idx="88">
                  <c:v>13.608838948527358</c:v>
                </c:pt>
                <c:pt idx="89">
                  <c:v>14.410803159311216</c:v>
                </c:pt>
                <c:pt idx="90">
                  <c:v>11.403437368871751</c:v>
                </c:pt>
                <c:pt idx="91">
                  <c:v>13.608838948527358</c:v>
                </c:pt>
                <c:pt idx="92">
                  <c:v>18.955267020419743</c:v>
                </c:pt>
                <c:pt idx="93">
                  <c:v>11.202946316175787</c:v>
                </c:pt>
                <c:pt idx="94">
                  <c:v>12.405892632351573</c:v>
                </c:pt>
                <c:pt idx="95">
                  <c:v>12.120798418703245</c:v>
                </c:pt>
                <c:pt idx="96">
                  <c:v>15.924756709932931</c:v>
                </c:pt>
                <c:pt idx="97">
                  <c:v>16.54937438806817</c:v>
                </c:pt>
                <c:pt idx="98">
                  <c:v>19.64617961136527</c:v>
                </c:pt>
                <c:pt idx="99">
                  <c:v>19.890891933000908</c:v>
                </c:pt>
                <c:pt idx="100">
                  <c:v>11.470267719770405</c:v>
                </c:pt>
                <c:pt idx="101">
                  <c:v>12.713657057680846</c:v>
                </c:pt>
                <c:pt idx="102">
                  <c:v>15.721369310025441</c:v>
                </c:pt>
                <c:pt idx="103">
                  <c:v>11.9426151366462</c:v>
                </c:pt>
                <c:pt idx="104">
                  <c:v>19.62357052940629</c:v>
                </c:pt>
                <c:pt idx="105">
                  <c:v>19.356249125811672</c:v>
                </c:pt>
                <c:pt idx="106">
                  <c:v>17.08401719525741</c:v>
                </c:pt>
                <c:pt idx="107">
                  <c:v>15.680579826385657</c:v>
                </c:pt>
                <c:pt idx="108">
                  <c:v>16.751499282450762</c:v>
                </c:pt>
                <c:pt idx="109">
                  <c:v>14.878615615601801</c:v>
                </c:pt>
                <c:pt idx="110">
                  <c:v>13.876160352121978</c:v>
                </c:pt>
                <c:pt idx="111">
                  <c:v>17.418168949750683</c:v>
                </c:pt>
                <c:pt idx="112">
                  <c:v>14.335654795520101</c:v>
                </c:pt>
                <c:pt idx="113">
                  <c:v>16.683035089865481</c:v>
                </c:pt>
                <c:pt idx="114">
                  <c:v>15.480088773689692</c:v>
                </c:pt>
                <c:pt idx="115">
                  <c:v>17.685490353345301</c:v>
                </c:pt>
                <c:pt idx="116">
                  <c:v>18.286963511433196</c:v>
                </c:pt>
                <c:pt idx="117">
                  <c:v>18.153302809635885</c:v>
                </c:pt>
                <c:pt idx="118">
                  <c:v>18.220133160534541</c:v>
                </c:pt>
                <c:pt idx="119">
                  <c:v>16.348883335372207</c:v>
                </c:pt>
                <c:pt idx="120">
                  <c:v>15.546919124588348</c:v>
                </c:pt>
                <c:pt idx="121">
                  <c:v>21.90966018098274</c:v>
                </c:pt>
                <c:pt idx="122">
                  <c:v>16.623832688388045</c:v>
                </c:pt>
                <c:pt idx="123">
                  <c:v>16.081561931777586</c:v>
                </c:pt>
                <c:pt idx="124">
                  <c:v>20.547111418527226</c:v>
                </c:pt>
                <c:pt idx="125">
                  <c:v>18.420624213230504</c:v>
                </c:pt>
                <c:pt idx="126">
                  <c:v>15.212767370095074</c:v>
                </c:pt>
                <c:pt idx="127">
                  <c:v>16.364243001700491</c:v>
                </c:pt>
                <c:pt idx="128">
                  <c:v>20.379922878675043</c:v>
                </c:pt>
                <c:pt idx="129">
                  <c:v>18.706678505016807</c:v>
                </c:pt>
                <c:pt idx="130">
                  <c:v>23.566561232426924</c:v>
                </c:pt>
                <c:pt idx="131">
                  <c:v>18.487454564129159</c:v>
                </c:pt>
                <c:pt idx="132">
                  <c:v>14.004040676329906</c:v>
                </c:pt>
                <c:pt idx="133">
                  <c:v>15.747410177284314</c:v>
                </c:pt>
                <c:pt idx="134">
                  <c:v>31.920355094758772</c:v>
                </c:pt>
                <c:pt idx="135">
                  <c:v>25.504641408487913</c:v>
                </c:pt>
                <c:pt idx="136">
                  <c:v>16.415713686270863</c:v>
                </c:pt>
                <c:pt idx="137">
                  <c:v>18.019642107838575</c:v>
                </c:pt>
                <c:pt idx="138">
                  <c:v>15.01227631739911</c:v>
                </c:pt>
                <c:pt idx="139">
                  <c:v>15.279597720993729</c:v>
                </c:pt>
                <c:pt idx="140">
                  <c:v>14.210312106615252</c:v>
                </c:pt>
                <c:pt idx="141">
                  <c:v>15.212767370095074</c:v>
                </c:pt>
                <c:pt idx="142">
                  <c:v>16.282052984473552</c:v>
                </c:pt>
                <c:pt idx="143">
                  <c:v>16.148392282676241</c:v>
                </c:pt>
                <c:pt idx="144">
                  <c:v>24.958163046400049</c:v>
                </c:pt>
                <c:pt idx="145">
                  <c:v>19.546298684679652</c:v>
                </c:pt>
                <c:pt idx="146">
                  <c:v>16.081561931777586</c:v>
                </c:pt>
                <c:pt idx="147">
                  <c:v>23.810364059817186</c:v>
                </c:pt>
                <c:pt idx="148">
                  <c:v>27.108569830055629</c:v>
                </c:pt>
                <c:pt idx="149">
                  <c:v>15.680579826385657</c:v>
                </c:pt>
                <c:pt idx="150">
                  <c:v>15.111256738521545</c:v>
                </c:pt>
                <c:pt idx="151">
                  <c:v>17.12782135592802</c:v>
                </c:pt>
                <c:pt idx="152">
                  <c:v>21.311905764355426</c:v>
                </c:pt>
                <c:pt idx="153">
                  <c:v>23.165579127034995</c:v>
                </c:pt>
                <c:pt idx="154">
                  <c:v>22.898257723440377</c:v>
                </c:pt>
                <c:pt idx="155">
                  <c:v>19.864939702836434</c:v>
                </c:pt>
                <c:pt idx="156">
                  <c:v>19.022097371318399</c:v>
                </c:pt>
                <c:pt idx="157">
                  <c:v>26.908078777359663</c:v>
                </c:pt>
                <c:pt idx="158">
                  <c:v>20.15821333659553</c:v>
                </c:pt>
                <c:pt idx="159">
                  <c:v>25.63830211028522</c:v>
                </c:pt>
                <c:pt idx="160">
                  <c:v>17.618660002446646</c:v>
                </c:pt>
                <c:pt idx="161">
                  <c:v>15.145937019196419</c:v>
                </c:pt>
                <c:pt idx="162">
                  <c:v>16.883526142561443</c:v>
                </c:pt>
                <c:pt idx="163">
                  <c:v>18.08647245873723</c:v>
                </c:pt>
                <c:pt idx="164">
                  <c:v>17.418168949750683</c:v>
                </c:pt>
                <c:pt idx="165">
                  <c:v>18.420624213230504</c:v>
                </c:pt>
                <c:pt idx="166">
                  <c:v>15.212767370095074</c:v>
                </c:pt>
                <c:pt idx="167">
                  <c:v>15.145937019196419</c:v>
                </c:pt>
                <c:pt idx="168">
                  <c:v>25.374487689501329</c:v>
                </c:pt>
                <c:pt idx="169">
                  <c:v>22.473842364153079</c:v>
                </c:pt>
                <c:pt idx="170">
                  <c:v>18.487454564129159</c:v>
                </c:pt>
                <c:pt idx="171">
                  <c:v>18.263953915181279</c:v>
                </c:pt>
                <c:pt idx="172">
                  <c:v>20.425534740190148</c:v>
                </c:pt>
                <c:pt idx="173">
                  <c:v>14.009821053919287</c:v>
                </c:pt>
                <c:pt idx="174">
                  <c:v>15.416244456333471</c:v>
                </c:pt>
                <c:pt idx="175">
                  <c:v>18.266887266358097</c:v>
                </c:pt>
                <c:pt idx="176">
                  <c:v>16.492788548538226</c:v>
                </c:pt>
                <c:pt idx="177">
                  <c:v>21.361159652771313</c:v>
                </c:pt>
                <c:pt idx="178">
                  <c:v>18.888436669521088</c:v>
                </c:pt>
                <c:pt idx="179">
                  <c:v>63.063298613531913</c:v>
                </c:pt>
                <c:pt idx="180">
                  <c:v>42.078568431354299</c:v>
                </c:pt>
                <c:pt idx="181">
                  <c:v>16.522243237098667</c:v>
                </c:pt>
                <c:pt idx="182">
                  <c:v>15.546919124588348</c:v>
                </c:pt>
                <c:pt idx="183">
                  <c:v>19.62357052940629</c:v>
                </c:pt>
                <c:pt idx="184">
                  <c:v>14.611294212007181</c:v>
                </c:pt>
                <c:pt idx="185">
                  <c:v>19.022097371318399</c:v>
                </c:pt>
                <c:pt idx="186">
                  <c:v>15.947901229980276</c:v>
                </c:pt>
                <c:pt idx="187">
                  <c:v>16.148392282676241</c:v>
                </c:pt>
                <c:pt idx="188">
                  <c:v>16.415713686270863</c:v>
                </c:pt>
                <c:pt idx="189">
                  <c:v>17.150847546156061</c:v>
                </c:pt>
                <c:pt idx="190">
                  <c:v>15.279597720993729</c:v>
                </c:pt>
                <c:pt idx="191">
                  <c:v>16.616204738966825</c:v>
                </c:pt>
                <c:pt idx="192">
                  <c:v>16.157765760666514</c:v>
                </c:pt>
                <c:pt idx="193">
                  <c:v>20.960177547379384</c:v>
                </c:pt>
                <c:pt idx="194">
                  <c:v>15.747410177284314</c:v>
                </c:pt>
                <c:pt idx="195">
                  <c:v>19.155758073115706</c:v>
                </c:pt>
                <c:pt idx="196">
                  <c:v>15.212767370095074</c:v>
                </c:pt>
                <c:pt idx="197">
                  <c:v>17.017186844358754</c:v>
                </c:pt>
                <c:pt idx="198">
                  <c:v>16.616204738966825</c:v>
                </c:pt>
                <c:pt idx="199">
                  <c:v>15.212767370095074</c:v>
                </c:pt>
                <c:pt idx="200">
                  <c:v>17.150847546156061</c:v>
                </c:pt>
                <c:pt idx="201">
                  <c:v>15.814240528182967</c:v>
                </c:pt>
                <c:pt idx="202">
                  <c:v>16.501433562337635</c:v>
                </c:pt>
                <c:pt idx="203">
                  <c:v>15.034956473436271</c:v>
                </c:pt>
                <c:pt idx="204">
                  <c:v>14.811785264703145</c:v>
                </c:pt>
                <c:pt idx="205">
                  <c:v>18.264053505770189</c:v>
                </c:pt>
                <c:pt idx="206">
                  <c:v>17.819151055142612</c:v>
                </c:pt>
                <c:pt idx="207">
                  <c:v>14.410803159311216</c:v>
                </c:pt>
                <c:pt idx="208">
                  <c:v>14.811785264703145</c:v>
                </c:pt>
                <c:pt idx="209">
                  <c:v>20.291874038392837</c:v>
                </c:pt>
                <c:pt idx="210">
                  <c:v>14.945445966500454</c:v>
                </c:pt>
                <c:pt idx="211">
                  <c:v>15.747410177284314</c:v>
                </c:pt>
                <c:pt idx="212">
                  <c:v>15.680579826385657</c:v>
                </c:pt>
                <c:pt idx="213">
                  <c:v>16.950356493460099</c:v>
                </c:pt>
                <c:pt idx="214">
                  <c:v>15.680579826385657</c:v>
                </c:pt>
                <c:pt idx="215">
                  <c:v>16.215222633574896</c:v>
                </c:pt>
                <c:pt idx="216">
                  <c:v>36.017937511522838</c:v>
                </c:pt>
                <c:pt idx="217">
                  <c:v>37.128078751539384</c:v>
                </c:pt>
                <c:pt idx="218">
                  <c:v>22.697766670744411</c:v>
                </c:pt>
                <c:pt idx="219">
                  <c:v>16.950356493460099</c:v>
                </c:pt>
                <c:pt idx="220">
                  <c:v>20.826516845582077</c:v>
                </c:pt>
                <c:pt idx="221">
                  <c:v>16.282052984473552</c:v>
                </c:pt>
                <c:pt idx="222">
                  <c:v>17.284508247953372</c:v>
                </c:pt>
                <c:pt idx="223">
                  <c:v>16.348883335372207</c:v>
                </c:pt>
                <c:pt idx="224">
                  <c:v>20.626025792886111</c:v>
                </c:pt>
                <c:pt idx="225">
                  <c:v>20.091382985696875</c:v>
                </c:pt>
                <c:pt idx="226">
                  <c:v>19.957722283899564</c:v>
                </c:pt>
                <c:pt idx="227">
                  <c:v>28.870884499128312</c:v>
                </c:pt>
                <c:pt idx="228">
                  <c:v>19.114014459239179</c:v>
                </c:pt>
                <c:pt idx="229">
                  <c:v>21.093838249176695</c:v>
                </c:pt>
                <c:pt idx="230">
                  <c:v>49.055807740882997</c:v>
                </c:pt>
                <c:pt idx="231">
                  <c:v>39.472184746306766</c:v>
                </c:pt>
                <c:pt idx="232">
                  <c:v>21.494820354568628</c:v>
                </c:pt>
                <c:pt idx="233">
                  <c:v>15.881070879081623</c:v>
                </c:pt>
                <c:pt idx="234">
                  <c:v>19.356249125811672</c:v>
                </c:pt>
                <c:pt idx="235">
                  <c:v>17.08401719525741</c:v>
                </c:pt>
                <c:pt idx="236">
                  <c:v>17.819151055142612</c:v>
                </c:pt>
                <c:pt idx="237">
                  <c:v>18.286963511433196</c:v>
                </c:pt>
                <c:pt idx="238">
                  <c:v>16.816695791662788</c:v>
                </c:pt>
                <c:pt idx="239">
                  <c:v>16.816695791662788</c:v>
                </c:pt>
                <c:pt idx="240">
                  <c:v>14.945445966500454</c:v>
                </c:pt>
                <c:pt idx="241">
                  <c:v>17.292117825711131</c:v>
                </c:pt>
                <c:pt idx="242">
                  <c:v>19.533577173185233</c:v>
                </c:pt>
                <c:pt idx="243">
                  <c:v>17.484999300649335</c:v>
                </c:pt>
                <c:pt idx="244">
                  <c:v>20.260483862673951</c:v>
                </c:pt>
                <c:pt idx="245">
                  <c:v>19.289418774913017</c:v>
                </c:pt>
                <c:pt idx="246">
                  <c:v>16.215222633574896</c:v>
                </c:pt>
                <c:pt idx="247">
                  <c:v>14.076651404817943</c:v>
                </c:pt>
                <c:pt idx="248">
                  <c:v>15.212767370095074</c:v>
                </c:pt>
                <c:pt idx="249">
                  <c:v>18.104537016687786</c:v>
                </c:pt>
                <c:pt idx="250">
                  <c:v>18.439032506407873</c:v>
                </c:pt>
                <c:pt idx="251">
                  <c:v>19.418422196533864</c:v>
                </c:pt>
                <c:pt idx="252">
                  <c:v>15.546919124588348</c:v>
                </c:pt>
                <c:pt idx="253">
                  <c:v>15.814240528182967</c:v>
                </c:pt>
                <c:pt idx="254">
                  <c:v>14.773831713637676</c:v>
                </c:pt>
                <c:pt idx="255">
                  <c:v>18.096628092422282</c:v>
                </c:pt>
                <c:pt idx="256">
                  <c:v>17.380163511600777</c:v>
                </c:pt>
                <c:pt idx="257">
                  <c:v>17.017186844358754</c:v>
                </c:pt>
                <c:pt idx="258">
                  <c:v>14.477633510209872</c:v>
                </c:pt>
                <c:pt idx="259">
                  <c:v>14.878615615601801</c:v>
                </c:pt>
                <c:pt idx="260">
                  <c:v>16.544672471900345</c:v>
                </c:pt>
                <c:pt idx="261">
                  <c:v>17.916015313252945</c:v>
                </c:pt>
                <c:pt idx="262">
                  <c:v>16.843493018100993</c:v>
                </c:pt>
                <c:pt idx="263">
                  <c:v>19.489909827608983</c:v>
                </c:pt>
                <c:pt idx="264">
                  <c:v>16.01473158087893</c:v>
                </c:pt>
                <c:pt idx="265">
                  <c:v>14.940558783233868</c:v>
                </c:pt>
                <c:pt idx="266">
                  <c:v>16.025559173693164</c:v>
                </c:pt>
                <c:pt idx="267">
                  <c:v>17.259826877107656</c:v>
                </c:pt>
                <c:pt idx="268">
                  <c:v>19.722020671743451</c:v>
                </c:pt>
                <c:pt idx="269">
                  <c:v>16.459221427603094</c:v>
                </c:pt>
                <c:pt idx="270">
                  <c:v>24.816927137694446</c:v>
                </c:pt>
                <c:pt idx="271">
                  <c:v>17.819151055142612</c:v>
                </c:pt>
                <c:pt idx="272">
                  <c:v>21.741548366466823</c:v>
                </c:pt>
                <c:pt idx="273">
                  <c:v>31.920355094758772</c:v>
                </c:pt>
                <c:pt idx="274">
                  <c:v>23.343801859048174</c:v>
                </c:pt>
                <c:pt idx="275">
                  <c:v>13.84239261983952</c:v>
                </c:pt>
                <c:pt idx="276">
                  <c:v>25.036828952197329</c:v>
                </c:pt>
                <c:pt idx="277">
                  <c:v>19.155758073115706</c:v>
                </c:pt>
                <c:pt idx="278">
                  <c:v>22.965088074339029</c:v>
                </c:pt>
                <c:pt idx="279">
                  <c:v>28.445176848028723</c:v>
                </c:pt>
                <c:pt idx="280">
                  <c:v>25.606056733298026</c:v>
                </c:pt>
                <c:pt idx="281">
                  <c:v>17.420503260394185</c:v>
                </c:pt>
                <c:pt idx="282">
                  <c:v>23.581665259296951</c:v>
                </c:pt>
                <c:pt idx="283">
                  <c:v>23.232409477933651</c:v>
                </c:pt>
                <c:pt idx="284">
                  <c:v>21.529515371335872</c:v>
                </c:pt>
                <c:pt idx="285">
                  <c:v>22.163123863555175</c:v>
                </c:pt>
                <c:pt idx="286">
                  <c:v>16.076153211135622</c:v>
                </c:pt>
                <c:pt idx="287">
                  <c:v>17.17704834512767</c:v>
                </c:pt>
                <c:pt idx="288">
                  <c:v>28.979819655217959</c:v>
                </c:pt>
                <c:pt idx="289">
                  <c:v>20.225043687494185</c:v>
                </c:pt>
                <c:pt idx="290">
                  <c:v>30.450087374988367</c:v>
                </c:pt>
                <c:pt idx="291">
                  <c:v>23.140447586945623</c:v>
                </c:pt>
                <c:pt idx="292">
                  <c:v>14.678124562905836</c:v>
                </c:pt>
                <c:pt idx="293">
                  <c:v>45.219594923591075</c:v>
                </c:pt>
                <c:pt idx="294">
                  <c:v>35.195042288792855</c:v>
                </c:pt>
                <c:pt idx="295">
                  <c:v>20.291874038392837</c:v>
                </c:pt>
                <c:pt idx="296">
                  <c:v>29.514462462407199</c:v>
                </c:pt>
                <c:pt idx="297">
                  <c:v>15.429546489670971</c:v>
                </c:pt>
                <c:pt idx="298">
                  <c:v>21.561650705467279</c:v>
                </c:pt>
                <c:pt idx="299">
                  <c:v>21.361159652771313</c:v>
                </c:pt>
                <c:pt idx="300">
                  <c:v>19.088927722217051</c:v>
                </c:pt>
                <c:pt idx="301">
                  <c:v>23.12385660481721</c:v>
                </c:pt>
                <c:pt idx="302">
                  <c:v>12.891346917891138</c:v>
                </c:pt>
                <c:pt idx="303">
                  <c:v>12.071740877858298</c:v>
                </c:pt>
                <c:pt idx="304">
                  <c:v>13.35773104250714</c:v>
                </c:pt>
                <c:pt idx="305">
                  <c:v>16.418793509527745</c:v>
                </c:pt>
                <c:pt idx="306">
                  <c:v>15.065020481037996</c:v>
                </c:pt>
                <c:pt idx="307">
                  <c:v>13.369852116713909</c:v>
                </c:pt>
                <c:pt idx="308">
                  <c:v>11.80441947426368</c:v>
                </c:pt>
                <c:pt idx="309">
                  <c:v>15.294672529634342</c:v>
                </c:pt>
                <c:pt idx="310">
                  <c:v>14.804692305606936</c:v>
                </c:pt>
                <c:pt idx="311">
                  <c:v>17.458351567023058</c:v>
                </c:pt>
                <c:pt idx="312">
                  <c:v>15.814240528182967</c:v>
                </c:pt>
                <c:pt idx="313">
                  <c:v>13.542008597628705</c:v>
                </c:pt>
                <c:pt idx="314">
                  <c:v>11.470267719770405</c:v>
                </c:pt>
                <c:pt idx="315">
                  <c:v>10.868794561682513</c:v>
                </c:pt>
                <c:pt idx="316">
                  <c:v>10.935624912581167</c:v>
                </c:pt>
                <c:pt idx="317">
                  <c:v>10.133660701797309</c:v>
                </c:pt>
                <c:pt idx="318">
                  <c:v>11.80441947426368</c:v>
                </c:pt>
                <c:pt idx="319">
                  <c:v>11.938080176060989</c:v>
                </c:pt>
                <c:pt idx="320">
                  <c:v>13.675669299426014</c:v>
                </c:pt>
                <c:pt idx="321">
                  <c:v>21.160668600075351</c:v>
                </c:pt>
                <c:pt idx="322">
                  <c:v>10.801964210783858</c:v>
                </c:pt>
                <c:pt idx="323">
                  <c:v>12.272231930554263</c:v>
                </c:pt>
                <c:pt idx="324">
                  <c:v>13.205540469758107</c:v>
                </c:pt>
                <c:pt idx="325">
                  <c:v>11.336607017973096</c:v>
                </c:pt>
                <c:pt idx="326">
                  <c:v>10.622309571672321</c:v>
                </c:pt>
                <c:pt idx="327">
                  <c:v>18.219804863118785</c:v>
                </c:pt>
                <c:pt idx="328">
                  <c:v>15.327680902054714</c:v>
                </c:pt>
                <c:pt idx="329">
                  <c:v>10.737222702649856</c:v>
                </c:pt>
                <c:pt idx="330">
                  <c:v>11.202946316175787</c:v>
                </c:pt>
                <c:pt idx="331">
                  <c:v>13.990893148080648</c:v>
                </c:pt>
                <c:pt idx="332">
                  <c:v>11.948745284243081</c:v>
                </c:pt>
                <c:pt idx="333">
                  <c:v>14.911523241268192</c:v>
                </c:pt>
                <c:pt idx="334">
                  <c:v>20.626025792886111</c:v>
                </c:pt>
                <c:pt idx="335">
                  <c:v>10.801964210783858</c:v>
                </c:pt>
                <c:pt idx="336">
                  <c:v>12.539553334148883</c:v>
                </c:pt>
                <c:pt idx="337">
                  <c:v>10.534642807189238</c:v>
                </c:pt>
                <c:pt idx="338">
                  <c:v>10.26732140359462</c:v>
                </c:pt>
                <c:pt idx="339">
                  <c:v>11.603928421567716</c:v>
                </c:pt>
                <c:pt idx="340">
                  <c:v>13.876160352121978</c:v>
                </c:pt>
                <c:pt idx="341">
                  <c:v>10.534642807189238</c:v>
                </c:pt>
                <c:pt idx="342">
                  <c:v>12.606383685047536</c:v>
                </c:pt>
                <c:pt idx="343">
                  <c:v>12.339062281452918</c:v>
                </c:pt>
                <c:pt idx="344">
                  <c:v>13.141026492236776</c:v>
                </c:pt>
                <c:pt idx="345">
                  <c:v>14.210312106615252</c:v>
                </c:pt>
                <c:pt idx="346">
                  <c:v>17.638203088348344</c:v>
                </c:pt>
                <c:pt idx="347">
                  <c:v>16.693211975602118</c:v>
                </c:pt>
                <c:pt idx="348">
                  <c:v>18.62111526592647</c:v>
                </c:pt>
                <c:pt idx="349">
                  <c:v>10.689435292672844</c:v>
                </c:pt>
                <c:pt idx="350">
                  <c:v>12.539553334148883</c:v>
                </c:pt>
                <c:pt idx="351">
                  <c:v>10.916319047693021</c:v>
                </c:pt>
                <c:pt idx="352">
                  <c:v>19.958766280909163</c:v>
                </c:pt>
                <c:pt idx="353">
                  <c:v>16.044499022115509</c:v>
                </c:pt>
                <c:pt idx="354">
                  <c:v>15.056745714065601</c:v>
                </c:pt>
                <c:pt idx="355">
                  <c:v>11.80441947426368</c:v>
                </c:pt>
                <c:pt idx="356">
                  <c:v>16.699826863783169</c:v>
                </c:pt>
                <c:pt idx="357">
                  <c:v>14.132247052453796</c:v>
                </c:pt>
                <c:pt idx="358">
                  <c:v>13.65834965261568</c:v>
                </c:pt>
                <c:pt idx="359">
                  <c:v>18.888436669521088</c:v>
                </c:pt>
                <c:pt idx="360">
                  <c:v>10.668303508986549</c:v>
                </c:pt>
                <c:pt idx="361">
                  <c:v>11.737589123365025</c:v>
                </c:pt>
                <c:pt idx="362">
                  <c:v>10.601473158087893</c:v>
                </c:pt>
                <c:pt idx="363">
                  <c:v>11.136115965277131</c:v>
                </c:pt>
                <c:pt idx="364">
                  <c:v>10.601473158087893</c:v>
                </c:pt>
                <c:pt idx="365">
                  <c:v>13.542008597628705</c:v>
                </c:pt>
                <c:pt idx="366">
                  <c:v>11.069285614378476</c:v>
                </c:pt>
                <c:pt idx="367">
                  <c:v>11.871249825162334</c:v>
                </c:pt>
                <c:pt idx="368">
                  <c:v>10.066830350898655</c:v>
                </c:pt>
                <c:pt idx="369">
                  <c:v>12.472722983250227</c:v>
                </c:pt>
                <c:pt idx="370">
                  <c:v>11.938080176060989</c:v>
                </c:pt>
                <c:pt idx="371">
                  <c:v>12.721394595511471</c:v>
                </c:pt>
                <c:pt idx="372">
                  <c:v>13.794559578098912</c:v>
                </c:pt>
                <c:pt idx="373">
                  <c:v>22.26331092671219</c:v>
                </c:pt>
                <c:pt idx="374">
                  <c:v>22.898257723440377</c:v>
                </c:pt>
                <c:pt idx="375">
                  <c:v>14.410803159311216</c:v>
                </c:pt>
                <c:pt idx="376">
                  <c:v>10.951854255631766</c:v>
                </c:pt>
                <c:pt idx="377">
                  <c:v>13.141026492236776</c:v>
                </c:pt>
                <c:pt idx="378">
                  <c:v>12.087826388627692</c:v>
                </c:pt>
                <c:pt idx="379">
                  <c:v>10.438531413030882</c:v>
                </c:pt>
                <c:pt idx="380">
                  <c:v>10.644954020252998</c:v>
                </c:pt>
                <c:pt idx="381">
                  <c:v>11.484499029137151</c:v>
                </c:pt>
                <c:pt idx="382">
                  <c:v>11.871249825162334</c:v>
                </c:pt>
                <c:pt idx="383">
                  <c:v>14.141154194938533</c:v>
                </c:pt>
                <c:pt idx="384">
                  <c:v>12.16465006233817</c:v>
                </c:pt>
                <c:pt idx="385">
                  <c:v>14.587323515112921</c:v>
                </c:pt>
                <c:pt idx="386">
                  <c:v>19.155758073115706</c:v>
                </c:pt>
                <c:pt idx="387">
                  <c:v>10.534642807189238</c:v>
                </c:pt>
                <c:pt idx="388">
                  <c:v>12.205401579655607</c:v>
                </c:pt>
                <c:pt idx="389">
                  <c:v>11.002455263479822</c:v>
                </c:pt>
                <c:pt idx="390">
                  <c:v>10.400982105391929</c:v>
                </c:pt>
                <c:pt idx="391">
                  <c:v>10.601473158087893</c:v>
                </c:pt>
                <c:pt idx="392">
                  <c:v>11.670758772466369</c:v>
                </c:pt>
                <c:pt idx="393">
                  <c:v>10.26732140359462</c:v>
                </c:pt>
                <c:pt idx="394">
                  <c:v>11.069285614378476</c:v>
                </c:pt>
                <c:pt idx="395">
                  <c:v>19.757231231203601</c:v>
                </c:pt>
                <c:pt idx="396">
                  <c:v>14.277142457513907</c:v>
                </c:pt>
                <c:pt idx="397">
                  <c:v>11.470267719770405</c:v>
                </c:pt>
                <c:pt idx="398">
                  <c:v>16.757345000074221</c:v>
                </c:pt>
                <c:pt idx="399">
                  <c:v>17.22506119392737</c:v>
                </c:pt>
                <c:pt idx="400">
                  <c:v>21.915355423388114</c:v>
                </c:pt>
                <c:pt idx="401">
                  <c:v>20.893347196480732</c:v>
                </c:pt>
                <c:pt idx="402">
                  <c:v>11.069285614378476</c:v>
                </c:pt>
                <c:pt idx="403">
                  <c:v>11.554731699833987</c:v>
                </c:pt>
                <c:pt idx="404">
                  <c:v>13.608838948527358</c:v>
                </c:pt>
                <c:pt idx="405">
                  <c:v>12.316563068590815</c:v>
                </c:pt>
                <c:pt idx="406">
                  <c:v>14.050517362683848</c:v>
                </c:pt>
                <c:pt idx="407">
                  <c:v>15.440962396747198</c:v>
                </c:pt>
                <c:pt idx="408">
                  <c:v>14.743147233009102</c:v>
                </c:pt>
                <c:pt idx="409">
                  <c:v>13.542008597628705</c:v>
                </c:pt>
                <c:pt idx="410">
                  <c:v>17.912306028287016</c:v>
                </c:pt>
                <c:pt idx="411">
                  <c:v>11.849345736574984</c:v>
                </c:pt>
                <c:pt idx="412">
                  <c:v>15.098389209393448</c:v>
                </c:pt>
                <c:pt idx="413">
                  <c:v>17.752320704243957</c:v>
                </c:pt>
                <c:pt idx="414">
                  <c:v>12.138571228756954</c:v>
                </c:pt>
                <c:pt idx="415">
                  <c:v>11.603928421567716</c:v>
                </c:pt>
                <c:pt idx="416">
                  <c:v>11.603928421567716</c:v>
                </c:pt>
                <c:pt idx="417">
                  <c:v>11.603928421567716</c:v>
                </c:pt>
                <c:pt idx="418">
                  <c:v>11.470267719770405</c:v>
                </c:pt>
                <c:pt idx="419">
                  <c:v>11.002455263479822</c:v>
                </c:pt>
                <c:pt idx="420">
                  <c:v>10.935624912581167</c:v>
                </c:pt>
                <c:pt idx="421">
                  <c:v>10.668303508986549</c:v>
                </c:pt>
                <c:pt idx="422">
                  <c:v>10.334151754493274</c:v>
                </c:pt>
                <c:pt idx="423">
                  <c:v>11.002455263479822</c:v>
                </c:pt>
                <c:pt idx="424">
                  <c:v>11.80441947426368</c:v>
                </c:pt>
                <c:pt idx="425">
                  <c:v>15.514218739840091</c:v>
                </c:pt>
                <c:pt idx="426">
                  <c:v>26.630179492556945</c:v>
                </c:pt>
                <c:pt idx="427">
                  <c:v>19.219444637428634</c:v>
                </c:pt>
                <c:pt idx="428">
                  <c:v>18.554284915027814</c:v>
                </c:pt>
                <c:pt idx="429">
                  <c:v>11.623924744226171</c:v>
                </c:pt>
                <c:pt idx="430">
                  <c:v>12.405892632351573</c:v>
                </c:pt>
                <c:pt idx="431">
                  <c:v>13.994683144061357</c:v>
                </c:pt>
                <c:pt idx="432">
                  <c:v>14.85048404769452</c:v>
                </c:pt>
                <c:pt idx="433">
                  <c:v>13.405195621791101</c:v>
                </c:pt>
                <c:pt idx="434">
                  <c:v>11.113020679149294</c:v>
                </c:pt>
                <c:pt idx="435">
                  <c:v>12.138571228756954</c:v>
                </c:pt>
                <c:pt idx="436">
                  <c:v>11.628766529635394</c:v>
                </c:pt>
                <c:pt idx="437">
                  <c:v>12.005931467498183</c:v>
                </c:pt>
                <c:pt idx="438">
                  <c:v>15.484144447047365</c:v>
                </c:pt>
                <c:pt idx="439">
                  <c:v>14.277142457513907</c:v>
                </c:pt>
                <c:pt idx="440">
                  <c:v>10.066830350898655</c:v>
                </c:pt>
                <c:pt idx="441">
                  <c:v>13.542008597628705</c:v>
                </c:pt>
                <c:pt idx="442">
                  <c:v>10.935624912581167</c:v>
                </c:pt>
                <c:pt idx="443">
                  <c:v>11.26977666707444</c:v>
                </c:pt>
                <c:pt idx="444">
                  <c:v>11.603928421567716</c:v>
                </c:pt>
                <c:pt idx="445">
                  <c:v>10.467812456290584</c:v>
                </c:pt>
                <c:pt idx="446">
                  <c:v>11.136115965277131</c:v>
                </c:pt>
                <c:pt idx="447">
                  <c:v>12.673214035946192</c:v>
                </c:pt>
                <c:pt idx="448">
                  <c:v>18.687945616825122</c:v>
                </c:pt>
                <c:pt idx="449">
                  <c:v>10.26732140359462</c:v>
                </c:pt>
                <c:pt idx="450">
                  <c:v>12.740044386844847</c:v>
                </c:pt>
                <c:pt idx="451">
                  <c:v>23.555909503681082</c:v>
                </c:pt>
                <c:pt idx="452">
                  <c:v>25.471424304832578</c:v>
                </c:pt>
                <c:pt idx="453">
                  <c:v>21.494820354568624</c:v>
                </c:pt>
                <c:pt idx="454">
                  <c:v>19.042422459205063</c:v>
                </c:pt>
                <c:pt idx="455">
                  <c:v>16.683035089865481</c:v>
                </c:pt>
                <c:pt idx="456">
                  <c:v>15.947901229980276</c:v>
                </c:pt>
                <c:pt idx="457">
                  <c:v>12.850467941728466</c:v>
                </c:pt>
                <c:pt idx="458">
                  <c:v>15.598818298636541</c:v>
                </c:pt>
                <c:pt idx="459">
                  <c:v>11.675896161883687</c:v>
                </c:pt>
                <c:pt idx="460">
                  <c:v>19.489909827608979</c:v>
                </c:pt>
                <c:pt idx="461">
                  <c:v>16.482544037169514</c:v>
                </c:pt>
                <c:pt idx="462">
                  <c:v>14.516822139624228</c:v>
                </c:pt>
                <c:pt idx="463">
                  <c:v>12.673214035946192</c:v>
                </c:pt>
                <c:pt idx="464">
                  <c:v>13.712161832092278</c:v>
                </c:pt>
                <c:pt idx="465">
                  <c:v>13.919169993482896</c:v>
                </c:pt>
                <c:pt idx="466">
                  <c:v>16.66028877178093</c:v>
                </c:pt>
                <c:pt idx="467">
                  <c:v>11.955906911524837</c:v>
                </c:pt>
                <c:pt idx="468">
                  <c:v>13.742499650324667</c:v>
                </c:pt>
                <c:pt idx="469">
                  <c:v>18.412114444012211</c:v>
                </c:pt>
                <c:pt idx="470">
                  <c:v>20.011429700118093</c:v>
                </c:pt>
                <c:pt idx="471">
                  <c:v>10.26732140359462</c:v>
                </c:pt>
                <c:pt idx="472">
                  <c:v>12.138571228756954</c:v>
                </c:pt>
                <c:pt idx="473">
                  <c:v>13.942990703020634</c:v>
                </c:pt>
                <c:pt idx="474">
                  <c:v>14.13287346669884</c:v>
                </c:pt>
                <c:pt idx="475">
                  <c:v>16.215222633574896</c:v>
                </c:pt>
                <c:pt idx="476">
                  <c:v>11.332811675564315</c:v>
                </c:pt>
                <c:pt idx="477">
                  <c:v>14.477633510209872</c:v>
                </c:pt>
                <c:pt idx="478">
                  <c:v>12.205401579655607</c:v>
                </c:pt>
                <c:pt idx="479">
                  <c:v>11.862972298096448</c:v>
                </c:pt>
                <c:pt idx="480">
                  <c:v>10.801964210783858</c:v>
                </c:pt>
                <c:pt idx="481">
                  <c:v>13.97610433324367</c:v>
                </c:pt>
                <c:pt idx="482">
                  <c:v>12.295931289540839</c:v>
                </c:pt>
                <c:pt idx="483">
                  <c:v>16.750459395507747</c:v>
                </c:pt>
                <c:pt idx="484">
                  <c:v>14.076651404817943</c:v>
                </c:pt>
                <c:pt idx="485">
                  <c:v>14.842120062203676</c:v>
                </c:pt>
                <c:pt idx="486">
                  <c:v>11.905454855162862</c:v>
                </c:pt>
                <c:pt idx="487">
                  <c:v>16.821978209624589</c:v>
                </c:pt>
                <c:pt idx="488">
                  <c:v>10.601473158087893</c:v>
                </c:pt>
                <c:pt idx="489">
                  <c:v>20.692856143784766</c:v>
                </c:pt>
                <c:pt idx="490">
                  <c:v>14.74495491380449</c:v>
                </c:pt>
                <c:pt idx="491">
                  <c:v>17.160582496148276</c:v>
                </c:pt>
                <c:pt idx="492">
                  <c:v>13.007365790439465</c:v>
                </c:pt>
                <c:pt idx="493">
                  <c:v>13.845974726647688</c:v>
                </c:pt>
                <c:pt idx="494">
                  <c:v>19.155758073115706</c:v>
                </c:pt>
                <c:pt idx="495">
                  <c:v>13.007365790439465</c:v>
                </c:pt>
                <c:pt idx="496">
                  <c:v>26.373435970170423</c:v>
                </c:pt>
                <c:pt idx="497">
                  <c:v>25.170489653994636</c:v>
                </c:pt>
                <c:pt idx="498">
                  <c:v>11.906804707956384</c:v>
                </c:pt>
                <c:pt idx="499">
                  <c:v>12.940535439540811</c:v>
                </c:pt>
                <c:pt idx="500">
                  <c:v>11.54887780217558</c:v>
                </c:pt>
                <c:pt idx="501">
                  <c:v>10.750118440869068</c:v>
                </c:pt>
                <c:pt idx="502">
                  <c:v>10.724851763127146</c:v>
                </c:pt>
                <c:pt idx="503">
                  <c:v>10.957338454472035</c:v>
                </c:pt>
                <c:pt idx="504">
                  <c:v>13.007365790439465</c:v>
                </c:pt>
                <c:pt idx="505">
                  <c:v>15.614594966305328</c:v>
                </c:pt>
                <c:pt idx="506">
                  <c:v>15.636516918645471</c:v>
                </c:pt>
                <c:pt idx="507">
                  <c:v>18.840568608676609</c:v>
                </c:pt>
                <c:pt idx="508">
                  <c:v>11.938080176060989</c:v>
                </c:pt>
                <c:pt idx="509">
                  <c:v>13.675669299426014</c:v>
                </c:pt>
                <c:pt idx="510">
                  <c:v>12.539553334148883</c:v>
                </c:pt>
                <c:pt idx="511">
                  <c:v>11.670758772466369</c:v>
                </c:pt>
                <c:pt idx="512">
                  <c:v>12.539553334148883</c:v>
                </c:pt>
                <c:pt idx="513">
                  <c:v>13.07419614133812</c:v>
                </c:pt>
                <c:pt idx="514">
                  <c:v>12.405892632351573</c:v>
                </c:pt>
                <c:pt idx="515">
                  <c:v>12.071740877858298</c:v>
                </c:pt>
                <c:pt idx="516">
                  <c:v>11.737589123365025</c:v>
                </c:pt>
                <c:pt idx="517">
                  <c:v>10.668303508986549</c:v>
                </c:pt>
                <c:pt idx="518">
                  <c:v>12.539553334148883</c:v>
                </c:pt>
                <c:pt idx="519">
                  <c:v>15.628301510390747</c:v>
                </c:pt>
                <c:pt idx="520">
                  <c:v>19.130744869528673</c:v>
                </c:pt>
                <c:pt idx="521">
                  <c:v>13.608838948527358</c:v>
                </c:pt>
                <c:pt idx="522">
                  <c:v>23.324687897512636</c:v>
                </c:pt>
                <c:pt idx="523">
                  <c:v>23.165579127034995</c:v>
                </c:pt>
                <c:pt idx="524">
                  <c:v>13.542008597628705</c:v>
                </c:pt>
                <c:pt idx="525">
                  <c:v>11.637634984029996</c:v>
                </c:pt>
                <c:pt idx="526">
                  <c:v>17.303353591576514</c:v>
                </c:pt>
                <c:pt idx="527">
                  <c:v>20.826516845582077</c:v>
                </c:pt>
                <c:pt idx="528">
                  <c:v>22.363614916251137</c:v>
                </c:pt>
                <c:pt idx="529">
                  <c:v>29.380801760609891</c:v>
                </c:pt>
                <c:pt idx="530">
                  <c:v>21.895802459960553</c:v>
                </c:pt>
                <c:pt idx="531">
                  <c:v>14.298369260593109</c:v>
                </c:pt>
                <c:pt idx="532">
                  <c:v>10.334151754493274</c:v>
                </c:pt>
                <c:pt idx="533">
                  <c:v>10.337538208766151</c:v>
                </c:pt>
                <c:pt idx="534">
                  <c:v>13.542008597628705</c:v>
                </c:pt>
                <c:pt idx="535">
                  <c:v>13.908886921001717</c:v>
                </c:pt>
                <c:pt idx="536">
                  <c:v>12.705598373282013</c:v>
                </c:pt>
                <c:pt idx="537">
                  <c:v>16.655301463282626</c:v>
                </c:pt>
                <c:pt idx="538">
                  <c:v>11.082498115094877</c:v>
                </c:pt>
                <c:pt idx="539">
                  <c:v>10.735133859885202</c:v>
                </c:pt>
                <c:pt idx="540">
                  <c:v>14.915395445263542</c:v>
                </c:pt>
                <c:pt idx="541">
                  <c:v>15.273964737743253</c:v>
                </c:pt>
                <c:pt idx="542">
                  <c:v>16.182374186184223</c:v>
                </c:pt>
                <c:pt idx="543">
                  <c:v>13.675669299426014</c:v>
                </c:pt>
                <c:pt idx="544">
                  <c:v>14.544463861108525</c:v>
                </c:pt>
                <c:pt idx="545">
                  <c:v>11.470267719770405</c:v>
                </c:pt>
                <c:pt idx="546">
                  <c:v>11.136115965277131</c:v>
                </c:pt>
                <c:pt idx="547">
                  <c:v>11.53709807066906</c:v>
                </c:pt>
                <c:pt idx="548">
                  <c:v>13.408347895831394</c:v>
                </c:pt>
                <c:pt idx="549">
                  <c:v>12.606383685047536</c:v>
                </c:pt>
                <c:pt idx="550">
                  <c:v>12.539553334148883</c:v>
                </c:pt>
                <c:pt idx="551">
                  <c:v>16.215222633574896</c:v>
                </c:pt>
                <c:pt idx="552">
                  <c:v>14.343972808412561</c:v>
                </c:pt>
                <c:pt idx="553">
                  <c:v>11.458933138548186</c:v>
                </c:pt>
                <c:pt idx="554">
                  <c:v>15.012782189740237</c:v>
                </c:pt>
                <c:pt idx="555">
                  <c:v>16.148392282676241</c:v>
                </c:pt>
                <c:pt idx="556">
                  <c:v>13.34151754493274</c:v>
                </c:pt>
                <c:pt idx="557">
                  <c:v>11.428248804946385</c:v>
                </c:pt>
                <c:pt idx="558">
                  <c:v>13.919328622003789</c:v>
                </c:pt>
                <c:pt idx="559">
                  <c:v>14.945445966500454</c:v>
                </c:pt>
                <c:pt idx="560">
                  <c:v>14.143481755716598</c:v>
                </c:pt>
                <c:pt idx="561">
                  <c:v>27.977364391738138</c:v>
                </c:pt>
                <c:pt idx="562">
                  <c:v>20.091382985696875</c:v>
                </c:pt>
                <c:pt idx="563">
                  <c:v>12.143722919869361</c:v>
                </c:pt>
                <c:pt idx="564">
                  <c:v>10.601473158087893</c:v>
                </c:pt>
                <c:pt idx="565">
                  <c:v>18.420624213230504</c:v>
                </c:pt>
                <c:pt idx="566">
                  <c:v>21.828972109061898</c:v>
                </c:pt>
                <c:pt idx="567">
                  <c:v>11.860702465375491</c:v>
                </c:pt>
                <c:pt idx="568">
                  <c:v>11.926959151225066</c:v>
                </c:pt>
                <c:pt idx="569">
                  <c:v>10.200491052695964</c:v>
                </c:pt>
                <c:pt idx="570">
                  <c:v>12.622257878247389</c:v>
                </c:pt>
                <c:pt idx="571">
                  <c:v>15.049636341435212</c:v>
                </c:pt>
                <c:pt idx="572">
                  <c:v>11.477462100607136</c:v>
                </c:pt>
                <c:pt idx="573">
                  <c:v>11.938080176060989</c:v>
                </c:pt>
                <c:pt idx="574">
                  <c:v>15.51405606808297</c:v>
                </c:pt>
                <c:pt idx="575">
                  <c:v>15.505464298024123</c:v>
                </c:pt>
                <c:pt idx="576">
                  <c:v>19.098852851338819</c:v>
                </c:pt>
                <c:pt idx="577">
                  <c:v>12.806874737743501</c:v>
                </c:pt>
                <c:pt idx="578">
                  <c:v>12.673214035946192</c:v>
                </c:pt>
                <c:pt idx="579">
                  <c:v>13.007365790439465</c:v>
                </c:pt>
                <c:pt idx="580">
                  <c:v>13.007365790439465</c:v>
                </c:pt>
                <c:pt idx="581">
                  <c:v>12.539553334148883</c:v>
                </c:pt>
                <c:pt idx="582">
                  <c:v>12.405892632351573</c:v>
                </c:pt>
                <c:pt idx="583">
                  <c:v>12.539553334148883</c:v>
                </c:pt>
                <c:pt idx="584">
                  <c:v>13.007365790439465</c:v>
                </c:pt>
                <c:pt idx="585">
                  <c:v>10.534642807189238</c:v>
                </c:pt>
                <c:pt idx="586">
                  <c:v>10.334151754493274</c:v>
                </c:pt>
                <c:pt idx="587">
                  <c:v>11.938080176060989</c:v>
                </c:pt>
                <c:pt idx="588">
                  <c:v>12.436272687365733</c:v>
                </c:pt>
                <c:pt idx="589">
                  <c:v>17.091693449656258</c:v>
                </c:pt>
                <c:pt idx="590">
                  <c:v>15.814240528182967</c:v>
                </c:pt>
                <c:pt idx="591">
                  <c:v>10.534642807189238</c:v>
                </c:pt>
                <c:pt idx="592">
                  <c:v>12.236831359040439</c:v>
                </c:pt>
                <c:pt idx="593">
                  <c:v>19.454384650905904</c:v>
                </c:pt>
                <c:pt idx="594">
                  <c:v>18.353793862331848</c:v>
                </c:pt>
                <c:pt idx="595">
                  <c:v>14.878615615601801</c:v>
                </c:pt>
                <c:pt idx="596">
                  <c:v>27.108569830055629</c:v>
                </c:pt>
                <c:pt idx="597">
                  <c:v>21.828972109061898</c:v>
                </c:pt>
                <c:pt idx="598">
                  <c:v>12.457302213932117</c:v>
                </c:pt>
                <c:pt idx="599">
                  <c:v>12.405892632351573</c:v>
                </c:pt>
                <c:pt idx="600">
                  <c:v>10.467812456290584</c:v>
                </c:pt>
                <c:pt idx="601">
                  <c:v>13.20785684313543</c:v>
                </c:pt>
                <c:pt idx="602">
                  <c:v>11.388782441959764</c:v>
                </c:pt>
                <c:pt idx="603">
                  <c:v>10.920800156381476</c:v>
                </c:pt>
                <c:pt idx="604">
                  <c:v>10.868794561682513</c:v>
                </c:pt>
                <c:pt idx="605">
                  <c:v>10.474577866470966</c:v>
                </c:pt>
                <c:pt idx="606">
                  <c:v>10.674192225257773</c:v>
                </c:pt>
                <c:pt idx="607">
                  <c:v>10.697845117101368</c:v>
                </c:pt>
                <c:pt idx="608">
                  <c:v>12.466381645061471</c:v>
                </c:pt>
                <c:pt idx="609">
                  <c:v>11.403437368871751</c:v>
                </c:pt>
                <c:pt idx="610">
                  <c:v>17.139378275044642</c:v>
                </c:pt>
                <c:pt idx="611">
                  <c:v>19.112135323432611</c:v>
                </c:pt>
                <c:pt idx="612">
                  <c:v>19.861076587768807</c:v>
                </c:pt>
                <c:pt idx="613">
                  <c:v>12.004910526959645</c:v>
                </c:pt>
                <c:pt idx="614">
                  <c:v>14.410803159311216</c:v>
                </c:pt>
                <c:pt idx="615">
                  <c:v>14.343972808412561</c:v>
                </c:pt>
                <c:pt idx="616">
                  <c:v>12.606383685047536</c:v>
                </c:pt>
                <c:pt idx="617">
                  <c:v>12.740044386844847</c:v>
                </c:pt>
                <c:pt idx="618">
                  <c:v>12.873705088642156</c:v>
                </c:pt>
                <c:pt idx="619">
                  <c:v>13.141026492236776</c:v>
                </c:pt>
                <c:pt idx="620">
                  <c:v>11.80441947426368</c:v>
                </c:pt>
                <c:pt idx="621">
                  <c:v>11.069285614378476</c:v>
                </c:pt>
                <c:pt idx="622">
                  <c:v>10.601473158087893</c:v>
                </c:pt>
                <c:pt idx="623">
                  <c:v>11.470267719770405</c:v>
                </c:pt>
                <c:pt idx="624">
                  <c:v>12.602290165662152</c:v>
                </c:pt>
                <c:pt idx="625">
                  <c:v>23.814794978912115</c:v>
                </c:pt>
                <c:pt idx="626">
                  <c:v>22.363614916251137</c:v>
                </c:pt>
                <c:pt idx="627">
                  <c:v>12.940535439540811</c:v>
                </c:pt>
                <c:pt idx="628">
                  <c:v>14.083690912999501</c:v>
                </c:pt>
                <c:pt idx="629">
                  <c:v>16.503161501158328</c:v>
                </c:pt>
                <c:pt idx="630">
                  <c:v>21.494820354568624</c:v>
                </c:pt>
                <c:pt idx="631">
                  <c:v>20.893347196480732</c:v>
                </c:pt>
                <c:pt idx="632">
                  <c:v>31.118390883974914</c:v>
                </c:pt>
                <c:pt idx="633">
                  <c:v>24.301695092312126</c:v>
                </c:pt>
                <c:pt idx="634">
                  <c:v>12.563763891855551</c:v>
                </c:pt>
                <c:pt idx="635">
                  <c:v>10.868794561682513</c:v>
                </c:pt>
                <c:pt idx="636">
                  <c:v>12.673214035946192</c:v>
                </c:pt>
                <c:pt idx="637">
                  <c:v>11.670758772466369</c:v>
                </c:pt>
                <c:pt idx="638">
                  <c:v>12.795943283880938</c:v>
                </c:pt>
                <c:pt idx="639">
                  <c:v>10.517248490827845</c:v>
                </c:pt>
                <c:pt idx="640">
                  <c:v>10.601473158087893</c:v>
                </c:pt>
                <c:pt idx="641">
                  <c:v>10.374474989506977</c:v>
                </c:pt>
                <c:pt idx="642">
                  <c:v>10.639948333408196</c:v>
                </c:pt>
                <c:pt idx="643">
                  <c:v>10.679322109626684</c:v>
                </c:pt>
                <c:pt idx="644">
                  <c:v>10.478636473681043</c:v>
                </c:pt>
                <c:pt idx="645">
                  <c:v>11.470267719770405</c:v>
                </c:pt>
                <c:pt idx="646">
                  <c:v>15.937130021933099</c:v>
                </c:pt>
                <c:pt idx="647">
                  <c:v>17.565407052663335</c:v>
                </c:pt>
                <c:pt idx="648">
                  <c:v>16.912903033910403</c:v>
                </c:pt>
                <c:pt idx="649">
                  <c:v>12.205401579655607</c:v>
                </c:pt>
                <c:pt idx="650">
                  <c:v>14.678124562905836</c:v>
                </c:pt>
                <c:pt idx="651">
                  <c:v>12.873705088642156</c:v>
                </c:pt>
                <c:pt idx="652">
                  <c:v>13.809330001223323</c:v>
                </c:pt>
                <c:pt idx="653">
                  <c:v>13.274687194034085</c:v>
                </c:pt>
                <c:pt idx="654">
                  <c:v>13.675669299426014</c:v>
                </c:pt>
                <c:pt idx="655">
                  <c:v>13.274687194034085</c:v>
                </c:pt>
                <c:pt idx="656">
                  <c:v>12.138571228756954</c:v>
                </c:pt>
                <c:pt idx="657">
                  <c:v>10.935624912581167</c:v>
                </c:pt>
                <c:pt idx="658">
                  <c:v>10.534642807189238</c:v>
                </c:pt>
                <c:pt idx="659">
                  <c:v>11.136115965277131</c:v>
                </c:pt>
                <c:pt idx="660">
                  <c:v>13.060007429637038</c:v>
                </c:pt>
                <c:pt idx="661">
                  <c:v>16.265953165326028</c:v>
                </c:pt>
                <c:pt idx="662">
                  <c:v>17.017186844358754</c:v>
                </c:pt>
                <c:pt idx="663">
                  <c:v>16.929365514640111</c:v>
                </c:pt>
                <c:pt idx="664">
                  <c:v>16.816695791662788</c:v>
                </c:pt>
                <c:pt idx="665">
                  <c:v>13.20785684313543</c:v>
                </c:pt>
                <c:pt idx="666">
                  <c:v>12.36080852343448</c:v>
                </c:pt>
                <c:pt idx="667">
                  <c:v>15.205710245433018</c:v>
                </c:pt>
                <c:pt idx="668">
                  <c:v>16.683035089865481</c:v>
                </c:pt>
                <c:pt idx="669">
                  <c:v>14.277142457513907</c:v>
                </c:pt>
                <c:pt idx="670">
                  <c:v>25.036828952197329</c:v>
                </c:pt>
                <c:pt idx="671">
                  <c:v>22.096293512656519</c:v>
                </c:pt>
                <c:pt idx="672">
                  <c:v>13.866657650965207</c:v>
                </c:pt>
                <c:pt idx="673">
                  <c:v>11.002455263479822</c:v>
                </c:pt>
                <c:pt idx="674">
                  <c:v>15.881070879081623</c:v>
                </c:pt>
                <c:pt idx="675">
                  <c:v>13.34151754493274</c:v>
                </c:pt>
                <c:pt idx="676">
                  <c:v>14.392247886143117</c:v>
                </c:pt>
                <c:pt idx="677">
                  <c:v>15.480088773689692</c:v>
                </c:pt>
                <c:pt idx="678">
                  <c:v>10.507782720122981</c:v>
                </c:pt>
                <c:pt idx="679">
                  <c:v>14.009821053919287</c:v>
                </c:pt>
                <c:pt idx="680">
                  <c:v>18.496855796764162</c:v>
                </c:pt>
                <c:pt idx="681">
                  <c:v>22.572735297663154</c:v>
                </c:pt>
                <c:pt idx="682">
                  <c:v>18.740281974979791</c:v>
                </c:pt>
                <c:pt idx="683">
                  <c:v>18.821606318622432</c:v>
                </c:pt>
                <c:pt idx="684">
                  <c:v>16.037982534943119</c:v>
                </c:pt>
                <c:pt idx="685">
                  <c:v>16.005806654837819</c:v>
                </c:pt>
                <c:pt idx="686">
                  <c:v>17.529912658019882</c:v>
                </c:pt>
                <c:pt idx="687">
                  <c:v>14.477633510209872</c:v>
                </c:pt>
                <c:pt idx="688">
                  <c:v>19.222588424014361</c:v>
                </c:pt>
                <c:pt idx="689">
                  <c:v>13.608838948527358</c:v>
                </c:pt>
                <c:pt idx="690">
                  <c:v>14.009821053919287</c:v>
                </c:pt>
                <c:pt idx="691">
                  <c:v>14.811785264703145</c:v>
                </c:pt>
                <c:pt idx="692">
                  <c:v>15.546919124588348</c:v>
                </c:pt>
                <c:pt idx="693">
                  <c:v>13.608838948527358</c:v>
                </c:pt>
                <c:pt idx="694">
                  <c:v>13.542008597628705</c:v>
                </c:pt>
                <c:pt idx="695">
                  <c:v>10.133660701797309</c:v>
                </c:pt>
                <c:pt idx="696">
                  <c:v>15.01227631739911</c:v>
                </c:pt>
                <c:pt idx="697">
                  <c:v>10.534642807189238</c:v>
                </c:pt>
                <c:pt idx="698">
                  <c:v>12.697924591606144</c:v>
                </c:pt>
                <c:pt idx="699">
                  <c:v>18.409448547899686</c:v>
                </c:pt>
                <c:pt idx="700">
                  <c:v>20.893347196480732</c:v>
                </c:pt>
                <c:pt idx="701">
                  <c:v>13.141026492236776</c:v>
                </c:pt>
                <c:pt idx="702">
                  <c:v>10.439283769072194</c:v>
                </c:pt>
                <c:pt idx="703">
                  <c:v>12.839324956439238</c:v>
                </c:pt>
                <c:pt idx="704">
                  <c:v>19.289418774913017</c:v>
                </c:pt>
                <c:pt idx="705">
                  <c:v>20.358704389291493</c:v>
                </c:pt>
                <c:pt idx="706">
                  <c:v>22.831427372541722</c:v>
                </c:pt>
                <c:pt idx="707">
                  <c:v>18.955267020419743</c:v>
                </c:pt>
                <c:pt idx="708">
                  <c:v>13.923764640254493</c:v>
                </c:pt>
                <c:pt idx="709">
                  <c:v>10.334151754493274</c:v>
                </c:pt>
                <c:pt idx="710">
                  <c:v>13.408347895831394</c:v>
                </c:pt>
                <c:pt idx="711">
                  <c:v>14.143481755716598</c:v>
                </c:pt>
                <c:pt idx="712">
                  <c:v>13.412432092382829</c:v>
                </c:pt>
                <c:pt idx="713">
                  <c:v>12.82248056030325</c:v>
                </c:pt>
                <c:pt idx="714">
                  <c:v>10.467812456290584</c:v>
                </c:pt>
                <c:pt idx="715">
                  <c:v>19.472260994539226</c:v>
                </c:pt>
                <c:pt idx="716">
                  <c:v>12.620935185308474</c:v>
                </c:pt>
                <c:pt idx="717">
                  <c:v>15.845547306306969</c:v>
                </c:pt>
                <c:pt idx="718">
                  <c:v>14.24380759878029</c:v>
                </c:pt>
                <c:pt idx="719">
                  <c:v>14.74495491380449</c:v>
                </c:pt>
                <c:pt idx="720">
                  <c:v>16.516537696136222</c:v>
                </c:pt>
                <c:pt idx="721">
                  <c:v>22.695778728443546</c:v>
                </c:pt>
                <c:pt idx="722">
                  <c:v>18.618703726129468</c:v>
                </c:pt>
                <c:pt idx="723">
                  <c:v>10.26732140359462</c:v>
                </c:pt>
                <c:pt idx="724">
                  <c:v>10.334151754493274</c:v>
                </c:pt>
                <c:pt idx="725">
                  <c:v>10.868794561682513</c:v>
                </c:pt>
                <c:pt idx="726">
                  <c:v>18.054074461277686</c:v>
                </c:pt>
                <c:pt idx="727">
                  <c:v>15.279597720993729</c:v>
                </c:pt>
                <c:pt idx="728">
                  <c:v>13.801762519903594</c:v>
                </c:pt>
                <c:pt idx="729">
                  <c:v>16.282052984473552</c:v>
                </c:pt>
                <c:pt idx="730">
                  <c:v>14.945445966500454</c:v>
                </c:pt>
                <c:pt idx="731">
                  <c:v>25.237320004893295</c:v>
                </c:pt>
                <c:pt idx="732">
                  <c:v>18.554284915027814</c:v>
                </c:pt>
                <c:pt idx="733">
                  <c:v>18.220133160534541</c:v>
                </c:pt>
                <c:pt idx="734">
                  <c:v>10.200491052695964</c:v>
                </c:pt>
                <c:pt idx="735">
                  <c:v>11.665750332211113</c:v>
                </c:pt>
                <c:pt idx="736">
                  <c:v>10.200491052695964</c:v>
                </c:pt>
                <c:pt idx="737">
                  <c:v>12.339062281452918</c:v>
                </c:pt>
                <c:pt idx="738">
                  <c:v>12.940535439540811</c:v>
                </c:pt>
                <c:pt idx="739">
                  <c:v>32.724513833824197</c:v>
                </c:pt>
                <c:pt idx="740">
                  <c:v>30.917899831278952</c:v>
                </c:pt>
                <c:pt idx="741">
                  <c:v>30.984730182177604</c:v>
                </c:pt>
                <c:pt idx="742">
                  <c:v>29.380801760609891</c:v>
                </c:pt>
                <c:pt idx="743">
                  <c:v>48.494282117625161</c:v>
                </c:pt>
                <c:pt idx="744">
                  <c:v>50.031380188294222</c:v>
                </c:pt>
                <c:pt idx="745">
                  <c:v>28.645667900724685</c:v>
                </c:pt>
                <c:pt idx="746">
                  <c:v>19.824061582102253</c:v>
                </c:pt>
                <c:pt idx="747">
                  <c:v>10.445553752495295</c:v>
                </c:pt>
                <c:pt idx="748">
                  <c:v>10.400982105391929</c:v>
                </c:pt>
                <c:pt idx="749">
                  <c:v>12.413829271163594</c:v>
                </c:pt>
                <c:pt idx="750">
                  <c:v>10.102544056021616</c:v>
                </c:pt>
                <c:pt idx="751">
                  <c:v>10.868794561682513</c:v>
                </c:pt>
                <c:pt idx="752">
                  <c:v>18.404860250011424</c:v>
                </c:pt>
                <c:pt idx="753">
                  <c:v>19.515410211087996</c:v>
                </c:pt>
                <c:pt idx="754">
                  <c:v>10.26732140359462</c:v>
                </c:pt>
                <c:pt idx="755">
                  <c:v>10.200491052695964</c:v>
                </c:pt>
                <c:pt idx="756">
                  <c:v>15.079106668297763</c:v>
                </c:pt>
                <c:pt idx="757">
                  <c:v>17.349563297361652</c:v>
                </c:pt>
                <c:pt idx="758">
                  <c:v>16.282052984473552</c:v>
                </c:pt>
                <c:pt idx="759">
                  <c:v>16.893894296762351</c:v>
                </c:pt>
                <c:pt idx="760">
                  <c:v>16.54937438806817</c:v>
                </c:pt>
                <c:pt idx="761">
                  <c:v>15.546919124588348</c:v>
                </c:pt>
                <c:pt idx="762">
                  <c:v>28.712498251623341</c:v>
                </c:pt>
                <c:pt idx="763">
                  <c:v>22.831427372541722</c:v>
                </c:pt>
                <c:pt idx="764">
                  <c:v>16.081561931777586</c:v>
                </c:pt>
                <c:pt idx="765">
                  <c:v>14.009821053919287</c:v>
                </c:pt>
                <c:pt idx="766">
                  <c:v>15.470474779949571</c:v>
                </c:pt>
                <c:pt idx="767">
                  <c:v>12.227163586916948</c:v>
                </c:pt>
                <c:pt idx="768">
                  <c:v>10.868794561682513</c:v>
                </c:pt>
                <c:pt idx="769">
                  <c:v>11.517178315543628</c:v>
                </c:pt>
                <c:pt idx="770">
                  <c:v>13.481898546423576</c:v>
                </c:pt>
                <c:pt idx="771">
                  <c:v>13.870341513665654</c:v>
                </c:pt>
                <c:pt idx="772">
                  <c:v>12.932812129891891</c:v>
                </c:pt>
                <c:pt idx="773">
                  <c:v>10.467812456290584</c:v>
                </c:pt>
                <c:pt idx="774">
                  <c:v>15.078541637730021</c:v>
                </c:pt>
                <c:pt idx="775">
                  <c:v>14.924359139591209</c:v>
                </c:pt>
                <c:pt idx="776">
                  <c:v>18.293184428012665</c:v>
                </c:pt>
                <c:pt idx="777">
                  <c:v>10.735133859885202</c:v>
                </c:pt>
                <c:pt idx="778">
                  <c:v>10.467812456290584</c:v>
                </c:pt>
                <c:pt idx="779">
                  <c:v>12.205401579655607</c:v>
                </c:pt>
                <c:pt idx="780">
                  <c:v>16.528648525250198</c:v>
                </c:pt>
                <c:pt idx="781">
                  <c:v>13.608838948527358</c:v>
                </c:pt>
                <c:pt idx="782">
                  <c:v>15.27778177996697</c:v>
                </c:pt>
                <c:pt idx="783">
                  <c:v>16.01473158087893</c:v>
                </c:pt>
                <c:pt idx="784">
                  <c:v>13.876160352121978</c:v>
                </c:pt>
                <c:pt idx="785">
                  <c:v>31.519372989366847</c:v>
                </c:pt>
                <c:pt idx="786">
                  <c:v>22.764597021643066</c:v>
                </c:pt>
                <c:pt idx="787">
                  <c:v>10.200491052695964</c:v>
                </c:pt>
                <c:pt idx="788">
                  <c:v>14.143481755716598</c:v>
                </c:pt>
                <c:pt idx="789">
                  <c:v>13.754454410520191</c:v>
                </c:pt>
                <c:pt idx="790">
                  <c:v>10.311728901990108</c:v>
                </c:pt>
                <c:pt idx="791">
                  <c:v>10.601473158087893</c:v>
                </c:pt>
                <c:pt idx="792">
                  <c:v>10.664084495568245</c:v>
                </c:pt>
                <c:pt idx="793">
                  <c:v>11.820749704411993</c:v>
                </c:pt>
                <c:pt idx="794">
                  <c:v>19.182889885705684</c:v>
                </c:pt>
                <c:pt idx="795">
                  <c:v>12.358121983426566</c:v>
                </c:pt>
                <c:pt idx="796">
                  <c:v>10.601473158087893</c:v>
                </c:pt>
                <c:pt idx="797">
                  <c:v>11.34554766251274</c:v>
                </c:pt>
                <c:pt idx="798">
                  <c:v>15.880365371116289</c:v>
                </c:pt>
                <c:pt idx="799">
                  <c:v>17.930834642828145</c:v>
                </c:pt>
                <c:pt idx="800">
                  <c:v>10.467812456290584</c:v>
                </c:pt>
                <c:pt idx="801">
                  <c:v>10.334151754493274</c:v>
                </c:pt>
                <c:pt idx="802">
                  <c:v>11.938080176060989</c:v>
                </c:pt>
                <c:pt idx="803">
                  <c:v>12.323436289493268</c:v>
                </c:pt>
                <c:pt idx="804">
                  <c:v>11.403437368871751</c:v>
                </c:pt>
                <c:pt idx="805">
                  <c:v>16.167974277208231</c:v>
                </c:pt>
                <c:pt idx="806">
                  <c:v>13.007365790439465</c:v>
                </c:pt>
                <c:pt idx="807">
                  <c:v>11.470267719770405</c:v>
                </c:pt>
                <c:pt idx="808">
                  <c:v>19.155758073115706</c:v>
                </c:pt>
                <c:pt idx="809">
                  <c:v>12.138571228756954</c:v>
                </c:pt>
                <c:pt idx="810">
                  <c:v>13.799867084174442</c:v>
                </c:pt>
                <c:pt idx="811">
                  <c:v>12.055708664293746</c:v>
                </c:pt>
                <c:pt idx="812">
                  <c:v>10.066830350898655</c:v>
                </c:pt>
                <c:pt idx="813">
                  <c:v>13.647881714017844</c:v>
                </c:pt>
                <c:pt idx="814">
                  <c:v>16.680547697620206</c:v>
                </c:pt>
                <c:pt idx="815">
                  <c:v>12.988279630329899</c:v>
                </c:pt>
                <c:pt idx="816">
                  <c:v>10.334151754493274</c:v>
                </c:pt>
                <c:pt idx="817">
                  <c:v>15.209538889405652</c:v>
                </c:pt>
                <c:pt idx="818">
                  <c:v>18.253100372141795</c:v>
                </c:pt>
                <c:pt idx="819">
                  <c:v>10.601473158087893</c:v>
                </c:pt>
                <c:pt idx="820">
                  <c:v>10.400982105391929</c:v>
                </c:pt>
                <c:pt idx="821">
                  <c:v>12.138571228756954</c:v>
                </c:pt>
                <c:pt idx="822">
                  <c:v>17.186594245423262</c:v>
                </c:pt>
                <c:pt idx="823">
                  <c:v>20.47146329737209</c:v>
                </c:pt>
                <c:pt idx="824">
                  <c:v>17.08401719525741</c:v>
                </c:pt>
                <c:pt idx="825">
                  <c:v>16.01473158087893</c:v>
                </c:pt>
                <c:pt idx="826">
                  <c:v>24.168034390514816</c:v>
                </c:pt>
                <c:pt idx="827">
                  <c:v>23.366070179730958</c:v>
                </c:pt>
                <c:pt idx="828">
                  <c:v>17.017186844358754</c:v>
                </c:pt>
                <c:pt idx="829">
                  <c:v>18.955267020419743</c:v>
                </c:pt>
                <c:pt idx="830">
                  <c:v>10.173016968463861</c:v>
                </c:pt>
                <c:pt idx="831">
                  <c:v>13.608838948527358</c:v>
                </c:pt>
                <c:pt idx="832">
                  <c:v>15.413258422791039</c:v>
                </c:pt>
                <c:pt idx="833">
                  <c:v>14.143481755716598</c:v>
                </c:pt>
                <c:pt idx="834">
                  <c:v>10.416710828966981</c:v>
                </c:pt>
                <c:pt idx="835">
                  <c:v>14.878615615601801</c:v>
                </c:pt>
                <c:pt idx="836">
                  <c:v>14.713000683240983</c:v>
                </c:pt>
                <c:pt idx="837">
                  <c:v>13.809330001223323</c:v>
                </c:pt>
                <c:pt idx="838">
                  <c:v>23.566561232426924</c:v>
                </c:pt>
                <c:pt idx="839">
                  <c:v>18.754775967723777</c:v>
                </c:pt>
                <c:pt idx="840">
                  <c:v>18.153302809635885</c:v>
                </c:pt>
                <c:pt idx="841">
                  <c:v>12.071740877858298</c:v>
                </c:pt>
                <c:pt idx="842">
                  <c:v>10.745911837846927</c:v>
                </c:pt>
                <c:pt idx="843">
                  <c:v>13.608838948527358</c:v>
                </c:pt>
                <c:pt idx="844">
                  <c:v>20.626025792886111</c:v>
                </c:pt>
                <c:pt idx="845">
                  <c:v>15.480088773689692</c:v>
                </c:pt>
                <c:pt idx="846">
                  <c:v>15.546919124588348</c:v>
                </c:pt>
                <c:pt idx="847">
                  <c:v>16.081561931777586</c:v>
                </c:pt>
                <c:pt idx="848">
                  <c:v>19.289418774913017</c:v>
                </c:pt>
                <c:pt idx="849">
                  <c:v>13.608838948527358</c:v>
                </c:pt>
                <c:pt idx="850">
                  <c:v>18.638315674024728</c:v>
                </c:pt>
                <c:pt idx="851">
                  <c:v>16.616204738966825</c:v>
                </c:pt>
                <c:pt idx="852">
                  <c:v>24.502186145008093</c:v>
                </c:pt>
                <c:pt idx="853">
                  <c:v>19.289418774913017</c:v>
                </c:pt>
                <c:pt idx="854">
                  <c:v>17.726079499642196</c:v>
                </c:pt>
                <c:pt idx="855">
                  <c:v>23.253892007350565</c:v>
                </c:pt>
                <c:pt idx="856">
                  <c:v>15.84348924560194</c:v>
                </c:pt>
                <c:pt idx="857">
                  <c:v>22.029463161757864</c:v>
                </c:pt>
                <c:pt idx="858">
                  <c:v>20.826516845582077</c:v>
                </c:pt>
                <c:pt idx="859">
                  <c:v>21.628481056365935</c:v>
                </c:pt>
                <c:pt idx="860">
                  <c:v>31.586203340265495</c:v>
                </c:pt>
                <c:pt idx="861">
                  <c:v>19.982398769446629</c:v>
                </c:pt>
                <c:pt idx="862">
                  <c:v>19.62357052940629</c:v>
                </c:pt>
                <c:pt idx="863">
                  <c:v>23.828221944907586</c:v>
                </c:pt>
                <c:pt idx="864">
                  <c:v>27.750301157127588</c:v>
                </c:pt>
                <c:pt idx="865">
                  <c:v>25.571471759386565</c:v>
                </c:pt>
                <c:pt idx="866">
                  <c:v>29.35220465247825</c:v>
                </c:pt>
                <c:pt idx="867">
                  <c:v>31.452542638468184</c:v>
                </c:pt>
                <c:pt idx="868">
                  <c:v>17.351338598852028</c:v>
                </c:pt>
                <c:pt idx="869">
                  <c:v>38.135577728333665</c:v>
                </c:pt>
                <c:pt idx="870">
                  <c:v>36.999461763056537</c:v>
                </c:pt>
                <c:pt idx="871">
                  <c:v>38.336068781029638</c:v>
                </c:pt>
                <c:pt idx="872">
                  <c:v>27.309060882751591</c:v>
                </c:pt>
                <c:pt idx="873">
                  <c:v>19.957722283899564</c:v>
                </c:pt>
                <c:pt idx="874">
                  <c:v>17.929504050541752</c:v>
                </c:pt>
                <c:pt idx="875">
                  <c:v>19.088927722217054</c:v>
                </c:pt>
                <c:pt idx="876">
                  <c:v>20.826516845582077</c:v>
                </c:pt>
                <c:pt idx="877">
                  <c:v>20.960177547379384</c:v>
                </c:pt>
                <c:pt idx="878">
                  <c:v>16.148392282676241</c:v>
                </c:pt>
                <c:pt idx="879">
                  <c:v>15.704797929238943</c:v>
                </c:pt>
                <c:pt idx="880">
                  <c:v>16.883526142561443</c:v>
                </c:pt>
                <c:pt idx="881">
                  <c:v>15.279597720993729</c:v>
                </c:pt>
                <c:pt idx="882">
                  <c:v>18.08647245873723</c:v>
                </c:pt>
                <c:pt idx="883">
                  <c:v>21.351954079354641</c:v>
                </c:pt>
                <c:pt idx="884">
                  <c:v>17.132666977399381</c:v>
                </c:pt>
                <c:pt idx="885">
                  <c:v>18.754775967723781</c:v>
                </c:pt>
                <c:pt idx="886">
                  <c:v>17.685490353345301</c:v>
                </c:pt>
                <c:pt idx="887">
                  <c:v>35.462363692387477</c:v>
                </c:pt>
                <c:pt idx="888">
                  <c:v>31.987185445657428</c:v>
                </c:pt>
                <c:pt idx="889">
                  <c:v>28.283967111760777</c:v>
                </c:pt>
                <c:pt idx="890">
                  <c:v>24.435355794109437</c:v>
                </c:pt>
                <c:pt idx="891">
                  <c:v>24.168034390514819</c:v>
                </c:pt>
                <c:pt idx="892">
                  <c:v>24.034373688717508</c:v>
                </c:pt>
                <c:pt idx="893">
                  <c:v>49.897719486496911</c:v>
                </c:pt>
                <c:pt idx="894">
                  <c:v>61.325709490166879</c:v>
                </c:pt>
                <c:pt idx="895">
                  <c:v>36.531649306765956</c:v>
                </c:pt>
                <c:pt idx="896">
                  <c:v>26.037004933144576</c:v>
                </c:pt>
                <c:pt idx="897">
                  <c:v>29.581292813305854</c:v>
                </c:pt>
                <c:pt idx="898">
                  <c:v>31.519372989366847</c:v>
                </c:pt>
                <c:pt idx="899">
                  <c:v>30.717408778582985</c:v>
                </c:pt>
                <c:pt idx="900">
                  <c:v>17.351338598852028</c:v>
                </c:pt>
                <c:pt idx="901">
                  <c:v>28.378346497130067</c:v>
                </c:pt>
                <c:pt idx="902">
                  <c:v>26.507096671967734</c:v>
                </c:pt>
                <c:pt idx="903">
                  <c:v>29.714953515103165</c:v>
                </c:pt>
                <c:pt idx="904">
                  <c:v>21.610611429182878</c:v>
                </c:pt>
                <c:pt idx="905">
                  <c:v>23.84258283832472</c:v>
                </c:pt>
                <c:pt idx="906">
                  <c:v>21.895802459960553</c:v>
                </c:pt>
                <c:pt idx="907">
                  <c:v>25.103659303095984</c:v>
                </c:pt>
                <c:pt idx="908">
                  <c:v>21.361159652771313</c:v>
                </c:pt>
                <c:pt idx="909">
                  <c:v>42.345889834948927</c:v>
                </c:pt>
                <c:pt idx="910">
                  <c:v>50.231871240990188</c:v>
                </c:pt>
                <c:pt idx="911">
                  <c:v>27.442721584548899</c:v>
                </c:pt>
                <c:pt idx="912">
                  <c:v>21.354150091269993</c:v>
                </c:pt>
                <c:pt idx="913">
                  <c:v>30.865965584662607</c:v>
                </c:pt>
                <c:pt idx="914">
                  <c:v>22.5641059689471</c:v>
                </c:pt>
                <c:pt idx="915">
                  <c:v>29.714953515103165</c:v>
                </c:pt>
                <c:pt idx="916">
                  <c:v>54.709504751200058</c:v>
                </c:pt>
                <c:pt idx="917">
                  <c:v>28.512007198927378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0-499C-4010-B50E-107E2435CB9B}"/>
            </c:ext>
          </c:extLst>
        </c:ser>
        <c:ser>
          <c:idx val="1"/>
          <c:order val="1"/>
          <c:tx>
            <c:v>Similarity</c:v>
          </c:tx>
          <c:spPr>
            <a:noFill/>
            <a:ln w="3175">
              <a:solidFill>
                <a:srgbClr val="00B0F0"/>
              </a:solidFill>
              <a:prstDash val="solid"/>
            </a:ln>
          </c:spPr>
          <c:invertIfNegative val="0"/>
          <c:xVal>
            <c:numRef>
              <c:f>[1]_HID6!$A$919:$A$1014</c:f>
              <c:numCache>
                <c:formatCode>General</c:formatCode>
                <c:ptCount val="96"/>
                <c:pt idx="0">
                  <c:v>1827</c:v>
                </c:pt>
                <c:pt idx="1">
                  <c:v>1827</c:v>
                </c:pt>
                <c:pt idx="2">
                  <c:v>1813</c:v>
                </c:pt>
                <c:pt idx="3">
                  <c:v>1807</c:v>
                </c:pt>
                <c:pt idx="4">
                  <c:v>1803</c:v>
                </c:pt>
                <c:pt idx="5">
                  <c:v>1803</c:v>
                </c:pt>
                <c:pt idx="6">
                  <c:v>1827</c:v>
                </c:pt>
                <c:pt idx="7">
                  <c:v>1827</c:v>
                </c:pt>
                <c:pt idx="8">
                  <c:v>1813</c:v>
                </c:pt>
                <c:pt idx="9">
                  <c:v>1807</c:v>
                </c:pt>
                <c:pt idx="10">
                  <c:v>1827</c:v>
                </c:pt>
                <c:pt idx="11">
                  <c:v>1827</c:v>
                </c:pt>
                <c:pt idx="12">
                  <c:v>1813</c:v>
                </c:pt>
                <c:pt idx="13">
                  <c:v>1803</c:v>
                </c:pt>
                <c:pt idx="14">
                  <c:v>1827</c:v>
                </c:pt>
                <c:pt idx="15">
                  <c:v>1827</c:v>
                </c:pt>
                <c:pt idx="16">
                  <c:v>1827</c:v>
                </c:pt>
                <c:pt idx="17">
                  <c:v>1827</c:v>
                </c:pt>
                <c:pt idx="18">
                  <c:v>1827</c:v>
                </c:pt>
                <c:pt idx="19">
                  <c:v>1827</c:v>
                </c:pt>
                <c:pt idx="20">
                  <c:v>1807</c:v>
                </c:pt>
                <c:pt idx="21">
                  <c:v>1803</c:v>
                </c:pt>
                <c:pt idx="22">
                  <c:v>1827</c:v>
                </c:pt>
                <c:pt idx="23">
                  <c:v>1827</c:v>
                </c:pt>
                <c:pt idx="24">
                  <c:v>1807</c:v>
                </c:pt>
                <c:pt idx="25">
                  <c:v>1803</c:v>
                </c:pt>
                <c:pt idx="26">
                  <c:v>1803</c:v>
                </c:pt>
                <c:pt idx="27">
                  <c:v>1797</c:v>
                </c:pt>
                <c:pt idx="28">
                  <c:v>1827</c:v>
                </c:pt>
                <c:pt idx="29">
                  <c:v>1827</c:v>
                </c:pt>
                <c:pt idx="30">
                  <c:v>1807</c:v>
                </c:pt>
                <c:pt idx="31">
                  <c:v>1803</c:v>
                </c:pt>
                <c:pt idx="32">
                  <c:v>1803</c:v>
                </c:pt>
                <c:pt idx="33">
                  <c:v>1827</c:v>
                </c:pt>
                <c:pt idx="34">
                  <c:v>1807</c:v>
                </c:pt>
                <c:pt idx="35">
                  <c:v>1803</c:v>
                </c:pt>
                <c:pt idx="36">
                  <c:v>1803</c:v>
                </c:pt>
                <c:pt idx="37">
                  <c:v>1827</c:v>
                </c:pt>
                <c:pt idx="38">
                  <c:v>1807</c:v>
                </c:pt>
                <c:pt idx="39">
                  <c:v>1803</c:v>
                </c:pt>
                <c:pt idx="40">
                  <c:v>1790</c:v>
                </c:pt>
                <c:pt idx="41">
                  <c:v>1780</c:v>
                </c:pt>
                <c:pt idx="42">
                  <c:v>1749</c:v>
                </c:pt>
                <c:pt idx="43">
                  <c:v>1827</c:v>
                </c:pt>
                <c:pt idx="44">
                  <c:v>1827</c:v>
                </c:pt>
                <c:pt idx="45">
                  <c:v>1807</c:v>
                </c:pt>
                <c:pt idx="46">
                  <c:v>1803</c:v>
                </c:pt>
                <c:pt idx="47">
                  <c:v>1803</c:v>
                </c:pt>
                <c:pt idx="48">
                  <c:v>1797</c:v>
                </c:pt>
                <c:pt idx="49">
                  <c:v>1790</c:v>
                </c:pt>
                <c:pt idx="50">
                  <c:v>1780</c:v>
                </c:pt>
                <c:pt idx="51">
                  <c:v>1827</c:v>
                </c:pt>
                <c:pt idx="52">
                  <c:v>1827</c:v>
                </c:pt>
                <c:pt idx="53">
                  <c:v>1813</c:v>
                </c:pt>
                <c:pt idx="54">
                  <c:v>1807</c:v>
                </c:pt>
                <c:pt idx="55">
                  <c:v>1827</c:v>
                </c:pt>
                <c:pt idx="56">
                  <c:v>1827</c:v>
                </c:pt>
                <c:pt idx="57">
                  <c:v>1827</c:v>
                </c:pt>
                <c:pt idx="58">
                  <c:v>1827</c:v>
                </c:pt>
                <c:pt idx="59">
                  <c:v>1807</c:v>
                </c:pt>
                <c:pt idx="60">
                  <c:v>1827</c:v>
                </c:pt>
                <c:pt idx="61">
                  <c:v>1827</c:v>
                </c:pt>
                <c:pt idx="62">
                  <c:v>1827</c:v>
                </c:pt>
                <c:pt idx="63">
                  <c:v>1827</c:v>
                </c:pt>
                <c:pt idx="64">
                  <c:v>1827</c:v>
                </c:pt>
                <c:pt idx="65">
                  <c:v>1807</c:v>
                </c:pt>
                <c:pt idx="66">
                  <c:v>1797</c:v>
                </c:pt>
                <c:pt idx="67">
                  <c:v>1790</c:v>
                </c:pt>
                <c:pt idx="68">
                  <c:v>1780</c:v>
                </c:pt>
                <c:pt idx="69">
                  <c:v>1807</c:v>
                </c:pt>
                <c:pt idx="70">
                  <c:v>1797</c:v>
                </c:pt>
                <c:pt idx="71">
                  <c:v>1790</c:v>
                </c:pt>
                <c:pt idx="72">
                  <c:v>1780</c:v>
                </c:pt>
                <c:pt idx="73">
                  <c:v>1807</c:v>
                </c:pt>
                <c:pt idx="74">
                  <c:v>1797</c:v>
                </c:pt>
                <c:pt idx="75">
                  <c:v>1790</c:v>
                </c:pt>
                <c:pt idx="76">
                  <c:v>1780</c:v>
                </c:pt>
                <c:pt idx="77">
                  <c:v>1749</c:v>
                </c:pt>
                <c:pt idx="78">
                  <c:v>1797</c:v>
                </c:pt>
                <c:pt idx="79">
                  <c:v>1790</c:v>
                </c:pt>
                <c:pt idx="80">
                  <c:v>1780</c:v>
                </c:pt>
                <c:pt idx="81">
                  <c:v>1749</c:v>
                </c:pt>
                <c:pt idx="82">
                  <c:v>1797</c:v>
                </c:pt>
                <c:pt idx="83">
                  <c:v>1790</c:v>
                </c:pt>
                <c:pt idx="84">
                  <c:v>1780</c:v>
                </c:pt>
                <c:pt idx="85">
                  <c:v>1749</c:v>
                </c:pt>
                <c:pt idx="86">
                  <c:v>1797</c:v>
                </c:pt>
                <c:pt idx="87">
                  <c:v>1790</c:v>
                </c:pt>
                <c:pt idx="88">
                  <c:v>1780</c:v>
                </c:pt>
                <c:pt idx="89">
                  <c:v>1749</c:v>
                </c:pt>
                <c:pt idx="90">
                  <c:v>1797</c:v>
                </c:pt>
                <c:pt idx="91">
                  <c:v>1790</c:v>
                </c:pt>
                <c:pt idx="92">
                  <c:v>1780</c:v>
                </c:pt>
                <c:pt idx="93">
                  <c:v>1749</c:v>
                </c:pt>
                <c:pt idx="94">
                  <c:v>1780</c:v>
                </c:pt>
                <c:pt idx="95">
                  <c:v>1749</c:v>
                </c:pt>
              </c:numCache>
            </c:numRef>
          </c:xVal>
          <c:yVal>
            <c:numRef>
              <c:f>[1]_HID6!$B$919:$B$1014</c:f>
              <c:numCache>
                <c:formatCode>General</c:formatCode>
                <c:ptCount val="96"/>
                <c:pt idx="0">
                  <c:v>4</c:v>
                </c:pt>
                <c:pt idx="1">
                  <c:v>4</c:v>
                </c:pt>
                <c:pt idx="2">
                  <c:v>4</c:v>
                </c:pt>
                <c:pt idx="3">
                  <c:v>4</c:v>
                </c:pt>
                <c:pt idx="4">
                  <c:v>4</c:v>
                </c:pt>
                <c:pt idx="5">
                  <c:v>4</c:v>
                </c:pt>
                <c:pt idx="6">
                  <c:v>17</c:v>
                </c:pt>
                <c:pt idx="7">
                  <c:v>17</c:v>
                </c:pt>
                <c:pt idx="8">
                  <c:v>17</c:v>
                </c:pt>
                <c:pt idx="9">
                  <c:v>17</c:v>
                </c:pt>
                <c:pt idx="10">
                  <c:v>18</c:v>
                </c:pt>
                <c:pt idx="11">
                  <c:v>18</c:v>
                </c:pt>
                <c:pt idx="12">
                  <c:v>18</c:v>
                </c:pt>
                <c:pt idx="13">
                  <c:v>18</c:v>
                </c:pt>
                <c:pt idx="14">
                  <c:v>28</c:v>
                </c:pt>
                <c:pt idx="15">
                  <c:v>28</c:v>
                </c:pt>
                <c:pt idx="16">
                  <c:v>32</c:v>
                </c:pt>
                <c:pt idx="17">
                  <c:v>32</c:v>
                </c:pt>
                <c:pt idx="18">
                  <c:v>33</c:v>
                </c:pt>
                <c:pt idx="19">
                  <c:v>33</c:v>
                </c:pt>
                <c:pt idx="20">
                  <c:v>33</c:v>
                </c:pt>
                <c:pt idx="21">
                  <c:v>34</c:v>
                </c:pt>
                <c:pt idx="22">
                  <c:v>35</c:v>
                </c:pt>
                <c:pt idx="23">
                  <c:v>35</c:v>
                </c:pt>
                <c:pt idx="24">
                  <c:v>35</c:v>
                </c:pt>
                <c:pt idx="25">
                  <c:v>35</c:v>
                </c:pt>
                <c:pt idx="26">
                  <c:v>35</c:v>
                </c:pt>
                <c:pt idx="27">
                  <c:v>35</c:v>
                </c:pt>
                <c:pt idx="28">
                  <c:v>36</c:v>
                </c:pt>
                <c:pt idx="29">
                  <c:v>36</c:v>
                </c:pt>
                <c:pt idx="30">
                  <c:v>36</c:v>
                </c:pt>
                <c:pt idx="31">
                  <c:v>36</c:v>
                </c:pt>
                <c:pt idx="32">
                  <c:v>36</c:v>
                </c:pt>
                <c:pt idx="33">
                  <c:v>37</c:v>
                </c:pt>
                <c:pt idx="34">
                  <c:v>37</c:v>
                </c:pt>
                <c:pt idx="35">
                  <c:v>37</c:v>
                </c:pt>
                <c:pt idx="36">
                  <c:v>37</c:v>
                </c:pt>
                <c:pt idx="37">
                  <c:v>38</c:v>
                </c:pt>
                <c:pt idx="38">
                  <c:v>38</c:v>
                </c:pt>
                <c:pt idx="39">
                  <c:v>38</c:v>
                </c:pt>
                <c:pt idx="40">
                  <c:v>38</c:v>
                </c:pt>
                <c:pt idx="41">
                  <c:v>38</c:v>
                </c:pt>
                <c:pt idx="42">
                  <c:v>38</c:v>
                </c:pt>
                <c:pt idx="43">
                  <c:v>39</c:v>
                </c:pt>
                <c:pt idx="44">
                  <c:v>39</c:v>
                </c:pt>
                <c:pt idx="45">
                  <c:v>39</c:v>
                </c:pt>
                <c:pt idx="46">
                  <c:v>39</c:v>
                </c:pt>
                <c:pt idx="47">
                  <c:v>39</c:v>
                </c:pt>
                <c:pt idx="48">
                  <c:v>39</c:v>
                </c:pt>
                <c:pt idx="49">
                  <c:v>39</c:v>
                </c:pt>
                <c:pt idx="50">
                  <c:v>39</c:v>
                </c:pt>
                <c:pt idx="51">
                  <c:v>42</c:v>
                </c:pt>
                <c:pt idx="52">
                  <c:v>42</c:v>
                </c:pt>
                <c:pt idx="53">
                  <c:v>42</c:v>
                </c:pt>
                <c:pt idx="54">
                  <c:v>42</c:v>
                </c:pt>
                <c:pt idx="55">
                  <c:v>43</c:v>
                </c:pt>
                <c:pt idx="56">
                  <c:v>43</c:v>
                </c:pt>
                <c:pt idx="57">
                  <c:v>44</c:v>
                </c:pt>
                <c:pt idx="58">
                  <c:v>44</c:v>
                </c:pt>
                <c:pt idx="59">
                  <c:v>44</c:v>
                </c:pt>
                <c:pt idx="60">
                  <c:v>45</c:v>
                </c:pt>
                <c:pt idx="61">
                  <c:v>45</c:v>
                </c:pt>
                <c:pt idx="62">
                  <c:v>46</c:v>
                </c:pt>
                <c:pt idx="63">
                  <c:v>46</c:v>
                </c:pt>
                <c:pt idx="64">
                  <c:v>47</c:v>
                </c:pt>
                <c:pt idx="65">
                  <c:v>48</c:v>
                </c:pt>
                <c:pt idx="66">
                  <c:v>48</c:v>
                </c:pt>
                <c:pt idx="67">
                  <c:v>48</c:v>
                </c:pt>
                <c:pt idx="68">
                  <c:v>48</c:v>
                </c:pt>
                <c:pt idx="69">
                  <c:v>49</c:v>
                </c:pt>
                <c:pt idx="70">
                  <c:v>49</c:v>
                </c:pt>
                <c:pt idx="71">
                  <c:v>49</c:v>
                </c:pt>
                <c:pt idx="72">
                  <c:v>49</c:v>
                </c:pt>
                <c:pt idx="73">
                  <c:v>50</c:v>
                </c:pt>
                <c:pt idx="74">
                  <c:v>50</c:v>
                </c:pt>
                <c:pt idx="75">
                  <c:v>50</c:v>
                </c:pt>
                <c:pt idx="76">
                  <c:v>50</c:v>
                </c:pt>
                <c:pt idx="77">
                  <c:v>50</c:v>
                </c:pt>
                <c:pt idx="78">
                  <c:v>51</c:v>
                </c:pt>
                <c:pt idx="79">
                  <c:v>51</c:v>
                </c:pt>
                <c:pt idx="80">
                  <c:v>51</c:v>
                </c:pt>
                <c:pt idx="81">
                  <c:v>51</c:v>
                </c:pt>
                <c:pt idx="82">
                  <c:v>52</c:v>
                </c:pt>
                <c:pt idx="83">
                  <c:v>52</c:v>
                </c:pt>
                <c:pt idx="84">
                  <c:v>52</c:v>
                </c:pt>
                <c:pt idx="85">
                  <c:v>52</c:v>
                </c:pt>
                <c:pt idx="86">
                  <c:v>53</c:v>
                </c:pt>
                <c:pt idx="87">
                  <c:v>53</c:v>
                </c:pt>
                <c:pt idx="88">
                  <c:v>53</c:v>
                </c:pt>
                <c:pt idx="89">
                  <c:v>53</c:v>
                </c:pt>
                <c:pt idx="90">
                  <c:v>54</c:v>
                </c:pt>
                <c:pt idx="91">
                  <c:v>54</c:v>
                </c:pt>
                <c:pt idx="92">
                  <c:v>54</c:v>
                </c:pt>
                <c:pt idx="93">
                  <c:v>54</c:v>
                </c:pt>
                <c:pt idx="94">
                  <c:v>55</c:v>
                </c:pt>
                <c:pt idx="95">
                  <c:v>55</c:v>
                </c:pt>
              </c:numCache>
            </c:numRef>
          </c:yVal>
          <c:bubbleSize>
            <c:numRef>
              <c:f>[1]_HID6!$C$919:$C$1014</c:f>
              <c:numCache>
                <c:formatCode>General</c:formatCode>
                <c:ptCount val="96"/>
                <c:pt idx="0">
                  <c:v>68.511310843749868</c:v>
                </c:pt>
                <c:pt idx="1">
                  <c:v>39.193063735859269</c:v>
                </c:pt>
                <c:pt idx="2">
                  <c:v>32.521828252846667</c:v>
                </c:pt>
                <c:pt idx="3">
                  <c:v>17.084788364042499</c:v>
                </c:pt>
                <c:pt idx="4">
                  <c:v>58.117852647031455</c:v>
                </c:pt>
                <c:pt idx="5">
                  <c:v>15.947901229980276</c:v>
                </c:pt>
                <c:pt idx="6">
                  <c:v>87.627519630037014</c:v>
                </c:pt>
                <c:pt idx="7">
                  <c:v>76.23021306444214</c:v>
                </c:pt>
                <c:pt idx="8">
                  <c:v>42.746871940340846</c:v>
                </c:pt>
                <c:pt idx="9">
                  <c:v>32.883614130213338</c:v>
                </c:pt>
                <c:pt idx="10">
                  <c:v>62.056867846383362</c:v>
                </c:pt>
                <c:pt idx="11">
                  <c:v>83.164308938247416</c:v>
                </c:pt>
                <c:pt idx="12">
                  <c:v>56.914906330855665</c:v>
                </c:pt>
                <c:pt idx="13">
                  <c:v>46.82352334515879</c:v>
                </c:pt>
                <c:pt idx="14">
                  <c:v>68.653630132590862</c:v>
                </c:pt>
                <c:pt idx="15">
                  <c:v>34.629813689354215</c:v>
                </c:pt>
                <c:pt idx="16">
                  <c:v>59.977697832714725</c:v>
                </c:pt>
                <c:pt idx="17">
                  <c:v>21.412731478394736</c:v>
                </c:pt>
                <c:pt idx="18">
                  <c:v>44.65869973776541</c:v>
                </c:pt>
                <c:pt idx="19">
                  <c:v>34.439117480010943</c:v>
                </c:pt>
                <c:pt idx="20">
                  <c:v>14.234335071526949</c:v>
                </c:pt>
                <c:pt idx="21">
                  <c:v>17.284508247953372</c:v>
                </c:pt>
                <c:pt idx="22">
                  <c:v>54.840844107441939</c:v>
                </c:pt>
                <c:pt idx="23">
                  <c:v>32.195149788976565</c:v>
                </c:pt>
                <c:pt idx="24">
                  <c:v>15.33400297973634</c:v>
                </c:pt>
                <c:pt idx="25">
                  <c:v>11.737589123365025</c:v>
                </c:pt>
                <c:pt idx="26">
                  <c:v>12.806874737743501</c:v>
                </c:pt>
                <c:pt idx="27">
                  <c:v>17.418168949750683</c:v>
                </c:pt>
                <c:pt idx="28">
                  <c:v>28.794557368241975</c:v>
                </c:pt>
                <c:pt idx="29">
                  <c:v>52.192687596971489</c:v>
                </c:pt>
                <c:pt idx="30">
                  <c:v>17.817457787907962</c:v>
                </c:pt>
                <c:pt idx="31">
                  <c:v>18.153302809635885</c:v>
                </c:pt>
                <c:pt idx="32">
                  <c:v>16.01473158087893</c:v>
                </c:pt>
                <c:pt idx="33">
                  <c:v>15.160271467843707</c:v>
                </c:pt>
                <c:pt idx="34">
                  <c:v>18.627987965552183</c:v>
                </c:pt>
                <c:pt idx="35">
                  <c:v>21.762141758163246</c:v>
                </c:pt>
                <c:pt idx="36">
                  <c:v>11.336607017973096</c:v>
                </c:pt>
                <c:pt idx="37">
                  <c:v>42.907327001554307</c:v>
                </c:pt>
                <c:pt idx="38">
                  <c:v>17.487003696582594</c:v>
                </c:pt>
                <c:pt idx="39">
                  <c:v>18.821606318622432</c:v>
                </c:pt>
                <c:pt idx="40">
                  <c:v>20.960177547379384</c:v>
                </c:pt>
                <c:pt idx="41">
                  <c:v>20.091382985696875</c:v>
                </c:pt>
                <c:pt idx="42">
                  <c:v>14.009821053919287</c:v>
                </c:pt>
                <c:pt idx="43">
                  <c:v>62.496890191078499</c:v>
                </c:pt>
                <c:pt idx="44">
                  <c:v>27.525457157979332</c:v>
                </c:pt>
                <c:pt idx="45">
                  <c:v>13.615064730356377</c:v>
                </c:pt>
                <c:pt idx="46">
                  <c:v>17.351338598852028</c:v>
                </c:pt>
                <c:pt idx="47">
                  <c:v>20.692856143784766</c:v>
                </c:pt>
                <c:pt idx="48">
                  <c:v>11.002455263479822</c:v>
                </c:pt>
                <c:pt idx="49">
                  <c:v>10.868794561682513</c:v>
                </c:pt>
                <c:pt idx="50">
                  <c:v>11.069285614378476</c:v>
                </c:pt>
                <c:pt idx="51">
                  <c:v>65.648205603452155</c:v>
                </c:pt>
                <c:pt idx="52">
                  <c:v>34.685376590118132</c:v>
                </c:pt>
                <c:pt idx="53">
                  <c:v>35.328702990590166</c:v>
                </c:pt>
                <c:pt idx="54">
                  <c:v>21.041138581185436</c:v>
                </c:pt>
                <c:pt idx="55">
                  <c:v>78.826359188477454</c:v>
                </c:pt>
                <c:pt idx="56">
                  <c:v>51.881648785184765</c:v>
                </c:pt>
                <c:pt idx="57">
                  <c:v>50.510088076888238</c:v>
                </c:pt>
                <c:pt idx="58">
                  <c:v>42.036904345595346</c:v>
                </c:pt>
                <c:pt idx="59">
                  <c:v>45.356039744391651</c:v>
                </c:pt>
                <c:pt idx="60">
                  <c:v>100</c:v>
                </c:pt>
                <c:pt idx="61">
                  <c:v>73.287802077884592</c:v>
                </c:pt>
                <c:pt idx="62">
                  <c:v>96.007198972378859</c:v>
                </c:pt>
                <c:pt idx="63">
                  <c:v>64.463696825415298</c:v>
                </c:pt>
                <c:pt idx="64">
                  <c:v>45.660686253164023</c:v>
                </c:pt>
                <c:pt idx="65">
                  <c:v>27.499284046822101</c:v>
                </c:pt>
                <c:pt idx="66">
                  <c:v>24.769507548602711</c:v>
                </c:pt>
                <c:pt idx="67">
                  <c:v>24.234864741413471</c:v>
                </c:pt>
                <c:pt idx="68">
                  <c:v>23.833882636021542</c:v>
                </c:pt>
                <c:pt idx="69">
                  <c:v>34.872971884545784</c:v>
                </c:pt>
                <c:pt idx="70">
                  <c:v>26.106114566575805</c:v>
                </c:pt>
                <c:pt idx="71">
                  <c:v>28.846158953420652</c:v>
                </c:pt>
                <c:pt idx="72">
                  <c:v>30.115935620495094</c:v>
                </c:pt>
                <c:pt idx="73">
                  <c:v>28.071016021318286</c:v>
                </c:pt>
                <c:pt idx="74">
                  <c:v>28.912989304319307</c:v>
                </c:pt>
                <c:pt idx="75">
                  <c:v>34.660399481603619</c:v>
                </c:pt>
                <c:pt idx="76">
                  <c:v>31.653033691164151</c:v>
                </c:pt>
                <c:pt idx="77">
                  <c:v>25.771962812082531</c:v>
                </c:pt>
                <c:pt idx="78">
                  <c:v>23.633391583325576</c:v>
                </c:pt>
                <c:pt idx="79">
                  <c:v>28.24468579533276</c:v>
                </c:pt>
                <c:pt idx="80">
                  <c:v>25.304150355791947</c:v>
                </c:pt>
                <c:pt idx="81">
                  <c:v>25.705132461183876</c:v>
                </c:pt>
                <c:pt idx="82">
                  <c:v>26.841248426461007</c:v>
                </c:pt>
                <c:pt idx="83">
                  <c:v>25.771962812082531</c:v>
                </c:pt>
                <c:pt idx="84">
                  <c:v>24.034373688717508</c:v>
                </c:pt>
                <c:pt idx="85">
                  <c:v>22.430445267149793</c:v>
                </c:pt>
                <c:pt idx="86">
                  <c:v>29.581292813305854</c:v>
                </c:pt>
                <c:pt idx="87">
                  <c:v>35.729685095982099</c:v>
                </c:pt>
                <c:pt idx="88">
                  <c:v>34.727229832502275</c:v>
                </c:pt>
                <c:pt idx="89">
                  <c:v>28.512007198927378</c:v>
                </c:pt>
                <c:pt idx="90">
                  <c:v>35.529194043286132</c:v>
                </c:pt>
                <c:pt idx="91">
                  <c:v>33.524283516326491</c:v>
                </c:pt>
                <c:pt idx="92">
                  <c:v>34.593569130704964</c:v>
                </c:pt>
                <c:pt idx="93">
                  <c:v>37.667765272043084</c:v>
                </c:pt>
                <c:pt idx="94">
                  <c:v>22.497275618048448</c:v>
                </c:pt>
                <c:pt idx="95">
                  <c:v>24.101204039616164</c:v>
                </c:pt>
              </c:numCache>
            </c:numRef>
          </c:bubbleSize>
          <c:bubble3D val="1"/>
          <c:extLst>
            <c:ext xmlns:c16="http://schemas.microsoft.com/office/drawing/2014/chart" uri="{C3380CC4-5D6E-409C-BE32-E72D297353CC}">
              <c16:uniqueId val="{00000001-499C-4010-B50E-107E2435CB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bubbleScale val="20"/>
        <c:showNegBubbles val="0"/>
        <c:sizeRepresents val="w"/>
        <c:axId val="842516456"/>
        <c:axId val="842516784"/>
      </c:bubbleChart>
      <c:valAx>
        <c:axId val="842516456"/>
        <c:scaling>
          <c:orientation val="minMax"/>
          <c:max val="2020"/>
          <c:min val="1700"/>
        </c:scaling>
        <c:delete val="0"/>
        <c:axPos val="t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Map_Date</a:t>
                </a:r>
              </a:p>
            </c:rich>
          </c:tx>
          <c:overlay val="0"/>
        </c:title>
        <c:numFmt formatCode="General" sourceLinked="0"/>
        <c:majorTickMark val="cross"/>
        <c:minorTickMark val="none"/>
        <c:tickLblPos val="nextTo"/>
        <c:txPr>
          <a:bodyPr rot="0" vert="horz"/>
          <a:lstStyle/>
          <a:p>
            <a:pPr>
              <a:defRPr sz="700"/>
            </a:pPr>
            <a:endParaRPr lang="fr-FR"/>
          </a:p>
        </c:txPr>
        <c:crossAx val="842516784"/>
        <c:crosses val="autoZero"/>
        <c:crossBetween val="midCat"/>
      </c:valAx>
      <c:valAx>
        <c:axId val="842516784"/>
        <c:scaling>
          <c:orientation val="maxMin"/>
          <c:max val="56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sz="800" b="0">
                    <a:latin typeface="Arial"/>
                    <a:ea typeface="Arial"/>
                    <a:cs typeface="Arial"/>
                  </a:defRPr>
                </a:pPr>
                <a:r>
                  <a:rPr lang="fr-FR"/>
                  <a:t>ID ref to</a:t>
                </a:r>
              </a:p>
            </c:rich>
          </c:tx>
          <c:overlay val="0"/>
        </c:title>
        <c:numFmt formatCode="General" sourceLinked="0"/>
        <c:majorTickMark val="cross"/>
        <c:minorTickMark val="none"/>
        <c:tickLblPos val="nextTo"/>
        <c:txPr>
          <a:bodyPr/>
          <a:lstStyle/>
          <a:p>
            <a:pPr>
              <a:defRPr sz="700"/>
            </a:pPr>
            <a:endParaRPr lang="fr-FR"/>
          </a:p>
        </c:txPr>
        <c:crossAx val="842516456"/>
        <c:crosses val="autoZero"/>
        <c:crossBetween val="midCat"/>
      </c:valAx>
      <c:spPr>
        <a:ln>
          <a:solidFill>
            <a:srgbClr val="C0C0C0"/>
          </a:solidFill>
          <a:prstDash val="solid"/>
        </a:ln>
      </c:spPr>
    </c:plotArea>
    <c:legend>
      <c:legendPos val="b"/>
      <c:overlay val="0"/>
      <c:spPr>
        <a:ln w="6350">
          <a:solidFill>
            <a:srgbClr val="000000"/>
          </a:solidFill>
          <a:prstDash val="solid"/>
        </a:ln>
      </c:spPr>
      <c:txPr>
        <a:bodyPr/>
        <a:lstStyle/>
        <a:p>
          <a:pPr>
            <a:defRPr sz="900" b="0"/>
          </a:pPr>
          <a:endParaRPr lang="fr-FR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Chronology</a:t>
            </a:r>
            <a:r>
              <a:rPr lang="fr-FR" baseline="0"/>
              <a:t> of the matching points for the georeferencing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'[1]Table S1-1- Ref matching points'!$S$1</c:f>
              <c:strCache>
                <c:ptCount val="1"/>
                <c:pt idx="0">
                  <c:v>End-Average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errBars>
            <c:errDir val="y"/>
            <c:errBarType val="both"/>
            <c:errValType val="fixedVal"/>
            <c:noEndCap val="0"/>
            <c:val val="1"/>
            <c:spPr>
              <a:noFill/>
              <a:ln w="9525" cap="flat" cmpd="sng" algn="ctr">
                <a:noFill/>
                <a:round/>
              </a:ln>
              <a:effectLst/>
            </c:spPr>
          </c:errBars>
          <c:errBars>
            <c:errDir val="x"/>
            <c:errBarType val="both"/>
            <c:errValType val="cust"/>
            <c:noEndCap val="0"/>
            <c:plus>
              <c:numRef>
                <c:f>'[1]Table S1-1- Ref matching points'!$T$2:$T$56</c:f>
                <c:numCache>
                  <c:formatCode>General</c:formatCode>
                  <c:ptCount val="55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</c:v>
                  </c:pt>
                  <c:pt idx="4">
                    <c:v>2</c:v>
                  </c:pt>
                  <c:pt idx="5">
                    <c:v>2</c:v>
                  </c:pt>
                  <c:pt idx="6">
                    <c:v>2</c:v>
                  </c:pt>
                  <c:pt idx="7">
                    <c:v>4.5</c:v>
                  </c:pt>
                  <c:pt idx="8">
                    <c:v>4.5</c:v>
                  </c:pt>
                  <c:pt idx="9">
                    <c:v>4.5</c:v>
                  </c:pt>
                  <c:pt idx="10">
                    <c:v>1.5</c:v>
                  </c:pt>
                  <c:pt idx="11">
                    <c:v>2.5</c:v>
                  </c:pt>
                  <c:pt idx="12">
                    <c:v>3</c:v>
                  </c:pt>
                  <c:pt idx="13">
                    <c:v>3</c:v>
                  </c:pt>
                  <c:pt idx="14">
                    <c:v>0</c:v>
                  </c:pt>
                  <c:pt idx="15">
                    <c:v>0</c:v>
                  </c:pt>
                  <c:pt idx="16">
                    <c:v>2</c:v>
                  </c:pt>
                  <c:pt idx="17">
                    <c:v>2.5</c:v>
                  </c:pt>
                  <c:pt idx="18">
                    <c:v>0</c:v>
                  </c:pt>
                  <c:pt idx="19">
                    <c:v>0</c:v>
                  </c:pt>
                  <c:pt idx="20">
                    <c:v>0</c:v>
                  </c:pt>
                  <c:pt idx="21">
                    <c:v>0</c:v>
                  </c:pt>
                  <c:pt idx="22">
                    <c:v>0</c:v>
                  </c:pt>
                  <c:pt idx="23">
                    <c:v>0</c:v>
                  </c:pt>
                  <c:pt idx="24">
                    <c:v>0</c:v>
                  </c:pt>
                  <c:pt idx="25">
                    <c:v>0</c:v>
                  </c:pt>
                  <c:pt idx="26">
                    <c:v>0</c:v>
                  </c:pt>
                  <c:pt idx="27">
                    <c:v>0</c:v>
                  </c:pt>
                  <c:pt idx="28">
                    <c:v>0</c:v>
                  </c:pt>
                  <c:pt idx="29">
                    <c:v>0</c:v>
                  </c:pt>
                  <c:pt idx="30">
                    <c:v>0</c:v>
                  </c:pt>
                  <c:pt idx="31">
                    <c:v>0</c:v>
                  </c:pt>
                  <c:pt idx="32">
                    <c:v>0</c:v>
                  </c:pt>
                  <c:pt idx="33">
                    <c:v>0</c:v>
                  </c:pt>
                  <c:pt idx="34">
                    <c:v>0</c:v>
                  </c:pt>
                  <c:pt idx="35">
                    <c:v>0</c:v>
                  </c:pt>
                  <c:pt idx="36">
                    <c:v>0</c:v>
                  </c:pt>
                  <c:pt idx="37">
                    <c:v>0</c:v>
                  </c:pt>
                  <c:pt idx="38">
                    <c:v>0</c:v>
                  </c:pt>
                  <c:pt idx="39">
                    <c:v>8.5</c:v>
                  </c:pt>
                  <c:pt idx="40">
                    <c:v>8</c:v>
                  </c:pt>
                  <c:pt idx="41">
                    <c:v>7</c:v>
                  </c:pt>
                  <c:pt idx="42">
                    <c:v>3</c:v>
                  </c:pt>
                  <c:pt idx="43">
                    <c:v>14.5</c:v>
                  </c:pt>
                  <c:pt idx="44">
                    <c:v>28</c:v>
                  </c:pt>
                  <c:pt idx="45">
                    <c:v>28</c:v>
                  </c:pt>
                  <c:pt idx="46">
                    <c:v>28</c:v>
                  </c:pt>
                  <c:pt idx="47">
                    <c:v>8.5</c:v>
                  </c:pt>
                  <c:pt idx="48">
                    <c:v>8.5</c:v>
                  </c:pt>
                  <c:pt idx="49">
                    <c:v>8.5</c:v>
                  </c:pt>
                  <c:pt idx="50">
                    <c:v>22</c:v>
                  </c:pt>
                  <c:pt idx="51">
                    <c:v>22</c:v>
                  </c:pt>
                  <c:pt idx="52">
                    <c:v>22</c:v>
                  </c:pt>
                  <c:pt idx="53">
                    <c:v>22</c:v>
                  </c:pt>
                  <c:pt idx="54">
                    <c:v>6.5</c:v>
                  </c:pt>
                </c:numCache>
              </c:numRef>
            </c:plus>
            <c:minus>
              <c:numRef>
                <c:f>'[1]Table S1-1- Ref matching points'!$T$2:$T$56</c:f>
                <c:numCache>
                  <c:formatCode>General</c:formatCode>
                  <c:ptCount val="55"/>
                  <c:pt idx="0">
                    <c:v>0</c:v>
                  </c:pt>
                  <c:pt idx="1">
                    <c:v>0</c:v>
                  </c:pt>
                  <c:pt idx="2">
                    <c:v>0</c:v>
                  </c:pt>
                  <c:pt idx="3">
                    <c:v>0</c:v>
                  </c:pt>
                  <c:pt idx="4">
                    <c:v>2</c:v>
                  </c:pt>
                  <c:pt idx="5">
                    <c:v>2</c:v>
                  </c:pt>
                  <c:pt idx="6">
                    <c:v>2</c:v>
                  </c:pt>
                  <c:pt idx="7">
                    <c:v>4.5</c:v>
                  </c:pt>
                  <c:pt idx="8">
                    <c:v>4.5</c:v>
                  </c:pt>
                  <c:pt idx="9">
                    <c:v>4.5</c:v>
                  </c:pt>
                  <c:pt idx="10">
                    <c:v>1.5</c:v>
                  </c:pt>
                  <c:pt idx="11">
                    <c:v>2.5</c:v>
                  </c:pt>
                  <c:pt idx="12">
                    <c:v>3</c:v>
                  </c:pt>
                  <c:pt idx="13">
                    <c:v>3</c:v>
                  </c:pt>
                  <c:pt idx="14">
                    <c:v>0</c:v>
                  </c:pt>
                  <c:pt idx="15">
                    <c:v>0</c:v>
                  </c:pt>
                  <c:pt idx="16">
                    <c:v>2</c:v>
                  </c:pt>
                  <c:pt idx="17">
                    <c:v>2.5</c:v>
                  </c:pt>
                  <c:pt idx="18">
                    <c:v>0</c:v>
                  </c:pt>
                  <c:pt idx="19">
                    <c:v>0</c:v>
                  </c:pt>
                  <c:pt idx="20">
                    <c:v>0</c:v>
                  </c:pt>
                  <c:pt idx="21">
                    <c:v>0</c:v>
                  </c:pt>
                  <c:pt idx="22">
                    <c:v>0</c:v>
                  </c:pt>
                  <c:pt idx="23">
                    <c:v>0</c:v>
                  </c:pt>
                  <c:pt idx="24">
                    <c:v>0</c:v>
                  </c:pt>
                  <c:pt idx="25">
                    <c:v>0</c:v>
                  </c:pt>
                  <c:pt idx="26">
                    <c:v>0</c:v>
                  </c:pt>
                  <c:pt idx="27">
                    <c:v>0</c:v>
                  </c:pt>
                  <c:pt idx="28">
                    <c:v>0</c:v>
                  </c:pt>
                  <c:pt idx="29">
                    <c:v>0</c:v>
                  </c:pt>
                  <c:pt idx="30">
                    <c:v>0</c:v>
                  </c:pt>
                  <c:pt idx="31">
                    <c:v>0</c:v>
                  </c:pt>
                  <c:pt idx="32">
                    <c:v>0</c:v>
                  </c:pt>
                  <c:pt idx="33">
                    <c:v>0</c:v>
                  </c:pt>
                  <c:pt idx="34">
                    <c:v>0</c:v>
                  </c:pt>
                  <c:pt idx="35">
                    <c:v>0</c:v>
                  </c:pt>
                  <c:pt idx="36">
                    <c:v>0</c:v>
                  </c:pt>
                  <c:pt idx="37">
                    <c:v>0</c:v>
                  </c:pt>
                  <c:pt idx="38">
                    <c:v>0</c:v>
                  </c:pt>
                  <c:pt idx="39">
                    <c:v>8.5</c:v>
                  </c:pt>
                  <c:pt idx="40">
                    <c:v>8</c:v>
                  </c:pt>
                  <c:pt idx="41">
                    <c:v>7</c:v>
                  </c:pt>
                  <c:pt idx="42">
                    <c:v>3</c:v>
                  </c:pt>
                  <c:pt idx="43">
                    <c:v>14.5</c:v>
                  </c:pt>
                  <c:pt idx="44">
                    <c:v>28</c:v>
                  </c:pt>
                  <c:pt idx="45">
                    <c:v>28</c:v>
                  </c:pt>
                  <c:pt idx="46">
                    <c:v>28</c:v>
                  </c:pt>
                  <c:pt idx="47">
                    <c:v>8.5</c:v>
                  </c:pt>
                  <c:pt idx="48">
                    <c:v>8.5</c:v>
                  </c:pt>
                  <c:pt idx="49">
                    <c:v>8.5</c:v>
                  </c:pt>
                  <c:pt idx="50">
                    <c:v>22</c:v>
                  </c:pt>
                  <c:pt idx="51">
                    <c:v>22</c:v>
                  </c:pt>
                  <c:pt idx="52">
                    <c:v>22</c:v>
                  </c:pt>
                  <c:pt idx="53">
                    <c:v>22</c:v>
                  </c:pt>
                  <c:pt idx="54">
                    <c:v>6.5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'[1]Table S1-1- Ref matching points'!$S$2:$S$82</c:f>
              <c:numCache>
                <c:formatCode>General</c:formatCode>
                <c:ptCount val="81"/>
                <c:pt idx="0">
                  <c:v>2020</c:v>
                </c:pt>
                <c:pt idx="1">
                  <c:v>2020</c:v>
                </c:pt>
                <c:pt idx="2">
                  <c:v>2020</c:v>
                </c:pt>
                <c:pt idx="3">
                  <c:v>2020</c:v>
                </c:pt>
                <c:pt idx="4">
                  <c:v>2002</c:v>
                </c:pt>
                <c:pt idx="5">
                  <c:v>2002</c:v>
                </c:pt>
                <c:pt idx="6">
                  <c:v>2002</c:v>
                </c:pt>
                <c:pt idx="7">
                  <c:v>1978.5</c:v>
                </c:pt>
                <c:pt idx="8">
                  <c:v>1978.5</c:v>
                </c:pt>
                <c:pt idx="9">
                  <c:v>1978.5</c:v>
                </c:pt>
                <c:pt idx="10">
                  <c:v>1972.5</c:v>
                </c:pt>
                <c:pt idx="11">
                  <c:v>1968.5</c:v>
                </c:pt>
                <c:pt idx="12">
                  <c:v>1955</c:v>
                </c:pt>
                <c:pt idx="13">
                  <c:v>1955</c:v>
                </c:pt>
                <c:pt idx="14">
                  <c:v>1945</c:v>
                </c:pt>
                <c:pt idx="15">
                  <c:v>1945</c:v>
                </c:pt>
                <c:pt idx="16">
                  <c:v>1880</c:v>
                </c:pt>
                <c:pt idx="17">
                  <c:v>1829.5</c:v>
                </c:pt>
                <c:pt idx="18">
                  <c:v>2020</c:v>
                </c:pt>
                <c:pt idx="19">
                  <c:v>2020</c:v>
                </c:pt>
                <c:pt idx="20">
                  <c:v>2020</c:v>
                </c:pt>
                <c:pt idx="21">
                  <c:v>2020</c:v>
                </c:pt>
                <c:pt idx="22">
                  <c:v>2020</c:v>
                </c:pt>
                <c:pt idx="23">
                  <c:v>2020</c:v>
                </c:pt>
                <c:pt idx="24">
                  <c:v>2020</c:v>
                </c:pt>
                <c:pt idx="25">
                  <c:v>2020</c:v>
                </c:pt>
                <c:pt idx="26">
                  <c:v>2020</c:v>
                </c:pt>
                <c:pt idx="27">
                  <c:v>2020</c:v>
                </c:pt>
                <c:pt idx="28">
                  <c:v>2020</c:v>
                </c:pt>
                <c:pt idx="29">
                  <c:v>2020</c:v>
                </c:pt>
                <c:pt idx="30">
                  <c:v>2020</c:v>
                </c:pt>
                <c:pt idx="31">
                  <c:v>2020</c:v>
                </c:pt>
                <c:pt idx="32">
                  <c:v>2020</c:v>
                </c:pt>
                <c:pt idx="33">
                  <c:v>2020</c:v>
                </c:pt>
                <c:pt idx="34">
                  <c:v>2020</c:v>
                </c:pt>
                <c:pt idx="35">
                  <c:v>2020</c:v>
                </c:pt>
                <c:pt idx="36">
                  <c:v>2020</c:v>
                </c:pt>
                <c:pt idx="37">
                  <c:v>2020</c:v>
                </c:pt>
                <c:pt idx="38">
                  <c:v>2020</c:v>
                </c:pt>
                <c:pt idx="39">
                  <c:v>1974.5</c:v>
                </c:pt>
                <c:pt idx="40">
                  <c:v>1939</c:v>
                </c:pt>
                <c:pt idx="41">
                  <c:v>1924</c:v>
                </c:pt>
                <c:pt idx="42">
                  <c:v>1908</c:v>
                </c:pt>
                <c:pt idx="43">
                  <c:v>1890.5</c:v>
                </c:pt>
                <c:pt idx="44">
                  <c:v>1911</c:v>
                </c:pt>
                <c:pt idx="45">
                  <c:v>1911</c:v>
                </c:pt>
                <c:pt idx="46">
                  <c:v>1911</c:v>
                </c:pt>
                <c:pt idx="47">
                  <c:v>1815.5</c:v>
                </c:pt>
                <c:pt idx="48">
                  <c:v>1815.5</c:v>
                </c:pt>
                <c:pt idx="49">
                  <c:v>1815.5</c:v>
                </c:pt>
                <c:pt idx="50">
                  <c:v>1802</c:v>
                </c:pt>
                <c:pt idx="51">
                  <c:v>1802</c:v>
                </c:pt>
                <c:pt idx="52">
                  <c:v>1802</c:v>
                </c:pt>
                <c:pt idx="53">
                  <c:v>1802</c:v>
                </c:pt>
                <c:pt idx="54">
                  <c:v>1796.5</c:v>
                </c:pt>
              </c:numCache>
            </c:numRef>
          </c:xVal>
          <c:yVal>
            <c:numRef>
              <c:f>'[1]Table S1-1- Ref matching points'!$A$2:$A$82</c:f>
              <c:numCache>
                <c:formatCode>General</c:formatCode>
                <c:ptCount val="81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959-41E5-A0FE-4D95CBF501D6}"/>
            </c:ext>
          </c:extLst>
        </c:ser>
        <c:ser>
          <c:idx val="3"/>
          <c:order val="1"/>
          <c:tx>
            <c:strRef>
              <c:f>'[1]Table S1-1- Ref matching points'!$O$1</c:f>
              <c:strCache>
                <c:ptCount val="1"/>
                <c:pt idx="0">
                  <c:v>Beg-Average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errBars>
            <c:errDir val="y"/>
            <c:errBarType val="plus"/>
            <c:errValType val="fixedVal"/>
            <c:noEndCap val="0"/>
            <c:val val="0"/>
            <c:spPr>
              <a:noFill/>
              <a:ln w="9525" cap="flat" cmpd="sng" algn="ctr">
                <a:noFill/>
                <a:round/>
              </a:ln>
              <a:effectLst/>
            </c:spPr>
          </c:errBars>
          <c:errBars>
            <c:errDir val="x"/>
            <c:errBarType val="both"/>
            <c:errValType val="cust"/>
            <c:noEndCap val="0"/>
            <c:plus>
              <c:numRef>
                <c:f>'[1]Table S1-1- Ref matching points'!$P$2:$P$82</c:f>
                <c:numCache>
                  <c:formatCode>General</c:formatCode>
                  <c:ptCount val="81"/>
                  <c:pt idx="0">
                    <c:v>7</c:v>
                  </c:pt>
                  <c:pt idx="1">
                    <c:v>15.5</c:v>
                  </c:pt>
                  <c:pt idx="2">
                    <c:v>3</c:v>
                  </c:pt>
                  <c:pt idx="3">
                    <c:v>3.5</c:v>
                  </c:pt>
                  <c:pt idx="4">
                    <c:v>9.5</c:v>
                  </c:pt>
                  <c:pt idx="5">
                    <c:v>15</c:v>
                  </c:pt>
                  <c:pt idx="6">
                    <c:v>15</c:v>
                  </c:pt>
                  <c:pt idx="7">
                    <c:v>7</c:v>
                  </c:pt>
                  <c:pt idx="8">
                    <c:v>7</c:v>
                  </c:pt>
                  <c:pt idx="9">
                    <c:v>3</c:v>
                  </c:pt>
                  <c:pt idx="10">
                    <c:v>3</c:v>
                  </c:pt>
                  <c:pt idx="11">
                    <c:v>7</c:v>
                  </c:pt>
                  <c:pt idx="12">
                    <c:v>1</c:v>
                  </c:pt>
                  <c:pt idx="13">
                    <c:v>1</c:v>
                  </c:pt>
                  <c:pt idx="14">
                    <c:v>2.5</c:v>
                  </c:pt>
                  <c:pt idx="15">
                    <c:v>2.5</c:v>
                  </c:pt>
                  <c:pt idx="16">
                    <c:v>8.5</c:v>
                  </c:pt>
                  <c:pt idx="17">
                    <c:v>6.5</c:v>
                  </c:pt>
                  <c:pt idx="18">
                    <c:v>6</c:v>
                  </c:pt>
                  <c:pt idx="19">
                    <c:v>3</c:v>
                  </c:pt>
                  <c:pt idx="20">
                    <c:v>0</c:v>
                  </c:pt>
                  <c:pt idx="21">
                    <c:v>0</c:v>
                  </c:pt>
                  <c:pt idx="22">
                    <c:v>0</c:v>
                  </c:pt>
                  <c:pt idx="23">
                    <c:v>1</c:v>
                  </c:pt>
                  <c:pt idx="24">
                    <c:v>2</c:v>
                  </c:pt>
                  <c:pt idx="25">
                    <c:v>22</c:v>
                  </c:pt>
                  <c:pt idx="26">
                    <c:v>15</c:v>
                  </c:pt>
                  <c:pt idx="27">
                    <c:v>4</c:v>
                  </c:pt>
                  <c:pt idx="28">
                    <c:v>4</c:v>
                  </c:pt>
                  <c:pt idx="29">
                    <c:v>4</c:v>
                  </c:pt>
                  <c:pt idx="30">
                    <c:v>4</c:v>
                  </c:pt>
                  <c:pt idx="31">
                    <c:v>8.5</c:v>
                  </c:pt>
                  <c:pt idx="32">
                    <c:v>8.5</c:v>
                  </c:pt>
                  <c:pt idx="33">
                    <c:v>1.5</c:v>
                  </c:pt>
                  <c:pt idx="34">
                    <c:v>6.5</c:v>
                  </c:pt>
                  <c:pt idx="35">
                    <c:v>6.5</c:v>
                  </c:pt>
                  <c:pt idx="36">
                    <c:v>6.5</c:v>
                  </c:pt>
                  <c:pt idx="39">
                    <c:v>15</c:v>
                  </c:pt>
                  <c:pt idx="40">
                    <c:v>15</c:v>
                  </c:pt>
                  <c:pt idx="41">
                    <c:v>5</c:v>
                  </c:pt>
                  <c:pt idx="42">
                    <c:v>5.5</c:v>
                  </c:pt>
                  <c:pt idx="44">
                    <c:v>8.5</c:v>
                  </c:pt>
                  <c:pt idx="45">
                    <c:v>8.5</c:v>
                  </c:pt>
                  <c:pt idx="46">
                    <c:v>8.5</c:v>
                  </c:pt>
                  <c:pt idx="47">
                    <c:v>15.5</c:v>
                  </c:pt>
                  <c:pt idx="48">
                    <c:v>15.5</c:v>
                  </c:pt>
                </c:numCache>
              </c:numRef>
            </c:plus>
            <c:minus>
              <c:numRef>
                <c:f>'[1]Table S1-1- Ref matching points'!$P$2:$P$82</c:f>
                <c:numCache>
                  <c:formatCode>General</c:formatCode>
                  <c:ptCount val="81"/>
                  <c:pt idx="0">
                    <c:v>7</c:v>
                  </c:pt>
                  <c:pt idx="1">
                    <c:v>15.5</c:v>
                  </c:pt>
                  <c:pt idx="2">
                    <c:v>3</c:v>
                  </c:pt>
                  <c:pt idx="3">
                    <c:v>3.5</c:v>
                  </c:pt>
                  <c:pt idx="4">
                    <c:v>9.5</c:v>
                  </c:pt>
                  <c:pt idx="5">
                    <c:v>15</c:v>
                  </c:pt>
                  <c:pt idx="6">
                    <c:v>15</c:v>
                  </c:pt>
                  <c:pt idx="7">
                    <c:v>7</c:v>
                  </c:pt>
                  <c:pt idx="8">
                    <c:v>7</c:v>
                  </c:pt>
                  <c:pt idx="9">
                    <c:v>3</c:v>
                  </c:pt>
                  <c:pt idx="10">
                    <c:v>3</c:v>
                  </c:pt>
                  <c:pt idx="11">
                    <c:v>7</c:v>
                  </c:pt>
                  <c:pt idx="12">
                    <c:v>1</c:v>
                  </c:pt>
                  <c:pt idx="13">
                    <c:v>1</c:v>
                  </c:pt>
                  <c:pt idx="14">
                    <c:v>2.5</c:v>
                  </c:pt>
                  <c:pt idx="15">
                    <c:v>2.5</c:v>
                  </c:pt>
                  <c:pt idx="16">
                    <c:v>8.5</c:v>
                  </c:pt>
                  <c:pt idx="17">
                    <c:v>6.5</c:v>
                  </c:pt>
                  <c:pt idx="18">
                    <c:v>6</c:v>
                  </c:pt>
                  <c:pt idx="19">
                    <c:v>3</c:v>
                  </c:pt>
                  <c:pt idx="20">
                    <c:v>0</c:v>
                  </c:pt>
                  <c:pt idx="21">
                    <c:v>0</c:v>
                  </c:pt>
                  <c:pt idx="22">
                    <c:v>0</c:v>
                  </c:pt>
                  <c:pt idx="23">
                    <c:v>1</c:v>
                  </c:pt>
                  <c:pt idx="24">
                    <c:v>2</c:v>
                  </c:pt>
                  <c:pt idx="25">
                    <c:v>22</c:v>
                  </c:pt>
                  <c:pt idx="26">
                    <c:v>15</c:v>
                  </c:pt>
                  <c:pt idx="27">
                    <c:v>4</c:v>
                  </c:pt>
                  <c:pt idx="28">
                    <c:v>4</c:v>
                  </c:pt>
                  <c:pt idx="29">
                    <c:v>4</c:v>
                  </c:pt>
                  <c:pt idx="30">
                    <c:v>4</c:v>
                  </c:pt>
                  <c:pt idx="31">
                    <c:v>8.5</c:v>
                  </c:pt>
                  <c:pt idx="32">
                    <c:v>8.5</c:v>
                  </c:pt>
                  <c:pt idx="33">
                    <c:v>1.5</c:v>
                  </c:pt>
                  <c:pt idx="34">
                    <c:v>6.5</c:v>
                  </c:pt>
                  <c:pt idx="35">
                    <c:v>6.5</c:v>
                  </c:pt>
                  <c:pt idx="36">
                    <c:v>6.5</c:v>
                  </c:pt>
                  <c:pt idx="39">
                    <c:v>15</c:v>
                  </c:pt>
                  <c:pt idx="40">
                    <c:v>15</c:v>
                  </c:pt>
                  <c:pt idx="41">
                    <c:v>5</c:v>
                  </c:pt>
                  <c:pt idx="42">
                    <c:v>5.5</c:v>
                  </c:pt>
                  <c:pt idx="44">
                    <c:v>8.5</c:v>
                  </c:pt>
                  <c:pt idx="45">
                    <c:v>8.5</c:v>
                  </c:pt>
                  <c:pt idx="46">
                    <c:v>8.5</c:v>
                  </c:pt>
                  <c:pt idx="47">
                    <c:v>15.5</c:v>
                  </c:pt>
                  <c:pt idx="48">
                    <c:v>15.5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'[1]Table S1-1- Ref matching points'!$O$2:$O$82</c:f>
              <c:numCache>
                <c:formatCode>General</c:formatCode>
                <c:ptCount val="81"/>
                <c:pt idx="0">
                  <c:v>1924</c:v>
                </c:pt>
                <c:pt idx="1">
                  <c:v>1895.5</c:v>
                </c:pt>
                <c:pt idx="2">
                  <c:v>1886</c:v>
                </c:pt>
                <c:pt idx="3">
                  <c:v>1793.5</c:v>
                </c:pt>
                <c:pt idx="4">
                  <c:v>1822.5</c:v>
                </c:pt>
                <c:pt idx="5">
                  <c:v>1847</c:v>
                </c:pt>
                <c:pt idx="6">
                  <c:v>1847</c:v>
                </c:pt>
                <c:pt idx="7">
                  <c:v>1924</c:v>
                </c:pt>
                <c:pt idx="8">
                  <c:v>1898</c:v>
                </c:pt>
                <c:pt idx="9">
                  <c:v>1914</c:v>
                </c:pt>
                <c:pt idx="10">
                  <c:v>1886</c:v>
                </c:pt>
                <c:pt idx="11">
                  <c:v>1898</c:v>
                </c:pt>
                <c:pt idx="12">
                  <c:v>1881</c:v>
                </c:pt>
                <c:pt idx="13">
                  <c:v>1881</c:v>
                </c:pt>
                <c:pt idx="14">
                  <c:v>1829.5</c:v>
                </c:pt>
                <c:pt idx="15">
                  <c:v>1829.5</c:v>
                </c:pt>
                <c:pt idx="16">
                  <c:v>1798.5</c:v>
                </c:pt>
                <c:pt idx="17">
                  <c:v>1796.5</c:v>
                </c:pt>
                <c:pt idx="18">
                  <c:v>1952</c:v>
                </c:pt>
                <c:pt idx="19">
                  <c:v>1914</c:v>
                </c:pt>
                <c:pt idx="20">
                  <c:v>1893</c:v>
                </c:pt>
                <c:pt idx="21">
                  <c:v>1893</c:v>
                </c:pt>
                <c:pt idx="22">
                  <c:v>1893</c:v>
                </c:pt>
                <c:pt idx="23">
                  <c:v>1879</c:v>
                </c:pt>
                <c:pt idx="24">
                  <c:v>1878</c:v>
                </c:pt>
                <c:pt idx="25">
                  <c:v>1854</c:v>
                </c:pt>
                <c:pt idx="26">
                  <c:v>1847</c:v>
                </c:pt>
                <c:pt idx="27">
                  <c:v>1828</c:v>
                </c:pt>
                <c:pt idx="28">
                  <c:v>1828</c:v>
                </c:pt>
                <c:pt idx="29">
                  <c:v>1828</c:v>
                </c:pt>
                <c:pt idx="30">
                  <c:v>1828</c:v>
                </c:pt>
                <c:pt idx="31">
                  <c:v>1815.5</c:v>
                </c:pt>
                <c:pt idx="32">
                  <c:v>1815.5</c:v>
                </c:pt>
                <c:pt idx="33">
                  <c:v>1803.5</c:v>
                </c:pt>
                <c:pt idx="34">
                  <c:v>1796.5</c:v>
                </c:pt>
                <c:pt idx="35">
                  <c:v>1796.5</c:v>
                </c:pt>
                <c:pt idx="36">
                  <c:v>1796.5</c:v>
                </c:pt>
                <c:pt idx="37">
                  <c:v>1780</c:v>
                </c:pt>
                <c:pt idx="38">
                  <c:v>1780</c:v>
                </c:pt>
                <c:pt idx="39">
                  <c:v>1847</c:v>
                </c:pt>
                <c:pt idx="40">
                  <c:v>1847</c:v>
                </c:pt>
                <c:pt idx="41">
                  <c:v>1802</c:v>
                </c:pt>
                <c:pt idx="42">
                  <c:v>1818.5</c:v>
                </c:pt>
                <c:pt idx="43">
                  <c:v>1749</c:v>
                </c:pt>
                <c:pt idx="44">
                  <c:v>1815.5</c:v>
                </c:pt>
                <c:pt idx="45">
                  <c:v>1815.5</c:v>
                </c:pt>
                <c:pt idx="46">
                  <c:v>1815.5</c:v>
                </c:pt>
                <c:pt idx="47">
                  <c:v>1764.5</c:v>
                </c:pt>
                <c:pt idx="48">
                  <c:v>1764.5</c:v>
                </c:pt>
                <c:pt idx="49">
                  <c:v>1749</c:v>
                </c:pt>
                <c:pt idx="50">
                  <c:v>1749</c:v>
                </c:pt>
                <c:pt idx="51">
                  <c:v>1749</c:v>
                </c:pt>
                <c:pt idx="52">
                  <c:v>1749</c:v>
                </c:pt>
                <c:pt idx="53">
                  <c:v>1749</c:v>
                </c:pt>
                <c:pt idx="54">
                  <c:v>1527</c:v>
                </c:pt>
              </c:numCache>
            </c:numRef>
          </c:xVal>
          <c:yVal>
            <c:numRef>
              <c:f>'[1]Table S1-1- Ref matching points'!$A$2:$A$82</c:f>
              <c:numCache>
                <c:formatCode>General</c:formatCode>
                <c:ptCount val="81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959-41E5-A0FE-4D95CBF501D6}"/>
            </c:ext>
          </c:extLst>
        </c:ser>
        <c:ser>
          <c:idx val="1"/>
          <c:order val="2"/>
          <c:tx>
            <c:strRef>
              <c:f>'[1]Table S1-1- Ref matching points'!$C$1</c:f>
              <c:strCache>
                <c:ptCount val="1"/>
                <c:pt idx="0">
                  <c:v>Map_Date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rgbClr val="FF00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'[1]Table S1-1- Ref matching points'!$C$2:$C$82</c:f>
              <c:numCache>
                <c:formatCode>General</c:formatCode>
                <c:ptCount val="81"/>
                <c:pt idx="0">
                  <c:v>2020</c:v>
                </c:pt>
                <c:pt idx="1">
                  <c:v>2020</c:v>
                </c:pt>
                <c:pt idx="2">
                  <c:v>2020</c:v>
                </c:pt>
                <c:pt idx="3">
                  <c:v>2020</c:v>
                </c:pt>
                <c:pt idx="4">
                  <c:v>1945</c:v>
                </c:pt>
                <c:pt idx="5">
                  <c:v>1945</c:v>
                </c:pt>
                <c:pt idx="6">
                  <c:v>1945</c:v>
                </c:pt>
                <c:pt idx="7">
                  <c:v>1945</c:v>
                </c:pt>
                <c:pt idx="8">
                  <c:v>1945</c:v>
                </c:pt>
                <c:pt idx="9">
                  <c:v>1945</c:v>
                </c:pt>
                <c:pt idx="10">
                  <c:v>1945</c:v>
                </c:pt>
                <c:pt idx="11">
                  <c:v>1945</c:v>
                </c:pt>
                <c:pt idx="12">
                  <c:v>1945</c:v>
                </c:pt>
                <c:pt idx="13">
                  <c:v>1945</c:v>
                </c:pt>
                <c:pt idx="14">
                  <c:v>1945</c:v>
                </c:pt>
                <c:pt idx="15">
                  <c:v>1945</c:v>
                </c:pt>
                <c:pt idx="16">
                  <c:v>1824</c:v>
                </c:pt>
                <c:pt idx="17">
                  <c:v>1824</c:v>
                </c:pt>
                <c:pt idx="18">
                  <c:v>2020</c:v>
                </c:pt>
                <c:pt idx="19">
                  <c:v>2020</c:v>
                </c:pt>
                <c:pt idx="20">
                  <c:v>2020</c:v>
                </c:pt>
                <c:pt idx="21">
                  <c:v>2020</c:v>
                </c:pt>
                <c:pt idx="22">
                  <c:v>2020</c:v>
                </c:pt>
                <c:pt idx="23">
                  <c:v>2020</c:v>
                </c:pt>
                <c:pt idx="24">
                  <c:v>2020</c:v>
                </c:pt>
                <c:pt idx="25">
                  <c:v>2020</c:v>
                </c:pt>
                <c:pt idx="26">
                  <c:v>2020</c:v>
                </c:pt>
                <c:pt idx="27">
                  <c:v>2020</c:v>
                </c:pt>
                <c:pt idx="28">
                  <c:v>2020</c:v>
                </c:pt>
                <c:pt idx="29">
                  <c:v>2020</c:v>
                </c:pt>
                <c:pt idx="30">
                  <c:v>2020</c:v>
                </c:pt>
                <c:pt idx="31">
                  <c:v>2020</c:v>
                </c:pt>
                <c:pt idx="32">
                  <c:v>2020</c:v>
                </c:pt>
                <c:pt idx="33">
                  <c:v>2020</c:v>
                </c:pt>
                <c:pt idx="34">
                  <c:v>2020</c:v>
                </c:pt>
                <c:pt idx="35">
                  <c:v>2020</c:v>
                </c:pt>
                <c:pt idx="36">
                  <c:v>2020</c:v>
                </c:pt>
                <c:pt idx="37">
                  <c:v>2020</c:v>
                </c:pt>
                <c:pt idx="38">
                  <c:v>2020</c:v>
                </c:pt>
                <c:pt idx="39">
                  <c:v>1945</c:v>
                </c:pt>
                <c:pt idx="40">
                  <c:v>1883</c:v>
                </c:pt>
                <c:pt idx="41">
                  <c:v>1882</c:v>
                </c:pt>
                <c:pt idx="42">
                  <c:v>1882</c:v>
                </c:pt>
                <c:pt idx="43">
                  <c:v>1883</c:v>
                </c:pt>
                <c:pt idx="44">
                  <c:v>1883</c:v>
                </c:pt>
                <c:pt idx="45">
                  <c:v>1883</c:v>
                </c:pt>
                <c:pt idx="46">
                  <c:v>1883</c:v>
                </c:pt>
                <c:pt idx="47">
                  <c:v>1803</c:v>
                </c:pt>
                <c:pt idx="48">
                  <c:v>1803</c:v>
                </c:pt>
                <c:pt idx="49">
                  <c:v>1803</c:v>
                </c:pt>
                <c:pt idx="50">
                  <c:v>1803</c:v>
                </c:pt>
                <c:pt idx="51">
                  <c:v>1803</c:v>
                </c:pt>
                <c:pt idx="52">
                  <c:v>1803</c:v>
                </c:pt>
                <c:pt idx="53">
                  <c:v>1803</c:v>
                </c:pt>
                <c:pt idx="54">
                  <c:v>1790</c:v>
                </c:pt>
                <c:pt idx="55">
                  <c:v>2020</c:v>
                </c:pt>
                <c:pt idx="56">
                  <c:v>2020</c:v>
                </c:pt>
                <c:pt idx="57">
                  <c:v>2020</c:v>
                </c:pt>
                <c:pt idx="58">
                  <c:v>2020</c:v>
                </c:pt>
                <c:pt idx="59">
                  <c:v>2020</c:v>
                </c:pt>
                <c:pt idx="60">
                  <c:v>2020</c:v>
                </c:pt>
                <c:pt idx="61">
                  <c:v>2020</c:v>
                </c:pt>
                <c:pt idx="62">
                  <c:v>2020</c:v>
                </c:pt>
                <c:pt idx="63">
                  <c:v>2020</c:v>
                </c:pt>
                <c:pt idx="64">
                  <c:v>2020</c:v>
                </c:pt>
                <c:pt idx="65">
                  <c:v>2020</c:v>
                </c:pt>
                <c:pt idx="66">
                  <c:v>2020</c:v>
                </c:pt>
                <c:pt idx="67">
                  <c:v>2020</c:v>
                </c:pt>
                <c:pt idx="68">
                  <c:v>2020</c:v>
                </c:pt>
                <c:pt idx="69">
                  <c:v>2020</c:v>
                </c:pt>
                <c:pt idx="70">
                  <c:v>2020</c:v>
                </c:pt>
                <c:pt idx="71">
                  <c:v>2020</c:v>
                </c:pt>
                <c:pt idx="72">
                  <c:v>2020</c:v>
                </c:pt>
                <c:pt idx="73">
                  <c:v>2020</c:v>
                </c:pt>
                <c:pt idx="74">
                  <c:v>2020</c:v>
                </c:pt>
                <c:pt idx="75">
                  <c:v>2020</c:v>
                </c:pt>
                <c:pt idx="76">
                  <c:v>1945</c:v>
                </c:pt>
                <c:pt idx="77">
                  <c:v>1945</c:v>
                </c:pt>
                <c:pt idx="78">
                  <c:v>1945</c:v>
                </c:pt>
                <c:pt idx="79">
                  <c:v>1945</c:v>
                </c:pt>
                <c:pt idx="80">
                  <c:v>1945</c:v>
                </c:pt>
              </c:numCache>
            </c:numRef>
          </c:xVal>
          <c:yVal>
            <c:numRef>
              <c:f>'[1]Table S1-1- Ref matching points'!$A$2:$A$82</c:f>
              <c:numCache>
                <c:formatCode>General</c:formatCode>
                <c:ptCount val="81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959-41E5-A0FE-4D95CBF501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347807"/>
        <c:axId val="205346143"/>
      </c:scatterChart>
      <c:valAx>
        <c:axId val="205347807"/>
        <c:scaling>
          <c:orientation val="minMax"/>
          <c:max val="2020"/>
          <c:min val="1700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05346143"/>
        <c:crosses val="autoZero"/>
        <c:crossBetween val="midCat"/>
      </c:valAx>
      <c:valAx>
        <c:axId val="205346143"/>
        <c:scaling>
          <c:orientation val="maxMin"/>
          <c:max val="5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0534780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lineMarker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1925229552"/>
        <c:axId val="1925229968"/>
      </c:scatterChart>
      <c:valAx>
        <c:axId val="1925229552"/>
        <c:scaling>
          <c:orientation val="minMax"/>
          <c:max val="2020"/>
          <c:min val="1700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25229968"/>
        <c:crosses val="autoZero"/>
        <c:crossBetween val="midCat"/>
      </c:valAx>
      <c:valAx>
        <c:axId val="1925229968"/>
        <c:scaling>
          <c:orientation val="maxMin"/>
          <c:max val="5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2522955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noFill/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'5_Georef. maps'!$A$7</c:f>
              <c:strCache>
                <c:ptCount val="1"/>
                <c:pt idx="0">
                  <c:v>Affine / Forward</c:v>
                </c:pt>
              </c:strCache>
            </c:strRef>
          </c:tx>
          <c:spPr>
            <a:ln w="19050" cap="rnd">
              <a:solidFill>
                <a:schemeClr val="accent6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>
                  <a:lumMod val="50000"/>
                </a:schemeClr>
              </a:solidFill>
              <a:ln w="9525">
                <a:solidFill>
                  <a:schemeClr val="accent6">
                    <a:lumMod val="50000"/>
                  </a:schemeClr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6">
                    <a:lumMod val="75000"/>
                  </a:schemeClr>
                </a:solidFill>
                <a:prstDash val="sysDot"/>
              </a:ln>
              <a:effectLst/>
            </c:spPr>
            <c:trendlineType val="linear"/>
            <c:dispRSqr val="0"/>
            <c:dispEq val="0"/>
          </c:trendline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maps'!$B$7:$AR$7</c:f>
              <c:numCache>
                <c:formatCode>General</c:formatCode>
                <c:ptCount val="43"/>
                <c:pt idx="0">
                  <c:v>0</c:v>
                </c:pt>
                <c:pt idx="1">
                  <c:v>3.01525</c:v>
                </c:pt>
                <c:pt idx="2">
                  <c:v>6.0557299999999996</c:v>
                </c:pt>
                <c:pt idx="3">
                  <c:v>4.4110300000000002</c:v>
                </c:pt>
                <c:pt idx="4">
                  <c:v>4.7177499999999997</c:v>
                </c:pt>
                <c:pt idx="5">
                  <c:v>5.5377299999999998</c:v>
                </c:pt>
                <c:pt idx="6">
                  <c:v>11.174200000000001</c:v>
                </c:pt>
                <c:pt idx="7">
                  <c:v>10.5587</c:v>
                </c:pt>
                <c:pt idx="8">
                  <c:v>6.5388099999999998</c:v>
                </c:pt>
                <c:pt idx="9">
                  <c:v>6.6713500000000003</c:v>
                </c:pt>
                <c:pt idx="10">
                  <c:v>10.3917</c:v>
                </c:pt>
                <c:pt idx="11">
                  <c:v>29.643999999999998</c:v>
                </c:pt>
                <c:pt idx="12">
                  <c:v>35.104399999999998</c:v>
                </c:pt>
                <c:pt idx="13">
                  <c:v>16.855899999999998</c:v>
                </c:pt>
                <c:pt idx="14">
                  <c:v>3.9222199999999998</c:v>
                </c:pt>
                <c:pt idx="15">
                  <c:v>6.8431600000000001</c:v>
                </c:pt>
                <c:pt idx="16">
                  <c:v>3.6411500000000001</c:v>
                </c:pt>
                <c:pt idx="17">
                  <c:v>4.1591300000000002</c:v>
                </c:pt>
                <c:pt idx="18">
                  <c:v>4.1352000000000002</c:v>
                </c:pt>
                <c:pt idx="19">
                  <c:v>5.3254400000000004</c:v>
                </c:pt>
                <c:pt idx="20">
                  <c:v>4.45153</c:v>
                </c:pt>
                <c:pt idx="21">
                  <c:v>4.1224100000000004</c:v>
                </c:pt>
                <c:pt idx="22">
                  <c:v>4.2618299999999998</c:v>
                </c:pt>
                <c:pt idx="23">
                  <c:v>12.2539</c:v>
                </c:pt>
                <c:pt idx="24">
                  <c:v>13.8931</c:v>
                </c:pt>
                <c:pt idx="25">
                  <c:v>9.1957100000000001</c:v>
                </c:pt>
                <c:pt idx="26">
                  <c:v>15.7437</c:v>
                </c:pt>
                <c:pt idx="27">
                  <c:v>5.1751300000000002</c:v>
                </c:pt>
                <c:pt idx="28">
                  <c:v>3.68614</c:v>
                </c:pt>
                <c:pt idx="29">
                  <c:v>5.7087899999999996</c:v>
                </c:pt>
                <c:pt idx="30">
                  <c:v>13.0724</c:v>
                </c:pt>
                <c:pt idx="31">
                  <c:v>30.364699999999999</c:v>
                </c:pt>
                <c:pt idx="32">
                  <c:v>9.5077300000000005</c:v>
                </c:pt>
                <c:pt idx="33">
                  <c:v>6.5255799999999997</c:v>
                </c:pt>
                <c:pt idx="34">
                  <c:v>12.752800000000001</c:v>
                </c:pt>
                <c:pt idx="35">
                  <c:v>33.055799999999998</c:v>
                </c:pt>
                <c:pt idx="36">
                  <c:v>6.8699300000000001</c:v>
                </c:pt>
                <c:pt idx="37">
                  <c:v>16.7575</c:v>
                </c:pt>
                <c:pt idx="38">
                  <c:v>8.5366999999999997</c:v>
                </c:pt>
                <c:pt idx="39">
                  <c:v>25.2135</c:v>
                </c:pt>
                <c:pt idx="40">
                  <c:v>9.7894299999999994</c:v>
                </c:pt>
                <c:pt idx="41">
                  <c:v>9.2227800000000002</c:v>
                </c:pt>
                <c:pt idx="42">
                  <c:v>10.6623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CFA-49AB-8F37-3429215B2F27}"/>
            </c:ext>
          </c:extLst>
        </c:ser>
        <c:ser>
          <c:idx val="1"/>
          <c:order val="1"/>
          <c:tx>
            <c:strRef>
              <c:f>'5_Georef. maps'!$A$13</c:f>
              <c:strCache>
                <c:ptCount val="1"/>
                <c:pt idx="0">
                  <c:v>2nd order polynomial / Forward</c:v>
                </c:pt>
              </c:strCache>
            </c:strRef>
          </c:tx>
          <c:spPr>
            <a:ln w="19050" cap="rnd">
              <a:solidFill>
                <a:srgbClr val="0070C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2060"/>
              </a:solidFill>
              <a:ln w="9525">
                <a:solidFill>
                  <a:srgbClr val="002060"/>
                </a:solidFill>
              </a:ln>
              <a:effectLst/>
            </c:spPr>
          </c:marker>
          <c:trendline>
            <c:spPr>
              <a:ln w="19050" cap="rnd">
                <a:solidFill>
                  <a:srgbClr val="3E83E0"/>
                </a:solidFill>
                <a:prstDash val="sysDot"/>
              </a:ln>
              <a:effectLst/>
            </c:spPr>
            <c:trendlineType val="linear"/>
            <c:dispRSqr val="0"/>
            <c:dispEq val="0"/>
          </c:trendline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maps'!$B$11:$AR$11</c:f>
              <c:numCache>
                <c:formatCode>General</c:formatCode>
                <c:ptCount val="43"/>
                <c:pt idx="0">
                  <c:v>0</c:v>
                </c:pt>
                <c:pt idx="1">
                  <c:v>4.9113300000000004</c:v>
                </c:pt>
                <c:pt idx="2">
                  <c:v>6.0945400000000003</c:v>
                </c:pt>
                <c:pt idx="3">
                  <c:v>4.4794400000000003</c:v>
                </c:pt>
                <c:pt idx="4">
                  <c:v>4.7869099999999998</c:v>
                </c:pt>
                <c:pt idx="5">
                  <c:v>6.2789999999999999</c:v>
                </c:pt>
                <c:pt idx="6">
                  <c:v>12.4396</c:v>
                </c:pt>
                <c:pt idx="7">
                  <c:v>11.41123</c:v>
                </c:pt>
                <c:pt idx="8">
                  <c:v>7.0520199999999997</c:v>
                </c:pt>
                <c:pt idx="9">
                  <c:v>6.8821899999999996</c:v>
                </c:pt>
                <c:pt idx="10">
                  <c:v>10.9482</c:v>
                </c:pt>
                <c:pt idx="11">
                  <c:v>30.438400000000001</c:v>
                </c:pt>
                <c:pt idx="12">
                  <c:v>35.525599999999997</c:v>
                </c:pt>
                <c:pt idx="13">
                  <c:v>20.654</c:v>
                </c:pt>
                <c:pt idx="14">
                  <c:v>4.3191199999999998</c:v>
                </c:pt>
                <c:pt idx="15">
                  <c:v>8.0010899999999996</c:v>
                </c:pt>
                <c:pt idx="16">
                  <c:v>4.0349199999999996</c:v>
                </c:pt>
                <c:pt idx="17">
                  <c:v>4.3509099999999998</c:v>
                </c:pt>
                <c:pt idx="18">
                  <c:v>4.1975699999999998</c:v>
                </c:pt>
                <c:pt idx="19">
                  <c:v>7.46807</c:v>
                </c:pt>
                <c:pt idx="20">
                  <c:v>6.0096499999999997</c:v>
                </c:pt>
                <c:pt idx="21">
                  <c:v>4.8449900000000001</c:v>
                </c:pt>
                <c:pt idx="22">
                  <c:v>4.5753899999999996</c:v>
                </c:pt>
                <c:pt idx="23">
                  <c:v>17.266400000000001</c:v>
                </c:pt>
                <c:pt idx="24">
                  <c:v>14.6441</c:v>
                </c:pt>
                <c:pt idx="25">
                  <c:v>10.3666</c:v>
                </c:pt>
                <c:pt idx="26">
                  <c:v>17.627700000000001</c:v>
                </c:pt>
                <c:pt idx="27">
                  <c:v>5.9007699999999996</c:v>
                </c:pt>
                <c:pt idx="28">
                  <c:v>5.3247900000000001</c:v>
                </c:pt>
                <c:pt idx="29">
                  <c:v>6.0187299999999997</c:v>
                </c:pt>
                <c:pt idx="30">
                  <c:v>14.5761</c:v>
                </c:pt>
                <c:pt idx="31">
                  <c:v>34.625500000000002</c:v>
                </c:pt>
                <c:pt idx="32">
                  <c:v>9.9617000000000004</c:v>
                </c:pt>
                <c:pt idx="33">
                  <c:v>8.2381200000000003</c:v>
                </c:pt>
                <c:pt idx="34">
                  <c:v>12.901999999999999</c:v>
                </c:pt>
                <c:pt idx="35">
                  <c:v>59.323</c:v>
                </c:pt>
                <c:pt idx="36">
                  <c:v>9.2255000000000003</c:v>
                </c:pt>
                <c:pt idx="37">
                  <c:v>44.181100000000001</c:v>
                </c:pt>
                <c:pt idx="38">
                  <c:v>10.207000000000001</c:v>
                </c:pt>
                <c:pt idx="39">
                  <c:v>36.595100000000002</c:v>
                </c:pt>
                <c:pt idx="40">
                  <c:v>10.2385</c:v>
                </c:pt>
                <c:pt idx="41">
                  <c:v>13.605700000000001</c:v>
                </c:pt>
                <c:pt idx="42">
                  <c:v>11.1515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CFA-49AB-8F37-3429215B2F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68473487"/>
        <c:axId val="1468485551"/>
      </c:scatterChart>
      <c:scatterChart>
        <c:scatterStyle val="lineMarker"/>
        <c:varyColors val="0"/>
        <c:ser>
          <c:idx val="4"/>
          <c:order val="2"/>
          <c:tx>
            <c:strRef>
              <c:f>'5_Georef. maps'!$A$6</c:f>
              <c:strCache>
                <c:ptCount val="1"/>
                <c:pt idx="0">
                  <c:v>Number of points</c:v>
                </c:pt>
              </c:strCache>
            </c:strRef>
          </c:tx>
          <c:spPr>
            <a:ln w="19050" cap="rnd">
              <a:solidFill>
                <a:srgbClr val="CC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CC0000"/>
              </a:solidFill>
              <a:ln w="9525">
                <a:solidFill>
                  <a:srgbClr val="CC0000"/>
                </a:solidFill>
              </a:ln>
              <a:effectLst/>
            </c:spPr>
          </c:marker>
          <c:trendline>
            <c:spPr>
              <a:ln w="19050" cap="rnd">
                <a:solidFill>
                  <a:srgbClr val="CC0000"/>
                </a:solidFill>
                <a:prstDash val="sysDot"/>
              </a:ln>
              <a:effectLst/>
            </c:spPr>
            <c:trendlineType val="linear"/>
            <c:dispRSqr val="0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cap="none" spc="0" baseline="0">
                      <a:ln w="0"/>
                      <a:solidFill>
                        <a:schemeClr val="tx1"/>
                      </a:solidFill>
                      <a:effectLst>
                        <a:outerShdw blurRad="38100" dist="19050" dir="2700000" algn="tl" rotWithShape="0">
                          <a:schemeClr val="dk1">
                            <a:alpha val="40000"/>
                          </a:schemeClr>
                        </a:outerShdw>
                      </a:effectLst>
                      <a:latin typeface="+mn-lt"/>
                      <a:ea typeface="+mn-ea"/>
                      <a:cs typeface="+mn-cs"/>
                    </a:defRPr>
                  </a:pPr>
                  <a:endParaRPr lang="fr-FR"/>
                </a:p>
              </c:txPr>
            </c:trendlineLbl>
          </c:trendline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maps'!$C$6:$AR$6</c:f>
              <c:numCache>
                <c:formatCode>General</c:formatCode>
                <c:ptCount val="42"/>
                <c:pt idx="0">
                  <c:v>10</c:v>
                </c:pt>
                <c:pt idx="1">
                  <c:v>24</c:v>
                </c:pt>
                <c:pt idx="2">
                  <c:v>32</c:v>
                </c:pt>
                <c:pt idx="3">
                  <c:v>34</c:v>
                </c:pt>
                <c:pt idx="4">
                  <c:v>29</c:v>
                </c:pt>
                <c:pt idx="5">
                  <c:v>30</c:v>
                </c:pt>
                <c:pt idx="6">
                  <c:v>37</c:v>
                </c:pt>
                <c:pt idx="7">
                  <c:v>28</c:v>
                </c:pt>
                <c:pt idx="8">
                  <c:v>29</c:v>
                </c:pt>
                <c:pt idx="9">
                  <c:v>28</c:v>
                </c:pt>
                <c:pt idx="10">
                  <c:v>38</c:v>
                </c:pt>
                <c:pt idx="11">
                  <c:v>38</c:v>
                </c:pt>
                <c:pt idx="12">
                  <c:v>16</c:v>
                </c:pt>
                <c:pt idx="13">
                  <c:v>24</c:v>
                </c:pt>
                <c:pt idx="14">
                  <c:v>25</c:v>
                </c:pt>
                <c:pt idx="15">
                  <c:v>25</c:v>
                </c:pt>
                <c:pt idx="16">
                  <c:v>25</c:v>
                </c:pt>
                <c:pt idx="17">
                  <c:v>25</c:v>
                </c:pt>
                <c:pt idx="18">
                  <c:v>26</c:v>
                </c:pt>
                <c:pt idx="19">
                  <c:v>27</c:v>
                </c:pt>
                <c:pt idx="20">
                  <c:v>27</c:v>
                </c:pt>
                <c:pt idx="21">
                  <c:v>26</c:v>
                </c:pt>
                <c:pt idx="22">
                  <c:v>28</c:v>
                </c:pt>
                <c:pt idx="23">
                  <c:v>23</c:v>
                </c:pt>
                <c:pt idx="24">
                  <c:v>15</c:v>
                </c:pt>
                <c:pt idx="25">
                  <c:v>35</c:v>
                </c:pt>
                <c:pt idx="26">
                  <c:v>18</c:v>
                </c:pt>
                <c:pt idx="27">
                  <c:v>15</c:v>
                </c:pt>
                <c:pt idx="28">
                  <c:v>11</c:v>
                </c:pt>
                <c:pt idx="29">
                  <c:v>28</c:v>
                </c:pt>
                <c:pt idx="30">
                  <c:v>26</c:v>
                </c:pt>
                <c:pt idx="31">
                  <c:v>16</c:v>
                </c:pt>
                <c:pt idx="32">
                  <c:v>16</c:v>
                </c:pt>
                <c:pt idx="33">
                  <c:v>20</c:v>
                </c:pt>
                <c:pt idx="34">
                  <c:v>15</c:v>
                </c:pt>
                <c:pt idx="35">
                  <c:v>16</c:v>
                </c:pt>
                <c:pt idx="36">
                  <c:v>4</c:v>
                </c:pt>
                <c:pt idx="37">
                  <c:v>7</c:v>
                </c:pt>
                <c:pt idx="38">
                  <c:v>6</c:v>
                </c:pt>
                <c:pt idx="39">
                  <c:v>9</c:v>
                </c:pt>
                <c:pt idx="40">
                  <c:v>9</c:v>
                </c:pt>
                <c:pt idx="41">
                  <c:v>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CFA-49AB-8F37-3429215B2F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78062175"/>
        <c:axId val="1561323759"/>
      </c:scatterChart>
      <c:valAx>
        <c:axId val="1468473487"/>
        <c:scaling>
          <c:orientation val="minMax"/>
          <c:max val="2020"/>
          <c:min val="17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cap="none" spc="0" baseline="0">
                    <a:ln w="0"/>
                    <a:solidFill>
                      <a:schemeClr val="tx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Dates in year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cap="none" spc="0" baseline="0">
                  <a:ln w="0"/>
                  <a:solidFill>
                    <a:schemeClr val="tx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fr-FR"/>
          </a:p>
        </c:txPr>
        <c:crossAx val="1468485551"/>
        <c:crosses val="autoZero"/>
        <c:crossBetween val="midCat"/>
      </c:valAx>
      <c:valAx>
        <c:axId val="146848555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cap="none" spc="0" baseline="0">
                    <a:ln w="0"/>
                    <a:solidFill>
                      <a:schemeClr val="tx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Residuals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cap="none" spc="0" baseline="0">
                  <a:ln w="0"/>
                  <a:solidFill>
                    <a:schemeClr val="tx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fr-FR"/>
          </a:p>
        </c:txPr>
        <c:crossAx val="1468473487"/>
        <c:crosses val="autoZero"/>
        <c:crossBetween val="midCat"/>
        <c:majorUnit val="20"/>
      </c:valAx>
      <c:valAx>
        <c:axId val="1561323759"/>
        <c:scaling>
          <c:orientation val="minMax"/>
        </c:scaling>
        <c:delete val="0"/>
        <c:axPos val="r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fr-FR"/>
          </a:p>
        </c:txPr>
        <c:crossAx val="1278062175"/>
        <c:crosses val="max"/>
        <c:crossBetween val="midCat"/>
      </c:valAx>
      <c:valAx>
        <c:axId val="1278062175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561323759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0" cap="none" spc="0">
          <a:ln w="0"/>
          <a:solidFill>
            <a:schemeClr val="tx1"/>
          </a:solidFill>
          <a:effectLst>
            <a:outerShdw blurRad="38100" dist="19050" dir="2700000" algn="tl" rotWithShape="0">
              <a:schemeClr val="dk1">
                <a:alpha val="40000"/>
              </a:schemeClr>
            </a:outerShdw>
          </a:effectLst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lineMarker"/>
        <c:varyColors val="0"/>
        <c:ser>
          <c:idx val="6"/>
          <c:order val="0"/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tx1"/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maps'!$B$2:$AR$2</c:f>
              <c:numCache>
                <c:formatCode>General</c:formatCode>
                <c:ptCount val="43"/>
                <c:pt idx="0">
                  <c:v>43</c:v>
                </c:pt>
                <c:pt idx="1">
                  <c:v>42</c:v>
                </c:pt>
                <c:pt idx="2">
                  <c:v>41</c:v>
                </c:pt>
                <c:pt idx="3">
                  <c:v>40</c:v>
                </c:pt>
                <c:pt idx="4">
                  <c:v>39</c:v>
                </c:pt>
                <c:pt idx="5">
                  <c:v>38</c:v>
                </c:pt>
                <c:pt idx="6">
                  <c:v>37</c:v>
                </c:pt>
                <c:pt idx="7">
                  <c:v>36</c:v>
                </c:pt>
                <c:pt idx="8">
                  <c:v>35</c:v>
                </c:pt>
                <c:pt idx="9">
                  <c:v>34</c:v>
                </c:pt>
                <c:pt idx="10">
                  <c:v>33</c:v>
                </c:pt>
                <c:pt idx="11">
                  <c:v>32</c:v>
                </c:pt>
                <c:pt idx="12">
                  <c:v>31</c:v>
                </c:pt>
                <c:pt idx="13">
                  <c:v>30</c:v>
                </c:pt>
                <c:pt idx="14">
                  <c:v>29</c:v>
                </c:pt>
                <c:pt idx="15">
                  <c:v>28</c:v>
                </c:pt>
                <c:pt idx="16">
                  <c:v>27</c:v>
                </c:pt>
                <c:pt idx="17">
                  <c:v>26</c:v>
                </c:pt>
                <c:pt idx="18">
                  <c:v>25</c:v>
                </c:pt>
                <c:pt idx="19">
                  <c:v>24</c:v>
                </c:pt>
                <c:pt idx="20">
                  <c:v>23</c:v>
                </c:pt>
                <c:pt idx="21">
                  <c:v>22</c:v>
                </c:pt>
                <c:pt idx="22">
                  <c:v>21</c:v>
                </c:pt>
                <c:pt idx="23">
                  <c:v>20</c:v>
                </c:pt>
                <c:pt idx="24">
                  <c:v>19</c:v>
                </c:pt>
                <c:pt idx="25">
                  <c:v>18</c:v>
                </c:pt>
                <c:pt idx="26">
                  <c:v>17</c:v>
                </c:pt>
                <c:pt idx="27">
                  <c:v>16</c:v>
                </c:pt>
                <c:pt idx="28">
                  <c:v>15</c:v>
                </c:pt>
                <c:pt idx="29">
                  <c:v>14</c:v>
                </c:pt>
                <c:pt idx="30">
                  <c:v>13</c:v>
                </c:pt>
                <c:pt idx="31">
                  <c:v>12</c:v>
                </c:pt>
                <c:pt idx="32">
                  <c:v>11</c:v>
                </c:pt>
                <c:pt idx="33">
                  <c:v>10</c:v>
                </c:pt>
                <c:pt idx="34">
                  <c:v>9</c:v>
                </c:pt>
                <c:pt idx="35">
                  <c:v>8</c:v>
                </c:pt>
                <c:pt idx="36">
                  <c:v>7</c:v>
                </c:pt>
                <c:pt idx="37">
                  <c:v>6</c:v>
                </c:pt>
                <c:pt idx="38">
                  <c:v>5</c:v>
                </c:pt>
                <c:pt idx="39">
                  <c:v>4</c:v>
                </c:pt>
                <c:pt idx="40">
                  <c:v>3</c:v>
                </c:pt>
                <c:pt idx="41">
                  <c:v>2</c:v>
                </c:pt>
                <c:pt idx="42">
                  <c:v>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28B-41B1-8831-BDF737BD660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68473487"/>
        <c:axId val="1468485551"/>
      </c:scatterChart>
      <c:valAx>
        <c:axId val="1468473487"/>
        <c:scaling>
          <c:orientation val="minMax"/>
          <c:max val="2020"/>
          <c:min val="170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fr-FR"/>
          </a:p>
        </c:txPr>
        <c:crossAx val="1468485551"/>
        <c:crosses val="autoZero"/>
        <c:crossBetween val="midCat"/>
      </c:valAx>
      <c:valAx>
        <c:axId val="146848555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fr-FR"/>
          </a:p>
        </c:txPr>
        <c:crossAx val="1468473487"/>
        <c:crosses val="autoZero"/>
        <c:crossBetween val="midCat"/>
        <c:majorUnit val="10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b="0" cap="none" spc="0">
          <a:ln w="0"/>
          <a:solidFill>
            <a:schemeClr val="tx1"/>
          </a:solidFill>
          <a:effectLst>
            <a:outerShdw blurRad="38100" dist="19050" dir="2700000" algn="tl" rotWithShape="0">
              <a:schemeClr val="dk1">
                <a:alpha val="40000"/>
              </a:schemeClr>
            </a:outerShdw>
          </a:effectLst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Type</a:t>
            </a:r>
            <a:r>
              <a:rPr lang="fr-FR" baseline="0"/>
              <a:t> of data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lineMarker"/>
        <c:varyColors val="0"/>
        <c:ser>
          <c:idx val="3"/>
          <c:order val="0"/>
          <c:tx>
            <c:strRef>
              <c:f>'5_Georef. maps'!$A$28</c:f>
              <c:strCache>
                <c:ptCount val="1"/>
                <c:pt idx="0">
                  <c:v>Aerial photography / Satellite imagery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7"/>
            <c:spPr>
              <a:solidFill>
                <a:srgbClr val="FF00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maps'!$B$28:$AR$28</c:f>
              <c:numCache>
                <c:formatCode>General</c:formatCode>
                <c:ptCount val="43"/>
                <c:pt idx="0">
                  <c:v>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2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75A-4C1E-8408-AF7B84B24CC6}"/>
            </c:ext>
          </c:extLst>
        </c:ser>
        <c:ser>
          <c:idx val="0"/>
          <c:order val="1"/>
          <c:tx>
            <c:strRef>
              <c:f>'5_Georef. maps'!$A$29</c:f>
              <c:strCache>
                <c:ptCount val="1"/>
                <c:pt idx="0">
                  <c:v>Bathymetric data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7"/>
            <c:spPr>
              <a:solidFill>
                <a:srgbClr val="52C7DE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maps'!$B$29:$AR$29</c:f>
              <c:numCache>
                <c:formatCode>General</c:formatCode>
                <c:ptCount val="43"/>
                <c:pt idx="0">
                  <c:v>0</c:v>
                </c:pt>
                <c:pt idx="1">
                  <c:v>3</c:v>
                </c:pt>
                <c:pt idx="2">
                  <c:v>0</c:v>
                </c:pt>
                <c:pt idx="3">
                  <c:v>3</c:v>
                </c:pt>
                <c:pt idx="4">
                  <c:v>3</c:v>
                </c:pt>
                <c:pt idx="5">
                  <c:v>3</c:v>
                </c:pt>
                <c:pt idx="6">
                  <c:v>3</c:v>
                </c:pt>
                <c:pt idx="7">
                  <c:v>3</c:v>
                </c:pt>
                <c:pt idx="8">
                  <c:v>3</c:v>
                </c:pt>
                <c:pt idx="9">
                  <c:v>3</c:v>
                </c:pt>
                <c:pt idx="10">
                  <c:v>3</c:v>
                </c:pt>
                <c:pt idx="11">
                  <c:v>3</c:v>
                </c:pt>
                <c:pt idx="12">
                  <c:v>3</c:v>
                </c:pt>
                <c:pt idx="13">
                  <c:v>3</c:v>
                </c:pt>
                <c:pt idx="14">
                  <c:v>3</c:v>
                </c:pt>
                <c:pt idx="15">
                  <c:v>3</c:v>
                </c:pt>
                <c:pt idx="16">
                  <c:v>3</c:v>
                </c:pt>
                <c:pt idx="17">
                  <c:v>3</c:v>
                </c:pt>
                <c:pt idx="18">
                  <c:v>3</c:v>
                </c:pt>
                <c:pt idx="19">
                  <c:v>0</c:v>
                </c:pt>
                <c:pt idx="20">
                  <c:v>0</c:v>
                </c:pt>
                <c:pt idx="21">
                  <c:v>3</c:v>
                </c:pt>
                <c:pt idx="22">
                  <c:v>0</c:v>
                </c:pt>
                <c:pt idx="23">
                  <c:v>3</c:v>
                </c:pt>
                <c:pt idx="24">
                  <c:v>3</c:v>
                </c:pt>
                <c:pt idx="25">
                  <c:v>3</c:v>
                </c:pt>
                <c:pt idx="26">
                  <c:v>3</c:v>
                </c:pt>
                <c:pt idx="27">
                  <c:v>3</c:v>
                </c:pt>
                <c:pt idx="28">
                  <c:v>0</c:v>
                </c:pt>
                <c:pt idx="29">
                  <c:v>3</c:v>
                </c:pt>
                <c:pt idx="30">
                  <c:v>3</c:v>
                </c:pt>
                <c:pt idx="31">
                  <c:v>3</c:v>
                </c:pt>
                <c:pt idx="32">
                  <c:v>3</c:v>
                </c:pt>
                <c:pt idx="33">
                  <c:v>3</c:v>
                </c:pt>
                <c:pt idx="34">
                  <c:v>3</c:v>
                </c:pt>
                <c:pt idx="35">
                  <c:v>3</c:v>
                </c:pt>
                <c:pt idx="36">
                  <c:v>0</c:v>
                </c:pt>
                <c:pt idx="37">
                  <c:v>3</c:v>
                </c:pt>
                <c:pt idx="38">
                  <c:v>3</c:v>
                </c:pt>
                <c:pt idx="39">
                  <c:v>0</c:v>
                </c:pt>
                <c:pt idx="40">
                  <c:v>0</c:v>
                </c:pt>
                <c:pt idx="41">
                  <c:v>3</c:v>
                </c:pt>
                <c:pt idx="4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875A-4C1E-8408-AF7B84B24CC6}"/>
            </c:ext>
          </c:extLst>
        </c:ser>
        <c:ser>
          <c:idx val="1"/>
          <c:order val="2"/>
          <c:tx>
            <c:strRef>
              <c:f>'5_Georef. maps'!$A$30</c:f>
              <c:strCache>
                <c:ptCount val="1"/>
                <c:pt idx="0">
                  <c:v>Texture at the bottom ofthe harbour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7"/>
            <c:spPr>
              <a:solidFill>
                <a:srgbClr val="7030A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maps'!$B$30:$AR$30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4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4</c:v>
                </c:pt>
                <c:pt idx="31">
                  <c:v>4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4</c:v>
                </c:pt>
                <c:pt idx="36">
                  <c:v>0</c:v>
                </c:pt>
                <c:pt idx="37">
                  <c:v>4</c:v>
                </c:pt>
                <c:pt idx="38">
                  <c:v>4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875A-4C1E-8408-AF7B84B24CC6}"/>
            </c:ext>
          </c:extLst>
        </c:ser>
        <c:ser>
          <c:idx val="2"/>
          <c:order val="3"/>
          <c:tx>
            <c:strRef>
              <c:f>'5_Georef. maps'!$A$31</c:f>
              <c:strCache>
                <c:ptCount val="1"/>
                <c:pt idx="0">
                  <c:v>Depth of the hard material or substratum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7"/>
            <c:spPr>
              <a:solidFill>
                <a:schemeClr val="accent3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'5_Georef. maps'!$B$4:$AR$4</c:f>
              <c:numCache>
                <c:formatCode>General</c:formatCode>
                <c:ptCount val="43"/>
                <c:pt idx="0">
                  <c:v>2020</c:v>
                </c:pt>
                <c:pt idx="1">
                  <c:v>2020</c:v>
                </c:pt>
                <c:pt idx="2">
                  <c:v>2013</c:v>
                </c:pt>
                <c:pt idx="3">
                  <c:v>2010</c:v>
                </c:pt>
                <c:pt idx="4">
                  <c:v>2000</c:v>
                </c:pt>
                <c:pt idx="5">
                  <c:v>1998</c:v>
                </c:pt>
                <c:pt idx="6">
                  <c:v>1995</c:v>
                </c:pt>
                <c:pt idx="7">
                  <c:v>1992</c:v>
                </c:pt>
                <c:pt idx="8">
                  <c:v>1989</c:v>
                </c:pt>
                <c:pt idx="9">
                  <c:v>1986</c:v>
                </c:pt>
                <c:pt idx="10">
                  <c:v>1983</c:v>
                </c:pt>
                <c:pt idx="11">
                  <c:v>1980</c:v>
                </c:pt>
                <c:pt idx="12">
                  <c:v>1977</c:v>
                </c:pt>
                <c:pt idx="13">
                  <c:v>1974</c:v>
                </c:pt>
                <c:pt idx="14">
                  <c:v>1971</c:v>
                </c:pt>
                <c:pt idx="15">
                  <c:v>1966</c:v>
                </c:pt>
                <c:pt idx="16">
                  <c:v>1963</c:v>
                </c:pt>
                <c:pt idx="17">
                  <c:v>1960</c:v>
                </c:pt>
                <c:pt idx="18">
                  <c:v>1958</c:v>
                </c:pt>
                <c:pt idx="19">
                  <c:v>1947</c:v>
                </c:pt>
                <c:pt idx="20">
                  <c:v>1947</c:v>
                </c:pt>
                <c:pt idx="21">
                  <c:v>1947</c:v>
                </c:pt>
                <c:pt idx="22">
                  <c:v>1946</c:v>
                </c:pt>
                <c:pt idx="23">
                  <c:v>1931</c:v>
                </c:pt>
                <c:pt idx="24">
                  <c:v>1917</c:v>
                </c:pt>
                <c:pt idx="25">
                  <c:v>1911</c:v>
                </c:pt>
                <c:pt idx="26">
                  <c:v>1905</c:v>
                </c:pt>
                <c:pt idx="27">
                  <c:v>1891</c:v>
                </c:pt>
                <c:pt idx="28">
                  <c:v>1883</c:v>
                </c:pt>
                <c:pt idx="29">
                  <c:v>1882</c:v>
                </c:pt>
                <c:pt idx="30">
                  <c:v>1880</c:v>
                </c:pt>
                <c:pt idx="31">
                  <c:v>1876</c:v>
                </c:pt>
                <c:pt idx="32">
                  <c:v>1874</c:v>
                </c:pt>
                <c:pt idx="33">
                  <c:v>1862</c:v>
                </c:pt>
                <c:pt idx="34">
                  <c:v>1852</c:v>
                </c:pt>
                <c:pt idx="35">
                  <c:v>1827</c:v>
                </c:pt>
                <c:pt idx="36">
                  <c:v>1824</c:v>
                </c:pt>
                <c:pt idx="37">
                  <c:v>1813</c:v>
                </c:pt>
                <c:pt idx="38">
                  <c:v>1803</c:v>
                </c:pt>
                <c:pt idx="39">
                  <c:v>1803</c:v>
                </c:pt>
                <c:pt idx="40">
                  <c:v>1797</c:v>
                </c:pt>
                <c:pt idx="41">
                  <c:v>1790</c:v>
                </c:pt>
                <c:pt idx="42">
                  <c:v>1749</c:v>
                </c:pt>
              </c:numCache>
            </c:numRef>
          </c:xVal>
          <c:yVal>
            <c:numRef>
              <c:f>'5_Georef. maps'!$B$31:$AR$31</c:f>
              <c:numCache>
                <c:formatCode>General</c:formatCode>
                <c:ptCount val="43"/>
                <c:pt idx="0">
                  <c:v>0</c:v>
                </c:pt>
                <c:pt idx="1">
                  <c:v>0</c:v>
                </c:pt>
                <c:pt idx="2">
                  <c:v>5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5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5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875A-4C1E-8408-AF7B84B24C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6983136"/>
        <c:axId val="1226981472"/>
      </c:scatterChart>
      <c:valAx>
        <c:axId val="1226983136"/>
        <c:scaling>
          <c:orientation val="minMax"/>
          <c:max val="2020"/>
          <c:min val="1700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226981472"/>
        <c:crosses val="autoZero"/>
        <c:crossBetween val="midCat"/>
      </c:valAx>
      <c:valAx>
        <c:axId val="1226981472"/>
        <c:scaling>
          <c:orientation val="maxMin"/>
          <c:max val="6"/>
          <c:min val="0.1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226983136"/>
        <c:crosses val="autoZero"/>
        <c:crossBetween val="midCat"/>
        <c:majorUnit val="1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'7_Surfaces'!$B$2</c:f>
              <c:strCache>
                <c:ptCount val="1"/>
                <c:pt idx="0">
                  <c:v>Basin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'7_Surfaces'!$A$2:$A$33</c:f>
              <c:numCache>
                <c:formatCode>General</c:formatCode>
                <c:ptCount val="32"/>
                <c:pt idx="0">
                  <c:v>1790</c:v>
                </c:pt>
                <c:pt idx="1">
                  <c:v>1803</c:v>
                </c:pt>
                <c:pt idx="2">
                  <c:v>1813</c:v>
                </c:pt>
                <c:pt idx="3">
                  <c:v>1827</c:v>
                </c:pt>
                <c:pt idx="4">
                  <c:v>1852</c:v>
                </c:pt>
                <c:pt idx="5">
                  <c:v>1862</c:v>
                </c:pt>
                <c:pt idx="6">
                  <c:v>1876</c:v>
                </c:pt>
                <c:pt idx="7">
                  <c:v>1880</c:v>
                </c:pt>
                <c:pt idx="8">
                  <c:v>1882</c:v>
                </c:pt>
                <c:pt idx="9">
                  <c:v>1891</c:v>
                </c:pt>
                <c:pt idx="10">
                  <c:v>1905</c:v>
                </c:pt>
                <c:pt idx="11">
                  <c:v>1911</c:v>
                </c:pt>
                <c:pt idx="12">
                  <c:v>1917</c:v>
                </c:pt>
                <c:pt idx="13">
                  <c:v>1931</c:v>
                </c:pt>
                <c:pt idx="14">
                  <c:v>1947</c:v>
                </c:pt>
                <c:pt idx="15">
                  <c:v>1958</c:v>
                </c:pt>
                <c:pt idx="16">
                  <c:v>1960</c:v>
                </c:pt>
                <c:pt idx="17">
                  <c:v>1963</c:v>
                </c:pt>
                <c:pt idx="18">
                  <c:v>1966</c:v>
                </c:pt>
                <c:pt idx="19">
                  <c:v>1971</c:v>
                </c:pt>
                <c:pt idx="20">
                  <c:v>1974</c:v>
                </c:pt>
                <c:pt idx="21">
                  <c:v>1977</c:v>
                </c:pt>
                <c:pt idx="22">
                  <c:v>1980</c:v>
                </c:pt>
                <c:pt idx="23">
                  <c:v>1983</c:v>
                </c:pt>
                <c:pt idx="24">
                  <c:v>1986</c:v>
                </c:pt>
                <c:pt idx="25">
                  <c:v>1989</c:v>
                </c:pt>
                <c:pt idx="26">
                  <c:v>1992</c:v>
                </c:pt>
                <c:pt idx="27">
                  <c:v>1995</c:v>
                </c:pt>
                <c:pt idx="28">
                  <c:v>1998</c:v>
                </c:pt>
                <c:pt idx="29">
                  <c:v>2000</c:v>
                </c:pt>
                <c:pt idx="30">
                  <c:v>2010</c:v>
                </c:pt>
                <c:pt idx="31">
                  <c:v>2020</c:v>
                </c:pt>
              </c:numCache>
            </c:numRef>
          </c:xVal>
          <c:yVal>
            <c:numRef>
              <c:f>'7_Surfaces'!$C$2:$C$33</c:f>
              <c:numCache>
                <c:formatCode>General</c:formatCode>
                <c:ptCount val="32"/>
                <c:pt idx="0">
                  <c:v>10.99</c:v>
                </c:pt>
                <c:pt idx="1">
                  <c:v>72.790000000000006</c:v>
                </c:pt>
                <c:pt idx="2">
                  <c:v>62.85</c:v>
                </c:pt>
                <c:pt idx="3">
                  <c:v>62.71</c:v>
                </c:pt>
                <c:pt idx="4">
                  <c:v>106.95</c:v>
                </c:pt>
                <c:pt idx="5">
                  <c:v>119.59</c:v>
                </c:pt>
                <c:pt idx="6">
                  <c:v>118.84</c:v>
                </c:pt>
                <c:pt idx="7">
                  <c:v>118.85</c:v>
                </c:pt>
                <c:pt idx="8">
                  <c:v>118.07</c:v>
                </c:pt>
                <c:pt idx="9">
                  <c:v>141.66999999999999</c:v>
                </c:pt>
                <c:pt idx="10">
                  <c:v>209.63</c:v>
                </c:pt>
                <c:pt idx="11">
                  <c:v>209.72</c:v>
                </c:pt>
                <c:pt idx="12">
                  <c:v>212.53</c:v>
                </c:pt>
                <c:pt idx="13">
                  <c:v>207.31</c:v>
                </c:pt>
                <c:pt idx="14">
                  <c:v>200.18</c:v>
                </c:pt>
                <c:pt idx="15">
                  <c:v>193.89</c:v>
                </c:pt>
                <c:pt idx="16">
                  <c:v>193.89</c:v>
                </c:pt>
                <c:pt idx="17">
                  <c:v>192.9</c:v>
                </c:pt>
                <c:pt idx="18">
                  <c:v>190.15</c:v>
                </c:pt>
                <c:pt idx="19">
                  <c:v>176.05</c:v>
                </c:pt>
                <c:pt idx="20">
                  <c:v>988.27</c:v>
                </c:pt>
                <c:pt idx="21">
                  <c:v>1024.6190000000001</c:v>
                </c:pt>
                <c:pt idx="22">
                  <c:v>1021.6129999999999</c:v>
                </c:pt>
                <c:pt idx="23">
                  <c:v>1004.5889999999999</c:v>
                </c:pt>
                <c:pt idx="24">
                  <c:v>982.38199999999995</c:v>
                </c:pt>
                <c:pt idx="25">
                  <c:v>979.36879999999996</c:v>
                </c:pt>
                <c:pt idx="26">
                  <c:v>979.36900000000003</c:v>
                </c:pt>
                <c:pt idx="27">
                  <c:v>902.32899999999995</c:v>
                </c:pt>
                <c:pt idx="28">
                  <c:v>847.61599999999999</c:v>
                </c:pt>
                <c:pt idx="29">
                  <c:v>814.49</c:v>
                </c:pt>
                <c:pt idx="30">
                  <c:v>754</c:v>
                </c:pt>
                <c:pt idx="31">
                  <c:v>737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63C-4783-85DD-764BD9830624}"/>
            </c:ext>
          </c:extLst>
        </c:ser>
        <c:ser>
          <c:idx val="1"/>
          <c:order val="1"/>
          <c:tx>
            <c:strRef>
              <c:f>'7_Surfaces'!$H$2</c:f>
              <c:strCache>
                <c:ptCount val="1"/>
                <c:pt idx="0">
                  <c:v>Structure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'7_Surfaces'!$G$2:$G$33</c:f>
              <c:numCache>
                <c:formatCode>General</c:formatCode>
                <c:ptCount val="32"/>
                <c:pt idx="0">
                  <c:v>1790</c:v>
                </c:pt>
                <c:pt idx="1">
                  <c:v>1803</c:v>
                </c:pt>
                <c:pt idx="2">
                  <c:v>1813</c:v>
                </c:pt>
                <c:pt idx="3">
                  <c:v>1827</c:v>
                </c:pt>
                <c:pt idx="4">
                  <c:v>1852</c:v>
                </c:pt>
                <c:pt idx="5">
                  <c:v>1862</c:v>
                </c:pt>
                <c:pt idx="6">
                  <c:v>1876</c:v>
                </c:pt>
                <c:pt idx="7">
                  <c:v>1880</c:v>
                </c:pt>
                <c:pt idx="8">
                  <c:v>1882</c:v>
                </c:pt>
                <c:pt idx="9">
                  <c:v>1891</c:v>
                </c:pt>
                <c:pt idx="10">
                  <c:v>1905</c:v>
                </c:pt>
                <c:pt idx="11">
                  <c:v>1911</c:v>
                </c:pt>
                <c:pt idx="12">
                  <c:v>1917</c:v>
                </c:pt>
                <c:pt idx="13">
                  <c:v>1931</c:v>
                </c:pt>
                <c:pt idx="14">
                  <c:v>1947</c:v>
                </c:pt>
                <c:pt idx="15">
                  <c:v>1958</c:v>
                </c:pt>
                <c:pt idx="16">
                  <c:v>1960</c:v>
                </c:pt>
                <c:pt idx="17">
                  <c:v>1963</c:v>
                </c:pt>
                <c:pt idx="18">
                  <c:v>1966</c:v>
                </c:pt>
                <c:pt idx="19">
                  <c:v>1971</c:v>
                </c:pt>
                <c:pt idx="20">
                  <c:v>1974</c:v>
                </c:pt>
                <c:pt idx="21">
                  <c:v>1977</c:v>
                </c:pt>
                <c:pt idx="22">
                  <c:v>1980</c:v>
                </c:pt>
                <c:pt idx="23">
                  <c:v>1983</c:v>
                </c:pt>
                <c:pt idx="24">
                  <c:v>1986</c:v>
                </c:pt>
                <c:pt idx="25">
                  <c:v>1989</c:v>
                </c:pt>
                <c:pt idx="26">
                  <c:v>1992</c:v>
                </c:pt>
                <c:pt idx="27">
                  <c:v>1995</c:v>
                </c:pt>
                <c:pt idx="28">
                  <c:v>1998</c:v>
                </c:pt>
                <c:pt idx="29">
                  <c:v>2000</c:v>
                </c:pt>
                <c:pt idx="30">
                  <c:v>2010</c:v>
                </c:pt>
                <c:pt idx="31">
                  <c:v>2020</c:v>
                </c:pt>
              </c:numCache>
            </c:numRef>
          </c:xVal>
          <c:yVal>
            <c:numRef>
              <c:f>'7_Surfaces'!$I$2:$I$33</c:f>
              <c:numCache>
                <c:formatCode>General</c:formatCode>
                <c:ptCount val="32"/>
                <c:pt idx="0">
                  <c:v>1.61</c:v>
                </c:pt>
                <c:pt idx="1">
                  <c:v>7.38</c:v>
                </c:pt>
                <c:pt idx="2">
                  <c:v>7.43</c:v>
                </c:pt>
                <c:pt idx="3">
                  <c:v>7.49</c:v>
                </c:pt>
                <c:pt idx="4">
                  <c:v>12.84</c:v>
                </c:pt>
                <c:pt idx="5">
                  <c:v>14.85</c:v>
                </c:pt>
                <c:pt idx="6">
                  <c:v>18.98</c:v>
                </c:pt>
                <c:pt idx="7">
                  <c:v>19.95</c:v>
                </c:pt>
                <c:pt idx="8">
                  <c:v>20.61</c:v>
                </c:pt>
                <c:pt idx="9">
                  <c:v>29.35</c:v>
                </c:pt>
                <c:pt idx="10">
                  <c:v>36.08</c:v>
                </c:pt>
                <c:pt idx="11">
                  <c:v>35.9</c:v>
                </c:pt>
                <c:pt idx="12">
                  <c:v>36.51</c:v>
                </c:pt>
                <c:pt idx="13">
                  <c:v>41.85</c:v>
                </c:pt>
                <c:pt idx="14">
                  <c:v>51.21</c:v>
                </c:pt>
                <c:pt idx="15">
                  <c:v>57.41</c:v>
                </c:pt>
                <c:pt idx="16">
                  <c:v>57.4</c:v>
                </c:pt>
                <c:pt idx="17">
                  <c:v>58.01</c:v>
                </c:pt>
                <c:pt idx="18">
                  <c:v>61.08</c:v>
                </c:pt>
                <c:pt idx="19">
                  <c:v>75.5</c:v>
                </c:pt>
                <c:pt idx="20">
                  <c:v>136.57</c:v>
                </c:pt>
                <c:pt idx="21">
                  <c:v>213.23</c:v>
                </c:pt>
                <c:pt idx="22">
                  <c:v>216.13300000000001</c:v>
                </c:pt>
                <c:pt idx="23">
                  <c:v>235.81700000000001</c:v>
                </c:pt>
                <c:pt idx="24">
                  <c:v>284.79700000000003</c:v>
                </c:pt>
                <c:pt idx="25">
                  <c:v>287.8098</c:v>
                </c:pt>
                <c:pt idx="26">
                  <c:v>287.8098</c:v>
                </c:pt>
                <c:pt idx="27">
                  <c:v>383.63400000000001</c:v>
                </c:pt>
                <c:pt idx="28">
                  <c:v>500.81200000000001</c:v>
                </c:pt>
                <c:pt idx="29">
                  <c:v>533.90099999999995</c:v>
                </c:pt>
                <c:pt idx="30">
                  <c:v>620.05999999999995</c:v>
                </c:pt>
                <c:pt idx="31">
                  <c:v>653.51499999999999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D63C-4783-85DD-764BD983062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17392688"/>
        <c:axId val="1950072064"/>
      </c:scatterChart>
      <c:valAx>
        <c:axId val="2017392688"/>
        <c:scaling>
          <c:orientation val="minMax"/>
          <c:max val="2020"/>
          <c:min val="175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50072064"/>
        <c:crosses val="autoZero"/>
        <c:crossBetween val="midCat"/>
      </c:valAx>
      <c:valAx>
        <c:axId val="1950072064"/>
        <c:scaling>
          <c:logBase val="10"/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01739268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HB/HS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'7_Surfaces'!$J$1</c:f>
              <c:strCache>
                <c:ptCount val="1"/>
                <c:pt idx="0">
                  <c:v>HB/HS</c:v>
                </c:pt>
              </c:strCache>
            </c:strRef>
          </c:tx>
          <c:spPr>
            <a:ln>
              <a:solidFill>
                <a:schemeClr val="tx1"/>
              </a:solidFill>
            </a:ln>
          </c:spPr>
          <c:xVal>
            <c:numRef>
              <c:f>'7_Surfaces'!$G$2:$G$33</c:f>
              <c:numCache>
                <c:formatCode>General</c:formatCode>
                <c:ptCount val="32"/>
                <c:pt idx="0">
                  <c:v>1790</c:v>
                </c:pt>
                <c:pt idx="1">
                  <c:v>1803</c:v>
                </c:pt>
                <c:pt idx="2">
                  <c:v>1813</c:v>
                </c:pt>
                <c:pt idx="3">
                  <c:v>1827</c:v>
                </c:pt>
                <c:pt idx="4">
                  <c:v>1852</c:v>
                </c:pt>
                <c:pt idx="5">
                  <c:v>1862</c:v>
                </c:pt>
                <c:pt idx="6">
                  <c:v>1876</c:v>
                </c:pt>
                <c:pt idx="7">
                  <c:v>1880</c:v>
                </c:pt>
                <c:pt idx="8">
                  <c:v>1882</c:v>
                </c:pt>
                <c:pt idx="9">
                  <c:v>1891</c:v>
                </c:pt>
                <c:pt idx="10">
                  <c:v>1905</c:v>
                </c:pt>
                <c:pt idx="11">
                  <c:v>1911</c:v>
                </c:pt>
                <c:pt idx="12">
                  <c:v>1917</c:v>
                </c:pt>
                <c:pt idx="13">
                  <c:v>1931</c:v>
                </c:pt>
                <c:pt idx="14">
                  <c:v>1947</c:v>
                </c:pt>
                <c:pt idx="15">
                  <c:v>1958</c:v>
                </c:pt>
                <c:pt idx="16">
                  <c:v>1960</c:v>
                </c:pt>
                <c:pt idx="17">
                  <c:v>1963</c:v>
                </c:pt>
                <c:pt idx="18">
                  <c:v>1966</c:v>
                </c:pt>
                <c:pt idx="19">
                  <c:v>1971</c:v>
                </c:pt>
                <c:pt idx="20">
                  <c:v>1974</c:v>
                </c:pt>
                <c:pt idx="21">
                  <c:v>1977</c:v>
                </c:pt>
                <c:pt idx="22">
                  <c:v>1980</c:v>
                </c:pt>
                <c:pt idx="23">
                  <c:v>1983</c:v>
                </c:pt>
                <c:pt idx="24">
                  <c:v>1986</c:v>
                </c:pt>
                <c:pt idx="25">
                  <c:v>1989</c:v>
                </c:pt>
                <c:pt idx="26">
                  <c:v>1992</c:v>
                </c:pt>
                <c:pt idx="27">
                  <c:v>1995</c:v>
                </c:pt>
                <c:pt idx="28">
                  <c:v>1998</c:v>
                </c:pt>
                <c:pt idx="29">
                  <c:v>2000</c:v>
                </c:pt>
                <c:pt idx="30">
                  <c:v>2010</c:v>
                </c:pt>
                <c:pt idx="31">
                  <c:v>2020</c:v>
                </c:pt>
              </c:numCache>
            </c:numRef>
          </c:xVal>
          <c:yVal>
            <c:numRef>
              <c:f>'7_Surfaces'!$J$2:$J$33</c:f>
              <c:numCache>
                <c:formatCode>General</c:formatCode>
                <c:ptCount val="32"/>
                <c:pt idx="0">
                  <c:v>0.1464968152866242</c:v>
                </c:pt>
                <c:pt idx="1">
                  <c:v>0.10138755323533451</c:v>
                </c:pt>
                <c:pt idx="2">
                  <c:v>0.11821797931583133</c:v>
                </c:pt>
                <c:pt idx="3">
                  <c:v>0.11943868601498964</c:v>
                </c:pt>
                <c:pt idx="4">
                  <c:v>0.12005610098176718</c:v>
                </c:pt>
                <c:pt idx="5">
                  <c:v>0.12417426206204532</c:v>
                </c:pt>
                <c:pt idx="6">
                  <c:v>0.1597105351733423</c:v>
                </c:pt>
                <c:pt idx="7">
                  <c:v>0.16785864535128314</c:v>
                </c:pt>
                <c:pt idx="8">
                  <c:v>0.17455746591005336</c:v>
                </c:pt>
                <c:pt idx="9">
                  <c:v>0.20717159596244797</c:v>
                </c:pt>
                <c:pt idx="10">
                  <c:v>0.17211277011878071</c:v>
                </c:pt>
                <c:pt idx="11">
                  <c:v>0.17118062178142285</c:v>
                </c:pt>
                <c:pt idx="12">
                  <c:v>0.17178751235119746</c:v>
                </c:pt>
                <c:pt idx="13">
                  <c:v>0.20187159326612319</c:v>
                </c:pt>
                <c:pt idx="14">
                  <c:v>0.25581976221400737</c:v>
                </c:pt>
                <c:pt idx="15">
                  <c:v>0.29609572437980297</c:v>
                </c:pt>
                <c:pt idx="16">
                  <c:v>0.29604414874413326</c:v>
                </c:pt>
                <c:pt idx="17">
                  <c:v>0.3007257646448937</c:v>
                </c:pt>
                <c:pt idx="18">
                  <c:v>0.32122008940310282</c:v>
                </c:pt>
                <c:pt idx="19">
                  <c:v>0.42885543879579663</c:v>
                </c:pt>
                <c:pt idx="20">
                  <c:v>0.13819098019771925</c:v>
                </c:pt>
                <c:pt idx="21">
                  <c:v>0.20810662304720093</c:v>
                </c:pt>
                <c:pt idx="22">
                  <c:v>0.21156054200563229</c:v>
                </c:pt>
                <c:pt idx="23">
                  <c:v>0.23473977915346478</c:v>
                </c:pt>
                <c:pt idx="24">
                  <c:v>0.28990453815318279</c:v>
                </c:pt>
                <c:pt idx="25">
                  <c:v>0.29387274742670993</c:v>
                </c:pt>
                <c:pt idx="26">
                  <c:v>0.29387268741403905</c:v>
                </c:pt>
                <c:pt idx="27">
                  <c:v>0.42515978096680929</c:v>
                </c:pt>
                <c:pt idx="28">
                  <c:v>0.59084774237390514</c:v>
                </c:pt>
                <c:pt idx="29">
                  <c:v>0.65550344387285286</c:v>
                </c:pt>
                <c:pt idx="30">
                  <c:v>0.82236074270557025</c:v>
                </c:pt>
                <c:pt idx="31">
                  <c:v>0.88672320217096334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7399-4236-A9BB-549BD0C78D92}"/>
            </c:ext>
          </c:extLst>
        </c:ser>
        <c:ser>
          <c:idx val="1"/>
          <c:order val="1"/>
          <c:tx>
            <c:strRef>
              <c:f>'7_Surfaces'!$J$1</c:f>
              <c:strCache>
                <c:ptCount val="1"/>
                <c:pt idx="0">
                  <c:v>HB/HS</c:v>
                </c:pt>
              </c:strCache>
            </c:strRef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'7_Surfaces'!$G$2:$G$33</c:f>
              <c:numCache>
                <c:formatCode>General</c:formatCode>
                <c:ptCount val="32"/>
                <c:pt idx="0">
                  <c:v>1790</c:v>
                </c:pt>
                <c:pt idx="1">
                  <c:v>1803</c:v>
                </c:pt>
                <c:pt idx="2">
                  <c:v>1813</c:v>
                </c:pt>
                <c:pt idx="3">
                  <c:v>1827</c:v>
                </c:pt>
                <c:pt idx="4">
                  <c:v>1852</c:v>
                </c:pt>
                <c:pt idx="5">
                  <c:v>1862</c:v>
                </c:pt>
                <c:pt idx="6">
                  <c:v>1876</c:v>
                </c:pt>
                <c:pt idx="7">
                  <c:v>1880</c:v>
                </c:pt>
                <c:pt idx="8">
                  <c:v>1882</c:v>
                </c:pt>
                <c:pt idx="9">
                  <c:v>1891</c:v>
                </c:pt>
                <c:pt idx="10">
                  <c:v>1905</c:v>
                </c:pt>
                <c:pt idx="11">
                  <c:v>1911</c:v>
                </c:pt>
                <c:pt idx="12">
                  <c:v>1917</c:v>
                </c:pt>
                <c:pt idx="13">
                  <c:v>1931</c:v>
                </c:pt>
                <c:pt idx="14">
                  <c:v>1947</c:v>
                </c:pt>
                <c:pt idx="15">
                  <c:v>1958</c:v>
                </c:pt>
                <c:pt idx="16">
                  <c:v>1960</c:v>
                </c:pt>
                <c:pt idx="17">
                  <c:v>1963</c:v>
                </c:pt>
                <c:pt idx="18">
                  <c:v>1966</c:v>
                </c:pt>
                <c:pt idx="19">
                  <c:v>1971</c:v>
                </c:pt>
                <c:pt idx="20">
                  <c:v>1974</c:v>
                </c:pt>
                <c:pt idx="21">
                  <c:v>1977</c:v>
                </c:pt>
                <c:pt idx="22">
                  <c:v>1980</c:v>
                </c:pt>
                <c:pt idx="23">
                  <c:v>1983</c:v>
                </c:pt>
                <c:pt idx="24">
                  <c:v>1986</c:v>
                </c:pt>
                <c:pt idx="25">
                  <c:v>1989</c:v>
                </c:pt>
                <c:pt idx="26">
                  <c:v>1992</c:v>
                </c:pt>
                <c:pt idx="27">
                  <c:v>1995</c:v>
                </c:pt>
                <c:pt idx="28">
                  <c:v>1998</c:v>
                </c:pt>
                <c:pt idx="29">
                  <c:v>2000</c:v>
                </c:pt>
                <c:pt idx="30">
                  <c:v>2010</c:v>
                </c:pt>
                <c:pt idx="31">
                  <c:v>2020</c:v>
                </c:pt>
              </c:numCache>
            </c:numRef>
          </c:xVal>
          <c:yVal>
            <c:numRef>
              <c:f>'7_Surfaces'!$J$2:$J$33</c:f>
              <c:numCache>
                <c:formatCode>General</c:formatCode>
                <c:ptCount val="32"/>
                <c:pt idx="0">
                  <c:v>0.1464968152866242</c:v>
                </c:pt>
                <c:pt idx="1">
                  <c:v>0.10138755323533451</c:v>
                </c:pt>
                <c:pt idx="2">
                  <c:v>0.11821797931583133</c:v>
                </c:pt>
                <c:pt idx="3">
                  <c:v>0.11943868601498964</c:v>
                </c:pt>
                <c:pt idx="4">
                  <c:v>0.12005610098176718</c:v>
                </c:pt>
                <c:pt idx="5">
                  <c:v>0.12417426206204532</c:v>
                </c:pt>
                <c:pt idx="6">
                  <c:v>0.1597105351733423</c:v>
                </c:pt>
                <c:pt idx="7">
                  <c:v>0.16785864535128314</c:v>
                </c:pt>
                <c:pt idx="8">
                  <c:v>0.17455746591005336</c:v>
                </c:pt>
                <c:pt idx="9">
                  <c:v>0.20717159596244797</c:v>
                </c:pt>
                <c:pt idx="10">
                  <c:v>0.17211277011878071</c:v>
                </c:pt>
                <c:pt idx="11">
                  <c:v>0.17118062178142285</c:v>
                </c:pt>
                <c:pt idx="12">
                  <c:v>0.17178751235119746</c:v>
                </c:pt>
                <c:pt idx="13">
                  <c:v>0.20187159326612319</c:v>
                </c:pt>
                <c:pt idx="14">
                  <c:v>0.25581976221400737</c:v>
                </c:pt>
                <c:pt idx="15">
                  <c:v>0.29609572437980297</c:v>
                </c:pt>
                <c:pt idx="16">
                  <c:v>0.29604414874413326</c:v>
                </c:pt>
                <c:pt idx="17">
                  <c:v>0.3007257646448937</c:v>
                </c:pt>
                <c:pt idx="18">
                  <c:v>0.32122008940310282</c:v>
                </c:pt>
                <c:pt idx="19">
                  <c:v>0.42885543879579663</c:v>
                </c:pt>
                <c:pt idx="20">
                  <c:v>0.13819098019771925</c:v>
                </c:pt>
                <c:pt idx="21">
                  <c:v>0.20810662304720093</c:v>
                </c:pt>
                <c:pt idx="22">
                  <c:v>0.21156054200563229</c:v>
                </c:pt>
                <c:pt idx="23">
                  <c:v>0.23473977915346478</c:v>
                </c:pt>
                <c:pt idx="24">
                  <c:v>0.28990453815318279</c:v>
                </c:pt>
                <c:pt idx="25">
                  <c:v>0.29387274742670993</c:v>
                </c:pt>
                <c:pt idx="26">
                  <c:v>0.29387268741403905</c:v>
                </c:pt>
                <c:pt idx="27">
                  <c:v>0.42515978096680929</c:v>
                </c:pt>
                <c:pt idx="28">
                  <c:v>0.59084774237390514</c:v>
                </c:pt>
                <c:pt idx="29">
                  <c:v>0.65550344387285286</c:v>
                </c:pt>
                <c:pt idx="30">
                  <c:v>0.82236074270557025</c:v>
                </c:pt>
                <c:pt idx="31">
                  <c:v>0.88672320217096334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399-4236-A9BB-549BD0C78D9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17392688"/>
        <c:axId val="1950072064"/>
      </c:scatterChart>
      <c:valAx>
        <c:axId val="2017392688"/>
        <c:scaling>
          <c:orientation val="minMax"/>
          <c:max val="2020"/>
          <c:min val="175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50072064"/>
        <c:crosses val="autoZero"/>
        <c:crossBetween val="midCat"/>
      </c:valAx>
      <c:valAx>
        <c:axId val="1950072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017392688"/>
        <c:crosses val="autoZero"/>
        <c:crossBetween val="midCat"/>
        <c:majorUnit val="0.2"/>
      </c:valAx>
    </c:plotArea>
    <c:plotVisOnly val="1"/>
    <c:dispBlanksAs val="gap"/>
    <c:showDLblsOverMax val="0"/>
    <c:extLst/>
  </c:chart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Surfaces of the city-port and the harbour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scatterChart>
        <c:scatterStyle val="lineMarker"/>
        <c:varyColors val="0"/>
        <c:ser>
          <c:idx val="1"/>
          <c:order val="0"/>
          <c:tx>
            <c:strRef>
              <c:f>'7_Surfaces'!$B$2</c:f>
              <c:strCache>
                <c:ptCount val="1"/>
                <c:pt idx="0">
                  <c:v>Basin</c:v>
                </c:pt>
              </c:strCache>
            </c:strRef>
          </c:tx>
          <c:spPr>
            <a:ln>
              <a:solidFill>
                <a:schemeClr val="accent1">
                  <a:lumMod val="50000"/>
                </a:schemeClr>
              </a:solidFill>
            </a:ln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'7_Surfaces'!$A$2:$A$33</c:f>
              <c:numCache>
                <c:formatCode>General</c:formatCode>
                <c:ptCount val="32"/>
                <c:pt idx="0">
                  <c:v>1790</c:v>
                </c:pt>
                <c:pt idx="1">
                  <c:v>1803</c:v>
                </c:pt>
                <c:pt idx="2">
                  <c:v>1813</c:v>
                </c:pt>
                <c:pt idx="3">
                  <c:v>1827</c:v>
                </c:pt>
                <c:pt idx="4">
                  <c:v>1852</c:v>
                </c:pt>
                <c:pt idx="5">
                  <c:v>1862</c:v>
                </c:pt>
                <c:pt idx="6">
                  <c:v>1876</c:v>
                </c:pt>
                <c:pt idx="7">
                  <c:v>1880</c:v>
                </c:pt>
                <c:pt idx="8">
                  <c:v>1882</c:v>
                </c:pt>
                <c:pt idx="9">
                  <c:v>1891</c:v>
                </c:pt>
                <c:pt idx="10">
                  <c:v>1905</c:v>
                </c:pt>
                <c:pt idx="11">
                  <c:v>1911</c:v>
                </c:pt>
                <c:pt idx="12">
                  <c:v>1917</c:v>
                </c:pt>
                <c:pt idx="13">
                  <c:v>1931</c:v>
                </c:pt>
                <c:pt idx="14">
                  <c:v>1947</c:v>
                </c:pt>
                <c:pt idx="15">
                  <c:v>1958</c:v>
                </c:pt>
                <c:pt idx="16">
                  <c:v>1960</c:v>
                </c:pt>
                <c:pt idx="17">
                  <c:v>1963</c:v>
                </c:pt>
                <c:pt idx="18">
                  <c:v>1966</c:v>
                </c:pt>
                <c:pt idx="19">
                  <c:v>1971</c:v>
                </c:pt>
                <c:pt idx="20">
                  <c:v>1974</c:v>
                </c:pt>
                <c:pt idx="21">
                  <c:v>1977</c:v>
                </c:pt>
                <c:pt idx="22">
                  <c:v>1980</c:v>
                </c:pt>
                <c:pt idx="23">
                  <c:v>1983</c:v>
                </c:pt>
                <c:pt idx="24">
                  <c:v>1986</c:v>
                </c:pt>
                <c:pt idx="25">
                  <c:v>1989</c:v>
                </c:pt>
                <c:pt idx="26">
                  <c:v>1992</c:v>
                </c:pt>
                <c:pt idx="27">
                  <c:v>1995</c:v>
                </c:pt>
                <c:pt idx="28">
                  <c:v>1998</c:v>
                </c:pt>
                <c:pt idx="29">
                  <c:v>2000</c:v>
                </c:pt>
                <c:pt idx="30">
                  <c:v>2010</c:v>
                </c:pt>
                <c:pt idx="31">
                  <c:v>2020</c:v>
                </c:pt>
              </c:numCache>
            </c:numRef>
          </c:xVal>
          <c:yVal>
            <c:numRef>
              <c:f>'7_Surfaces'!$C$2:$C$33</c:f>
              <c:numCache>
                <c:formatCode>General</c:formatCode>
                <c:ptCount val="32"/>
                <c:pt idx="0">
                  <c:v>10.99</c:v>
                </c:pt>
                <c:pt idx="1">
                  <c:v>72.790000000000006</c:v>
                </c:pt>
                <c:pt idx="2">
                  <c:v>62.85</c:v>
                </c:pt>
                <c:pt idx="3">
                  <c:v>62.71</c:v>
                </c:pt>
                <c:pt idx="4">
                  <c:v>106.95</c:v>
                </c:pt>
                <c:pt idx="5">
                  <c:v>119.59</c:v>
                </c:pt>
                <c:pt idx="6">
                  <c:v>118.84</c:v>
                </c:pt>
                <c:pt idx="7">
                  <c:v>118.85</c:v>
                </c:pt>
                <c:pt idx="8">
                  <c:v>118.07</c:v>
                </c:pt>
                <c:pt idx="9">
                  <c:v>141.66999999999999</c:v>
                </c:pt>
                <c:pt idx="10">
                  <c:v>209.63</c:v>
                </c:pt>
                <c:pt idx="11">
                  <c:v>209.72</c:v>
                </c:pt>
                <c:pt idx="12">
                  <c:v>212.53</c:v>
                </c:pt>
                <c:pt idx="13">
                  <c:v>207.31</c:v>
                </c:pt>
                <c:pt idx="14">
                  <c:v>200.18</c:v>
                </c:pt>
                <c:pt idx="15">
                  <c:v>193.89</c:v>
                </c:pt>
                <c:pt idx="16">
                  <c:v>193.89</c:v>
                </c:pt>
                <c:pt idx="17">
                  <c:v>192.9</c:v>
                </c:pt>
                <c:pt idx="18">
                  <c:v>190.15</c:v>
                </c:pt>
                <c:pt idx="19">
                  <c:v>176.05</c:v>
                </c:pt>
                <c:pt idx="20">
                  <c:v>988.27</c:v>
                </c:pt>
                <c:pt idx="21">
                  <c:v>1024.6190000000001</c:v>
                </c:pt>
                <c:pt idx="22">
                  <c:v>1021.6129999999999</c:v>
                </c:pt>
                <c:pt idx="23">
                  <c:v>1004.5889999999999</c:v>
                </c:pt>
                <c:pt idx="24">
                  <c:v>982.38199999999995</c:v>
                </c:pt>
                <c:pt idx="25">
                  <c:v>979.36879999999996</c:v>
                </c:pt>
                <c:pt idx="26">
                  <c:v>979.36900000000003</c:v>
                </c:pt>
                <c:pt idx="27">
                  <c:v>902.32899999999995</c:v>
                </c:pt>
                <c:pt idx="28">
                  <c:v>847.61599999999999</c:v>
                </c:pt>
                <c:pt idx="29">
                  <c:v>814.49</c:v>
                </c:pt>
                <c:pt idx="30">
                  <c:v>754</c:v>
                </c:pt>
                <c:pt idx="31">
                  <c:v>737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DD0-42BD-BCE9-41142442DC40}"/>
            </c:ext>
          </c:extLst>
        </c:ser>
        <c:ser>
          <c:idx val="0"/>
          <c:order val="1"/>
          <c:tx>
            <c:strRef>
              <c:f>'7_Surfaces'!$E$2</c:f>
              <c:strCache>
                <c:ptCount val="1"/>
                <c:pt idx="0">
                  <c:v>Inner basins</c:v>
                </c:pt>
              </c:strCache>
            </c:strRef>
          </c:tx>
          <c:spPr>
            <a:ln>
              <a:solidFill>
                <a:schemeClr val="accent5">
                  <a:lumMod val="75000"/>
                </a:schemeClr>
              </a:solidFill>
            </a:ln>
          </c:spPr>
          <c:marker>
            <c:symbol val="circle"/>
            <c:size val="5"/>
            <c:spPr>
              <a:solidFill>
                <a:schemeClr val="accent5">
                  <a:lumMod val="75000"/>
                </a:schemeClr>
              </a:solidFill>
              <a:ln>
                <a:solidFill>
                  <a:schemeClr val="bg1"/>
                </a:solidFill>
              </a:ln>
            </c:spPr>
          </c:marker>
          <c:xVal>
            <c:numRef>
              <c:f>'7_Surfaces'!$D$2:$D$13</c:f>
              <c:numCache>
                <c:formatCode>General</c:formatCode>
                <c:ptCount val="12"/>
                <c:pt idx="0">
                  <c:v>1974</c:v>
                </c:pt>
                <c:pt idx="1">
                  <c:v>1977</c:v>
                </c:pt>
                <c:pt idx="2">
                  <c:v>1980</c:v>
                </c:pt>
                <c:pt idx="3">
                  <c:v>1983</c:v>
                </c:pt>
                <c:pt idx="4">
                  <c:v>1986</c:v>
                </c:pt>
                <c:pt idx="5">
                  <c:v>1989</c:v>
                </c:pt>
                <c:pt idx="6">
                  <c:v>1992</c:v>
                </c:pt>
                <c:pt idx="7">
                  <c:v>1995</c:v>
                </c:pt>
                <c:pt idx="8">
                  <c:v>1998</c:v>
                </c:pt>
                <c:pt idx="9">
                  <c:v>2000</c:v>
                </c:pt>
                <c:pt idx="10">
                  <c:v>2010</c:v>
                </c:pt>
                <c:pt idx="11">
                  <c:v>2020</c:v>
                </c:pt>
              </c:numCache>
            </c:numRef>
          </c:xVal>
          <c:yVal>
            <c:numRef>
              <c:f>'7_Surfaces'!$F$2:$F$13</c:f>
              <c:numCache>
                <c:formatCode>General</c:formatCode>
                <c:ptCount val="12"/>
                <c:pt idx="0">
                  <c:v>225.6</c:v>
                </c:pt>
                <c:pt idx="1">
                  <c:v>215.625</c:v>
                </c:pt>
                <c:pt idx="2">
                  <c:v>236.654</c:v>
                </c:pt>
                <c:pt idx="3">
                  <c:v>276.57499999999999</c:v>
                </c:pt>
                <c:pt idx="4">
                  <c:v>222.77</c:v>
                </c:pt>
                <c:pt idx="5">
                  <c:v>221.62889999999999</c:v>
                </c:pt>
                <c:pt idx="6">
                  <c:v>222.071</c:v>
                </c:pt>
                <c:pt idx="7">
                  <c:v>243.017</c:v>
                </c:pt>
                <c:pt idx="8">
                  <c:v>672.52499999999998</c:v>
                </c:pt>
                <c:pt idx="9">
                  <c:v>639.399</c:v>
                </c:pt>
                <c:pt idx="10">
                  <c:v>594</c:v>
                </c:pt>
                <c:pt idx="11">
                  <c:v>577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9DD0-42BD-BCE9-41142442DC40}"/>
            </c:ext>
          </c:extLst>
        </c:ser>
        <c:ser>
          <c:idx val="2"/>
          <c:order val="2"/>
          <c:tx>
            <c:strRef>
              <c:f>'7_Surfaces'!$M$2</c:f>
              <c:strCache>
                <c:ptCount val="1"/>
                <c:pt idx="0">
                  <c:v>City (Alvarez-Palau EJ, et al., 2019)</c:v>
                </c:pt>
              </c:strCache>
            </c:strRef>
          </c:tx>
          <c:spPr>
            <a:ln>
              <a:solidFill>
                <a:schemeClr val="accent6"/>
              </a:solidFill>
            </a:ln>
          </c:spPr>
          <c:marker>
            <c:symbol val="circle"/>
            <c:size val="5"/>
            <c:spPr>
              <a:solidFill>
                <a:schemeClr val="accent6"/>
              </a:solidFill>
              <a:ln>
                <a:solidFill>
                  <a:schemeClr val="bg1"/>
                </a:solidFill>
              </a:ln>
            </c:spPr>
          </c:marker>
          <c:xVal>
            <c:numRef>
              <c:f>'7_Surfaces'!$L$2:$L$10</c:f>
              <c:numCache>
                <c:formatCode>General</c:formatCode>
                <c:ptCount val="9"/>
                <c:pt idx="0">
                  <c:v>1790</c:v>
                </c:pt>
                <c:pt idx="1">
                  <c:v>1803</c:v>
                </c:pt>
                <c:pt idx="2">
                  <c:v>1858</c:v>
                </c:pt>
                <c:pt idx="3">
                  <c:v>1880</c:v>
                </c:pt>
                <c:pt idx="4">
                  <c:v>1919</c:v>
                </c:pt>
                <c:pt idx="5">
                  <c:v>1946</c:v>
                </c:pt>
                <c:pt idx="6">
                  <c:v>1957</c:v>
                </c:pt>
                <c:pt idx="7">
                  <c:v>1990</c:v>
                </c:pt>
                <c:pt idx="8">
                  <c:v>2006</c:v>
                </c:pt>
              </c:numCache>
            </c:numRef>
          </c:xVal>
          <c:yVal>
            <c:numRef>
              <c:f>'7_Surfaces'!$N$2:$N$10</c:f>
              <c:numCache>
                <c:formatCode>General</c:formatCode>
                <c:ptCount val="9"/>
                <c:pt idx="0">
                  <c:v>50</c:v>
                </c:pt>
                <c:pt idx="1">
                  <c:v>50</c:v>
                </c:pt>
                <c:pt idx="2">
                  <c:v>86</c:v>
                </c:pt>
                <c:pt idx="3">
                  <c:v>94</c:v>
                </c:pt>
                <c:pt idx="4">
                  <c:v>104</c:v>
                </c:pt>
                <c:pt idx="5">
                  <c:v>170</c:v>
                </c:pt>
                <c:pt idx="6">
                  <c:v>212</c:v>
                </c:pt>
                <c:pt idx="7">
                  <c:v>2561</c:v>
                </c:pt>
                <c:pt idx="8">
                  <c:v>2979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9DD0-42BD-BCE9-41142442DC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17392688"/>
        <c:axId val="1950072064"/>
      </c:scatterChart>
      <c:valAx>
        <c:axId val="2017392688"/>
        <c:scaling>
          <c:orientation val="minMax"/>
          <c:max val="2020"/>
          <c:min val="175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1950072064"/>
        <c:crosses val="autoZero"/>
        <c:crossBetween val="midCat"/>
      </c:valAx>
      <c:valAx>
        <c:axId val="1950072064"/>
        <c:scaling>
          <c:logBase val="10"/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017392688"/>
        <c:crosses val="autoZero"/>
        <c:crossBetween val="midCat"/>
      </c:valAx>
    </c:plotArea>
    <c:plotVisOnly val="1"/>
    <c:dispBlanksAs val="gap"/>
    <c:showDLblsOverMax val="0"/>
    <c:extLst/>
  </c:chart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9.xml"/><Relationship Id="rId2" Type="http://schemas.openxmlformats.org/officeDocument/2006/relationships/chart" Target="../charts/chart8.xml"/><Relationship Id="rId1" Type="http://schemas.openxmlformats.org/officeDocument/2006/relationships/chart" Target="../charts/chart7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2.xml"/><Relationship Id="rId2" Type="http://schemas.openxmlformats.org/officeDocument/2006/relationships/chart" Target="../charts/chart11.xml"/><Relationship Id="rId1" Type="http://schemas.openxmlformats.org/officeDocument/2006/relationships/chart" Target="../charts/chart10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74220</xdr:colOff>
      <xdr:row>5</xdr:row>
      <xdr:rowOff>74222</xdr:rowOff>
    </xdr:from>
    <xdr:to>
      <xdr:col>7</xdr:col>
      <xdr:colOff>1533895</xdr:colOff>
      <xdr:row>5</xdr:row>
      <xdr:rowOff>1163728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B287C89B-22A0-4ECF-88AC-E3BFF7022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32077" y="37629936"/>
          <a:ext cx="1459675" cy="1089506"/>
        </a:xfrm>
        <a:prstGeom prst="rect">
          <a:avLst/>
        </a:prstGeom>
      </xdr:spPr>
    </xdr:pic>
    <xdr:clientData/>
  </xdr:twoCellAnchor>
  <xdr:twoCellAnchor editAs="oneCell">
    <xdr:from>
      <xdr:col>7</xdr:col>
      <xdr:colOff>37110</xdr:colOff>
      <xdr:row>7</xdr:row>
      <xdr:rowOff>37112</xdr:rowOff>
    </xdr:from>
    <xdr:to>
      <xdr:col>7</xdr:col>
      <xdr:colOff>1605032</xdr:colOff>
      <xdr:row>7</xdr:row>
      <xdr:rowOff>1311236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008F1419-8FFF-4707-8FA1-A33654A8A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94967" y="40536917"/>
          <a:ext cx="1567922" cy="1274124"/>
        </a:xfrm>
        <a:prstGeom prst="rect">
          <a:avLst/>
        </a:prstGeom>
      </xdr:spPr>
    </xdr:pic>
    <xdr:clientData/>
  </xdr:twoCellAnchor>
  <xdr:twoCellAnchor editAs="oneCell">
    <xdr:from>
      <xdr:col>7</xdr:col>
      <xdr:colOff>49482</xdr:colOff>
      <xdr:row>8</xdr:row>
      <xdr:rowOff>0</xdr:rowOff>
    </xdr:from>
    <xdr:to>
      <xdr:col>7</xdr:col>
      <xdr:colOff>1571008</xdr:colOff>
      <xdr:row>8</xdr:row>
      <xdr:rowOff>1116656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136FF9BA-D506-49AB-B7EE-41F779D5A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7339" y="41897632"/>
          <a:ext cx="1521526" cy="1116656"/>
        </a:xfrm>
        <a:prstGeom prst="rect">
          <a:avLst/>
        </a:prstGeom>
      </xdr:spPr>
    </xdr:pic>
    <xdr:clientData/>
  </xdr:twoCellAnchor>
  <xdr:twoCellAnchor editAs="oneCell">
    <xdr:from>
      <xdr:col>7</xdr:col>
      <xdr:colOff>24740</xdr:colOff>
      <xdr:row>8</xdr:row>
      <xdr:rowOff>61851</xdr:rowOff>
    </xdr:from>
    <xdr:to>
      <xdr:col>7</xdr:col>
      <xdr:colOff>1558637</xdr:colOff>
      <xdr:row>8</xdr:row>
      <xdr:rowOff>1449589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2B73C5E0-5C3E-49B8-90BB-8870BA223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82597" y="43085163"/>
          <a:ext cx="1533897" cy="1387738"/>
        </a:xfrm>
        <a:prstGeom prst="rect">
          <a:avLst/>
        </a:prstGeom>
      </xdr:spPr>
    </xdr:pic>
    <xdr:clientData/>
  </xdr:twoCellAnchor>
  <xdr:twoCellAnchor editAs="oneCell">
    <xdr:from>
      <xdr:col>7</xdr:col>
      <xdr:colOff>111331</xdr:colOff>
      <xdr:row>2</xdr:row>
      <xdr:rowOff>49480</xdr:rowOff>
    </xdr:from>
    <xdr:to>
      <xdr:col>7</xdr:col>
      <xdr:colOff>1509156</xdr:colOff>
      <xdr:row>2</xdr:row>
      <xdr:rowOff>1408630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570F0F7C-CBB0-46F1-BEB5-A72F55B3A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69188" y="36170259"/>
          <a:ext cx="1397825" cy="1359150"/>
        </a:xfrm>
        <a:prstGeom prst="rect">
          <a:avLst/>
        </a:prstGeom>
      </xdr:spPr>
    </xdr:pic>
    <xdr:clientData/>
  </xdr:twoCellAnchor>
  <xdr:twoCellAnchor editAs="oneCell">
    <xdr:from>
      <xdr:col>7</xdr:col>
      <xdr:colOff>74221</xdr:colOff>
      <xdr:row>6</xdr:row>
      <xdr:rowOff>259773</xdr:rowOff>
    </xdr:from>
    <xdr:to>
      <xdr:col>7</xdr:col>
      <xdr:colOff>1538339</xdr:colOff>
      <xdr:row>6</xdr:row>
      <xdr:rowOff>1360714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8B8BEEF4-457D-47CF-8314-99ED0E015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32078" y="41130682"/>
          <a:ext cx="1464118" cy="1100941"/>
        </a:xfrm>
        <a:prstGeom prst="rect">
          <a:avLst/>
        </a:prstGeom>
      </xdr:spPr>
    </xdr:pic>
    <xdr:clientData/>
  </xdr:twoCellAnchor>
  <xdr:twoCellAnchor editAs="oneCell">
    <xdr:from>
      <xdr:col>7</xdr:col>
      <xdr:colOff>111332</xdr:colOff>
      <xdr:row>3</xdr:row>
      <xdr:rowOff>61850</xdr:rowOff>
    </xdr:from>
    <xdr:to>
      <xdr:col>7</xdr:col>
      <xdr:colOff>1552266</xdr:colOff>
      <xdr:row>3</xdr:row>
      <xdr:rowOff>1150421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1778865E-39C5-4570-AD46-B93CCB9EB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269189" y="39176201"/>
          <a:ext cx="1440934" cy="1088571"/>
        </a:xfrm>
        <a:prstGeom prst="rect">
          <a:avLst/>
        </a:prstGeom>
      </xdr:spPr>
    </xdr:pic>
    <xdr:clientData/>
  </xdr:twoCellAnchor>
  <xdr:twoCellAnchor editAs="oneCell">
    <xdr:from>
      <xdr:col>7</xdr:col>
      <xdr:colOff>68843</xdr:colOff>
      <xdr:row>4</xdr:row>
      <xdr:rowOff>111331</xdr:rowOff>
    </xdr:from>
    <xdr:to>
      <xdr:col>7</xdr:col>
      <xdr:colOff>1583377</xdr:colOff>
      <xdr:row>4</xdr:row>
      <xdr:rowOff>1199903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11C419E2-210B-44F7-A82E-96534AA33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226700" y="40437954"/>
          <a:ext cx="1514534" cy="1088572"/>
        </a:xfrm>
        <a:prstGeom prst="rect">
          <a:avLst/>
        </a:prstGeom>
      </xdr:spPr>
    </xdr:pic>
    <xdr:clientData/>
  </xdr:twoCellAnchor>
  <xdr:twoCellAnchor editAs="oneCell">
    <xdr:from>
      <xdr:col>7</xdr:col>
      <xdr:colOff>22506</xdr:colOff>
      <xdr:row>9</xdr:row>
      <xdr:rowOff>24742</xdr:rowOff>
    </xdr:from>
    <xdr:to>
      <xdr:col>7</xdr:col>
      <xdr:colOff>1582018</xdr:colOff>
      <xdr:row>9</xdr:row>
      <xdr:rowOff>989612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876504B5-94B9-48BF-ABE6-10F473279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180363" y="48453800"/>
          <a:ext cx="1559512" cy="964870"/>
        </a:xfrm>
        <a:prstGeom prst="rect">
          <a:avLst/>
        </a:prstGeom>
      </xdr:spPr>
    </xdr:pic>
    <xdr:clientData/>
  </xdr:twoCellAnchor>
  <xdr:twoCellAnchor editAs="oneCell">
    <xdr:from>
      <xdr:col>7</xdr:col>
      <xdr:colOff>12370</xdr:colOff>
      <xdr:row>10</xdr:row>
      <xdr:rowOff>43944</xdr:rowOff>
    </xdr:from>
    <xdr:to>
      <xdr:col>7</xdr:col>
      <xdr:colOff>1571007</xdr:colOff>
      <xdr:row>10</xdr:row>
      <xdr:rowOff>1323081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76273CD9-58B3-4F19-8763-4033E413C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70227" y="49524463"/>
          <a:ext cx="1558637" cy="1279137"/>
        </a:xfrm>
        <a:prstGeom prst="rect">
          <a:avLst/>
        </a:prstGeom>
      </xdr:spPr>
    </xdr:pic>
    <xdr:clientData/>
  </xdr:twoCellAnchor>
  <xdr:twoCellAnchor editAs="oneCell">
    <xdr:from>
      <xdr:col>7</xdr:col>
      <xdr:colOff>49480</xdr:colOff>
      <xdr:row>11</xdr:row>
      <xdr:rowOff>49481</xdr:rowOff>
    </xdr:from>
    <xdr:to>
      <xdr:col>7</xdr:col>
      <xdr:colOff>1583377</xdr:colOff>
      <xdr:row>11</xdr:row>
      <xdr:rowOff>960042</xdr:rowOff>
    </xdr:to>
    <xdr:pic>
      <xdr:nvPicPr>
        <xdr:cNvPr id="33" name="Image 32">
          <a:extLst>
            <a:ext uri="{FF2B5EF4-FFF2-40B4-BE49-F238E27FC236}">
              <a16:creationId xmlns:a16="http://schemas.microsoft.com/office/drawing/2014/main" id="{D9DF3B37-DBF7-4EA6-A049-77CE655F8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207337" y="50940195"/>
          <a:ext cx="1533897" cy="910561"/>
        </a:xfrm>
        <a:prstGeom prst="rect">
          <a:avLst/>
        </a:prstGeom>
      </xdr:spPr>
    </xdr:pic>
    <xdr:clientData/>
  </xdr:twoCellAnchor>
  <xdr:twoCellAnchor editAs="oneCell">
    <xdr:from>
      <xdr:col>7</xdr:col>
      <xdr:colOff>37111</xdr:colOff>
      <xdr:row>12</xdr:row>
      <xdr:rowOff>24739</xdr:rowOff>
    </xdr:from>
    <xdr:to>
      <xdr:col>7</xdr:col>
      <xdr:colOff>1595747</xdr:colOff>
      <xdr:row>12</xdr:row>
      <xdr:rowOff>1439882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0AEDEC5C-4E6B-490D-B57B-570CE388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197236" y="51094614"/>
          <a:ext cx="1558636" cy="1415143"/>
        </a:xfrm>
        <a:prstGeom prst="rect">
          <a:avLst/>
        </a:prstGeom>
      </xdr:spPr>
    </xdr:pic>
    <xdr:clientData/>
  </xdr:twoCellAnchor>
  <xdr:twoCellAnchor editAs="oneCell">
    <xdr:from>
      <xdr:col>7</xdr:col>
      <xdr:colOff>56335</xdr:colOff>
      <xdr:row>13</xdr:row>
      <xdr:rowOff>49480</xdr:rowOff>
    </xdr:from>
    <xdr:to>
      <xdr:col>7</xdr:col>
      <xdr:colOff>1598470</xdr:colOff>
      <xdr:row>13</xdr:row>
      <xdr:rowOff>1249384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649577D6-552B-495E-AB41-CA392460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214192" y="53438961"/>
          <a:ext cx="1542135" cy="1199904"/>
        </a:xfrm>
        <a:prstGeom prst="rect">
          <a:avLst/>
        </a:prstGeom>
      </xdr:spPr>
    </xdr:pic>
    <xdr:clientData/>
  </xdr:twoCellAnchor>
  <xdr:twoCellAnchor editAs="oneCell">
    <xdr:from>
      <xdr:col>7</xdr:col>
      <xdr:colOff>29187</xdr:colOff>
      <xdr:row>14</xdr:row>
      <xdr:rowOff>37111</xdr:rowOff>
    </xdr:from>
    <xdr:to>
      <xdr:col>7</xdr:col>
      <xdr:colOff>1595747</xdr:colOff>
      <xdr:row>14</xdr:row>
      <xdr:rowOff>1065019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B2FDC7A1-E3B2-49E1-A3CC-B6C8ACCC7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187044" y="54725455"/>
          <a:ext cx="1566560" cy="1027908"/>
        </a:xfrm>
        <a:prstGeom prst="rect">
          <a:avLst/>
        </a:prstGeom>
      </xdr:spPr>
    </xdr:pic>
    <xdr:clientData/>
  </xdr:twoCellAnchor>
  <xdr:twoCellAnchor editAs="oneCell">
    <xdr:from>
      <xdr:col>7</xdr:col>
      <xdr:colOff>51724</xdr:colOff>
      <xdr:row>15</xdr:row>
      <xdr:rowOff>210290</xdr:rowOff>
    </xdr:from>
    <xdr:to>
      <xdr:col>7</xdr:col>
      <xdr:colOff>1503226</xdr:colOff>
      <xdr:row>15</xdr:row>
      <xdr:rowOff>1199901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480961A0-1079-44F8-A40F-8FB213A36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0800000">
          <a:off x="11209581" y="55232628"/>
          <a:ext cx="1451502" cy="989611"/>
        </a:xfrm>
        <a:prstGeom prst="rect">
          <a:avLst/>
        </a:prstGeom>
      </xdr:spPr>
    </xdr:pic>
    <xdr:clientData/>
  </xdr:twoCellAnchor>
  <xdr:twoCellAnchor editAs="oneCell">
    <xdr:from>
      <xdr:col>7</xdr:col>
      <xdr:colOff>41764</xdr:colOff>
      <xdr:row>16</xdr:row>
      <xdr:rowOff>121518</xdr:rowOff>
    </xdr:from>
    <xdr:to>
      <xdr:col>7</xdr:col>
      <xdr:colOff>1585671</xdr:colOff>
      <xdr:row>16</xdr:row>
      <xdr:rowOff>1311234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5B617738-683E-4550-86E2-BFE79D030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>
          <a:off x="11199621" y="56479830"/>
          <a:ext cx="1543907" cy="1189716"/>
        </a:xfrm>
        <a:prstGeom prst="rect">
          <a:avLst/>
        </a:prstGeom>
      </xdr:spPr>
    </xdr:pic>
    <xdr:clientData/>
  </xdr:twoCellAnchor>
  <xdr:twoCellAnchor editAs="oneCell">
    <xdr:from>
      <xdr:col>7</xdr:col>
      <xdr:colOff>49479</xdr:colOff>
      <xdr:row>17</xdr:row>
      <xdr:rowOff>131846</xdr:rowOff>
    </xdr:from>
    <xdr:to>
      <xdr:col>7</xdr:col>
      <xdr:colOff>1558636</xdr:colOff>
      <xdr:row>17</xdr:row>
      <xdr:rowOff>1342160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18032933-5951-4DEA-95C3-19927F2E6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207336" y="57875612"/>
          <a:ext cx="1509157" cy="1210314"/>
        </a:xfrm>
        <a:prstGeom prst="rect">
          <a:avLst/>
        </a:prstGeom>
      </xdr:spPr>
    </xdr:pic>
    <xdr:clientData/>
  </xdr:twoCellAnchor>
  <xdr:twoCellAnchor editAs="oneCell">
    <xdr:from>
      <xdr:col>7</xdr:col>
      <xdr:colOff>24994</xdr:colOff>
      <xdr:row>18</xdr:row>
      <xdr:rowOff>61850</xdr:rowOff>
    </xdr:from>
    <xdr:to>
      <xdr:col>7</xdr:col>
      <xdr:colOff>1608117</xdr:colOff>
      <xdr:row>18</xdr:row>
      <xdr:rowOff>1134011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CB7152BC-1A5A-41B9-959D-5876DE1E0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182851" y="59302402"/>
          <a:ext cx="1583123" cy="1072161"/>
        </a:xfrm>
        <a:prstGeom prst="rect">
          <a:avLst/>
        </a:prstGeom>
      </xdr:spPr>
    </xdr:pic>
    <xdr:clientData/>
  </xdr:twoCellAnchor>
  <xdr:twoCellAnchor editAs="oneCell">
    <xdr:from>
      <xdr:col>7</xdr:col>
      <xdr:colOff>61849</xdr:colOff>
      <xdr:row>19</xdr:row>
      <xdr:rowOff>98962</xdr:rowOff>
    </xdr:from>
    <xdr:to>
      <xdr:col>7</xdr:col>
      <xdr:colOff>1575058</xdr:colOff>
      <xdr:row>19</xdr:row>
      <xdr:rowOff>1001980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E3556852-D66C-406D-B070-DC01FE486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219706" y="60514676"/>
          <a:ext cx="1513209" cy="903018"/>
        </a:xfrm>
        <a:prstGeom prst="rect">
          <a:avLst/>
        </a:prstGeom>
      </xdr:spPr>
    </xdr:pic>
    <xdr:clientData/>
  </xdr:twoCellAnchor>
  <xdr:twoCellAnchor editAs="oneCell">
    <xdr:from>
      <xdr:col>7</xdr:col>
      <xdr:colOff>88639</xdr:colOff>
      <xdr:row>20</xdr:row>
      <xdr:rowOff>98960</xdr:rowOff>
    </xdr:from>
    <xdr:to>
      <xdr:col>7</xdr:col>
      <xdr:colOff>1620488</xdr:colOff>
      <xdr:row>21</xdr:row>
      <xdr:rowOff>5178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C05BA61A-37A9-497F-83FB-FB03ED7B5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6496" y="61603246"/>
          <a:ext cx="1531849" cy="1130861"/>
        </a:xfrm>
        <a:prstGeom prst="rect">
          <a:avLst/>
        </a:prstGeom>
      </xdr:spPr>
    </xdr:pic>
    <xdr:clientData/>
  </xdr:twoCellAnchor>
  <xdr:twoCellAnchor editAs="oneCell">
    <xdr:from>
      <xdr:col>7</xdr:col>
      <xdr:colOff>61852</xdr:colOff>
      <xdr:row>21</xdr:row>
      <xdr:rowOff>45013</xdr:rowOff>
    </xdr:from>
    <xdr:to>
      <xdr:col>7</xdr:col>
      <xdr:colOff>1608118</xdr:colOff>
      <xdr:row>21</xdr:row>
      <xdr:rowOff>1266974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85C2AB1E-43CB-4FE7-86FE-79DCB155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219709" y="62773942"/>
          <a:ext cx="1546266" cy="1221961"/>
        </a:xfrm>
        <a:prstGeom prst="rect">
          <a:avLst/>
        </a:prstGeom>
      </xdr:spPr>
    </xdr:pic>
    <xdr:clientData/>
  </xdr:twoCellAnchor>
  <xdr:twoCellAnchor editAs="oneCell">
    <xdr:from>
      <xdr:col>7</xdr:col>
      <xdr:colOff>7171</xdr:colOff>
      <xdr:row>22</xdr:row>
      <xdr:rowOff>24741</xdr:rowOff>
    </xdr:from>
    <xdr:to>
      <xdr:col>7</xdr:col>
      <xdr:colOff>1212272</xdr:colOff>
      <xdr:row>22</xdr:row>
      <xdr:rowOff>854569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6BBC1F00-16D1-4F1C-A308-31A236673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165028" y="64102014"/>
          <a:ext cx="1205101" cy="829828"/>
        </a:xfrm>
        <a:prstGeom prst="rect">
          <a:avLst/>
        </a:prstGeom>
      </xdr:spPr>
    </xdr:pic>
    <xdr:clientData/>
  </xdr:twoCellAnchor>
  <xdr:twoCellAnchor editAs="oneCell">
    <xdr:from>
      <xdr:col>7</xdr:col>
      <xdr:colOff>89294</xdr:colOff>
      <xdr:row>23</xdr:row>
      <xdr:rowOff>24739</xdr:rowOff>
    </xdr:from>
    <xdr:to>
      <xdr:col>7</xdr:col>
      <xdr:colOff>1595746</xdr:colOff>
      <xdr:row>23</xdr:row>
      <xdr:rowOff>1263474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92B5124B-B01D-48AF-96A6-A42CE5ED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47151" y="65388505"/>
          <a:ext cx="1506452" cy="1238735"/>
        </a:xfrm>
        <a:prstGeom prst="rect">
          <a:avLst/>
        </a:prstGeom>
      </xdr:spPr>
    </xdr:pic>
    <xdr:clientData/>
  </xdr:twoCellAnchor>
  <xdr:twoCellAnchor editAs="oneCell">
    <xdr:from>
      <xdr:col>7</xdr:col>
      <xdr:colOff>78363</xdr:colOff>
      <xdr:row>24</xdr:row>
      <xdr:rowOff>37109</xdr:rowOff>
    </xdr:from>
    <xdr:to>
      <xdr:col>7</xdr:col>
      <xdr:colOff>1608117</xdr:colOff>
      <xdr:row>24</xdr:row>
      <xdr:rowOff>1332342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6A3DF9B2-62DD-4020-BB01-D99492A6B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236220" y="66687369"/>
          <a:ext cx="1529754" cy="1295233"/>
        </a:xfrm>
        <a:prstGeom prst="rect">
          <a:avLst/>
        </a:prstGeom>
      </xdr:spPr>
    </xdr:pic>
    <xdr:clientData/>
  </xdr:twoCellAnchor>
  <xdr:twoCellAnchor editAs="oneCell">
    <xdr:from>
      <xdr:col>7</xdr:col>
      <xdr:colOff>74222</xdr:colOff>
      <xdr:row>25</xdr:row>
      <xdr:rowOff>37110</xdr:rowOff>
    </xdr:from>
    <xdr:to>
      <xdr:col>7</xdr:col>
      <xdr:colOff>1558637</xdr:colOff>
      <xdr:row>25</xdr:row>
      <xdr:rowOff>1262987</xdr:rowOff>
    </xdr:to>
    <xdr:pic>
      <xdr:nvPicPr>
        <xdr:cNvPr id="47" name="Image 46">
          <a:extLst>
            <a:ext uri="{FF2B5EF4-FFF2-40B4-BE49-F238E27FC236}">
              <a16:creationId xmlns:a16="http://schemas.microsoft.com/office/drawing/2014/main" id="{39066FC8-6237-4242-8E4E-DFF80F725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232079" y="68060454"/>
          <a:ext cx="1484415" cy="1225877"/>
        </a:xfrm>
        <a:prstGeom prst="rect">
          <a:avLst/>
        </a:prstGeom>
      </xdr:spPr>
    </xdr:pic>
    <xdr:clientData/>
  </xdr:twoCellAnchor>
  <xdr:twoCellAnchor editAs="oneCell">
    <xdr:from>
      <xdr:col>7</xdr:col>
      <xdr:colOff>17944</xdr:colOff>
      <xdr:row>26</xdr:row>
      <xdr:rowOff>24740</xdr:rowOff>
    </xdr:from>
    <xdr:to>
      <xdr:col>7</xdr:col>
      <xdr:colOff>1595748</xdr:colOff>
      <xdr:row>26</xdr:row>
      <xdr:rowOff>1681434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577E3D4A-1C16-4748-A1D8-498797D9B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175801" y="69334578"/>
          <a:ext cx="1577804" cy="1656694"/>
        </a:xfrm>
        <a:prstGeom prst="rect">
          <a:avLst/>
        </a:prstGeom>
      </xdr:spPr>
    </xdr:pic>
    <xdr:clientData/>
  </xdr:twoCellAnchor>
  <xdr:twoCellAnchor editAs="oneCell">
    <xdr:from>
      <xdr:col>7</xdr:col>
      <xdr:colOff>26210</xdr:colOff>
      <xdr:row>27</xdr:row>
      <xdr:rowOff>24740</xdr:rowOff>
    </xdr:from>
    <xdr:to>
      <xdr:col>7</xdr:col>
      <xdr:colOff>1595748</xdr:colOff>
      <xdr:row>27</xdr:row>
      <xdr:rowOff>1766755</xdr:rowOff>
    </xdr:to>
    <xdr:pic>
      <xdr:nvPicPr>
        <xdr:cNvPr id="49" name="Image 48">
          <a:extLst>
            <a:ext uri="{FF2B5EF4-FFF2-40B4-BE49-F238E27FC236}">
              <a16:creationId xmlns:a16="http://schemas.microsoft.com/office/drawing/2014/main" id="{004318EF-9DCD-437D-9AB0-45DDE20E9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184067" y="71078766"/>
          <a:ext cx="1569538" cy="1742015"/>
        </a:xfrm>
        <a:prstGeom prst="rect">
          <a:avLst/>
        </a:prstGeom>
      </xdr:spPr>
    </xdr:pic>
    <xdr:clientData/>
  </xdr:twoCellAnchor>
  <xdr:twoCellAnchor editAs="oneCell">
    <xdr:from>
      <xdr:col>7</xdr:col>
      <xdr:colOff>45102</xdr:colOff>
      <xdr:row>28</xdr:row>
      <xdr:rowOff>74220</xdr:rowOff>
    </xdr:from>
    <xdr:to>
      <xdr:col>7</xdr:col>
      <xdr:colOff>1595748</xdr:colOff>
      <xdr:row>28</xdr:row>
      <xdr:rowOff>1233467</xdr:rowOff>
    </xdr:to>
    <xdr:pic>
      <xdr:nvPicPr>
        <xdr:cNvPr id="50" name="Image 49">
          <a:extLst>
            <a:ext uri="{FF2B5EF4-FFF2-40B4-BE49-F238E27FC236}">
              <a16:creationId xmlns:a16="http://schemas.microsoft.com/office/drawing/2014/main" id="{8E50588C-819D-4100-96A1-71D822C4D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202959" y="72921915"/>
          <a:ext cx="1550646" cy="1159247"/>
        </a:xfrm>
        <a:prstGeom prst="rect">
          <a:avLst/>
        </a:prstGeom>
      </xdr:spPr>
    </xdr:pic>
    <xdr:clientData/>
  </xdr:twoCellAnchor>
  <xdr:twoCellAnchor editAs="oneCell">
    <xdr:from>
      <xdr:col>7</xdr:col>
      <xdr:colOff>37110</xdr:colOff>
      <xdr:row>29</xdr:row>
      <xdr:rowOff>324759</xdr:rowOff>
    </xdr:from>
    <xdr:to>
      <xdr:col>7</xdr:col>
      <xdr:colOff>1620487</xdr:colOff>
      <xdr:row>29</xdr:row>
      <xdr:rowOff>1047080</xdr:rowOff>
    </xdr:to>
    <xdr:pic>
      <xdr:nvPicPr>
        <xdr:cNvPr id="51" name="Image 50">
          <a:extLst>
            <a:ext uri="{FF2B5EF4-FFF2-40B4-BE49-F238E27FC236}">
              <a16:creationId xmlns:a16="http://schemas.microsoft.com/office/drawing/2014/main" id="{B08636B9-9E96-4E27-B741-5CB36C7B5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194967" y="74458947"/>
          <a:ext cx="1583377" cy="722321"/>
        </a:xfrm>
        <a:prstGeom prst="rect">
          <a:avLst/>
        </a:prstGeom>
      </xdr:spPr>
    </xdr:pic>
    <xdr:clientData/>
  </xdr:twoCellAnchor>
  <xdr:twoCellAnchor editAs="oneCell">
    <xdr:from>
      <xdr:col>7</xdr:col>
      <xdr:colOff>86591</xdr:colOff>
      <xdr:row>30</xdr:row>
      <xdr:rowOff>88074</xdr:rowOff>
    </xdr:from>
    <xdr:to>
      <xdr:col>7</xdr:col>
      <xdr:colOff>1595746</xdr:colOff>
      <xdr:row>30</xdr:row>
      <xdr:rowOff>1224665</xdr:rowOff>
    </xdr:to>
    <xdr:pic>
      <xdr:nvPicPr>
        <xdr:cNvPr id="52" name="Image 51">
          <a:extLst>
            <a:ext uri="{FF2B5EF4-FFF2-40B4-BE49-F238E27FC236}">
              <a16:creationId xmlns:a16="http://schemas.microsoft.com/office/drawing/2014/main" id="{0C386AA3-25C8-4C38-A891-6C0E666E6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244448" y="75508756"/>
          <a:ext cx="1509155" cy="1136591"/>
        </a:xfrm>
        <a:prstGeom prst="rect">
          <a:avLst/>
        </a:prstGeom>
      </xdr:spPr>
    </xdr:pic>
    <xdr:clientData/>
  </xdr:twoCellAnchor>
  <xdr:twoCellAnchor editAs="oneCell">
    <xdr:from>
      <xdr:col>7</xdr:col>
      <xdr:colOff>42667</xdr:colOff>
      <xdr:row>31</xdr:row>
      <xdr:rowOff>358734</xdr:rowOff>
    </xdr:from>
    <xdr:to>
      <xdr:col>7</xdr:col>
      <xdr:colOff>1601373</xdr:colOff>
      <xdr:row>31</xdr:row>
      <xdr:rowOff>841170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3875EB58-D658-4707-95A2-7B709B753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200524" y="77065909"/>
          <a:ext cx="1558706" cy="482436"/>
        </a:xfrm>
        <a:prstGeom prst="rect">
          <a:avLst/>
        </a:prstGeom>
      </xdr:spPr>
    </xdr:pic>
    <xdr:clientData/>
  </xdr:twoCellAnchor>
  <xdr:twoCellAnchor editAs="oneCell">
    <xdr:from>
      <xdr:col>7</xdr:col>
      <xdr:colOff>12370</xdr:colOff>
      <xdr:row>32</xdr:row>
      <xdr:rowOff>284512</xdr:rowOff>
    </xdr:from>
    <xdr:to>
      <xdr:col>7</xdr:col>
      <xdr:colOff>1602793</xdr:colOff>
      <xdr:row>32</xdr:row>
      <xdr:rowOff>783269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56A1F848-0EA4-424C-BC04-5C84469D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170227" y="78278181"/>
          <a:ext cx="1590423" cy="498757"/>
        </a:xfrm>
        <a:prstGeom prst="rect">
          <a:avLst/>
        </a:prstGeom>
      </xdr:spPr>
    </xdr:pic>
    <xdr:clientData/>
  </xdr:twoCellAnchor>
  <xdr:twoCellAnchor editAs="oneCell">
    <xdr:from>
      <xdr:col>7</xdr:col>
      <xdr:colOff>12370</xdr:colOff>
      <xdr:row>33</xdr:row>
      <xdr:rowOff>371105</xdr:rowOff>
    </xdr:from>
    <xdr:to>
      <xdr:col>7</xdr:col>
      <xdr:colOff>1627100</xdr:colOff>
      <xdr:row>33</xdr:row>
      <xdr:rowOff>875985</xdr:rowOff>
    </xdr:to>
    <xdr:pic>
      <xdr:nvPicPr>
        <xdr:cNvPr id="55" name="Image 54">
          <a:extLst>
            <a:ext uri="{FF2B5EF4-FFF2-40B4-BE49-F238E27FC236}">
              <a16:creationId xmlns:a16="http://schemas.microsoft.com/office/drawing/2014/main" id="{B059CB46-FE9A-4101-80CA-E7D7C13C0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170227" y="79651267"/>
          <a:ext cx="1614730" cy="504880"/>
        </a:xfrm>
        <a:prstGeom prst="rect">
          <a:avLst/>
        </a:prstGeom>
      </xdr:spPr>
    </xdr:pic>
    <xdr:clientData/>
  </xdr:twoCellAnchor>
  <xdr:twoCellAnchor editAs="oneCell">
    <xdr:from>
      <xdr:col>7</xdr:col>
      <xdr:colOff>21735</xdr:colOff>
      <xdr:row>34</xdr:row>
      <xdr:rowOff>394147</xdr:rowOff>
    </xdr:from>
    <xdr:to>
      <xdr:col>7</xdr:col>
      <xdr:colOff>1620487</xdr:colOff>
      <xdr:row>34</xdr:row>
      <xdr:rowOff>865910</xdr:rowOff>
    </xdr:to>
    <xdr:pic>
      <xdr:nvPicPr>
        <xdr:cNvPr id="56" name="Image 55">
          <a:extLst>
            <a:ext uri="{FF2B5EF4-FFF2-40B4-BE49-F238E27FC236}">
              <a16:creationId xmlns:a16="http://schemas.microsoft.com/office/drawing/2014/main" id="{706EDBED-5815-4D51-A3F5-9AA42FAB7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179592" y="80960803"/>
          <a:ext cx="1598752" cy="471763"/>
        </a:xfrm>
        <a:prstGeom prst="rect">
          <a:avLst/>
        </a:prstGeom>
      </xdr:spPr>
    </xdr:pic>
    <xdr:clientData/>
  </xdr:twoCellAnchor>
  <xdr:twoCellAnchor editAs="oneCell">
    <xdr:from>
      <xdr:col>7</xdr:col>
      <xdr:colOff>37112</xdr:colOff>
      <xdr:row>35</xdr:row>
      <xdr:rowOff>418939</xdr:rowOff>
    </xdr:from>
    <xdr:to>
      <xdr:col>7</xdr:col>
      <xdr:colOff>1620488</xdr:colOff>
      <xdr:row>35</xdr:row>
      <xdr:rowOff>936463</xdr:rowOff>
    </xdr:to>
    <xdr:pic>
      <xdr:nvPicPr>
        <xdr:cNvPr id="57" name="Image 56">
          <a:extLst>
            <a:ext uri="{FF2B5EF4-FFF2-40B4-BE49-F238E27FC236}">
              <a16:creationId xmlns:a16="http://schemas.microsoft.com/office/drawing/2014/main" id="{CFB0EBDA-7E05-43F0-BC42-DD662CE54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194969" y="82272088"/>
          <a:ext cx="1583376" cy="517524"/>
        </a:xfrm>
        <a:prstGeom prst="rect">
          <a:avLst/>
        </a:prstGeom>
      </xdr:spPr>
    </xdr:pic>
    <xdr:clientData/>
  </xdr:twoCellAnchor>
  <xdr:twoCellAnchor editAs="oneCell">
    <xdr:from>
      <xdr:col>7</xdr:col>
      <xdr:colOff>33263</xdr:colOff>
      <xdr:row>36</xdr:row>
      <xdr:rowOff>333994</xdr:rowOff>
    </xdr:from>
    <xdr:to>
      <xdr:col>7</xdr:col>
      <xdr:colOff>1624251</xdr:colOff>
      <xdr:row>36</xdr:row>
      <xdr:rowOff>878279</xdr:rowOff>
    </xdr:to>
    <xdr:pic>
      <xdr:nvPicPr>
        <xdr:cNvPr id="58" name="Image 57">
          <a:extLst>
            <a:ext uri="{FF2B5EF4-FFF2-40B4-BE49-F238E27FC236}">
              <a16:creationId xmlns:a16="http://schemas.microsoft.com/office/drawing/2014/main" id="{5EBF113B-C5C0-407B-B93C-64EB80FCB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191120" y="83473637"/>
          <a:ext cx="1590988" cy="544285"/>
        </a:xfrm>
        <a:prstGeom prst="rect">
          <a:avLst/>
        </a:prstGeom>
      </xdr:spPr>
    </xdr:pic>
    <xdr:clientData/>
  </xdr:twoCellAnchor>
  <xdr:twoCellAnchor editAs="oneCell">
    <xdr:from>
      <xdr:col>7</xdr:col>
      <xdr:colOff>38074</xdr:colOff>
      <xdr:row>37</xdr:row>
      <xdr:rowOff>284015</xdr:rowOff>
    </xdr:from>
    <xdr:to>
      <xdr:col>7</xdr:col>
      <xdr:colOff>1608117</xdr:colOff>
      <xdr:row>37</xdr:row>
      <xdr:rowOff>828799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E95982FF-9589-4F87-9B22-7AE6A6798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195931" y="84710151"/>
          <a:ext cx="1570043" cy="544784"/>
        </a:xfrm>
        <a:prstGeom prst="rect">
          <a:avLst/>
        </a:prstGeom>
      </xdr:spPr>
    </xdr:pic>
    <xdr:clientData/>
  </xdr:twoCellAnchor>
  <xdr:twoCellAnchor editAs="oneCell">
    <xdr:from>
      <xdr:col>7</xdr:col>
      <xdr:colOff>12370</xdr:colOff>
      <xdr:row>38</xdr:row>
      <xdr:rowOff>222660</xdr:rowOff>
    </xdr:from>
    <xdr:to>
      <xdr:col>7</xdr:col>
      <xdr:colOff>1629285</xdr:colOff>
      <xdr:row>38</xdr:row>
      <xdr:rowOff>880919</xdr:rowOff>
    </xdr:to>
    <xdr:pic>
      <xdr:nvPicPr>
        <xdr:cNvPr id="60" name="Image 59">
          <a:extLst>
            <a:ext uri="{FF2B5EF4-FFF2-40B4-BE49-F238E27FC236}">
              <a16:creationId xmlns:a16="http://schemas.microsoft.com/office/drawing/2014/main" id="{1D4E8724-0102-40B4-9B52-A62418833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170227" y="85935290"/>
          <a:ext cx="1616915" cy="658259"/>
        </a:xfrm>
        <a:prstGeom prst="rect">
          <a:avLst/>
        </a:prstGeom>
      </xdr:spPr>
    </xdr:pic>
    <xdr:clientData/>
  </xdr:twoCellAnchor>
  <xdr:twoCellAnchor editAs="oneCell">
    <xdr:from>
      <xdr:col>7</xdr:col>
      <xdr:colOff>37116</xdr:colOff>
      <xdr:row>39</xdr:row>
      <xdr:rowOff>83950</xdr:rowOff>
    </xdr:from>
    <xdr:to>
      <xdr:col>7</xdr:col>
      <xdr:colOff>1571011</xdr:colOff>
      <xdr:row>39</xdr:row>
      <xdr:rowOff>1153028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9DA48F7F-4066-40E0-8806-9EE8C238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16200000">
          <a:off x="11427382" y="86850664"/>
          <a:ext cx="1069078" cy="1533895"/>
        </a:xfrm>
        <a:prstGeom prst="rect">
          <a:avLst/>
        </a:prstGeom>
      </xdr:spPr>
    </xdr:pic>
    <xdr:clientData/>
  </xdr:twoCellAnchor>
  <xdr:twoCellAnchor editAs="oneCell">
    <xdr:from>
      <xdr:col>7</xdr:col>
      <xdr:colOff>61850</xdr:colOff>
      <xdr:row>41</xdr:row>
      <xdr:rowOff>61851</xdr:rowOff>
    </xdr:from>
    <xdr:to>
      <xdr:col>7</xdr:col>
      <xdr:colOff>1546266</xdr:colOff>
      <xdr:row>41</xdr:row>
      <xdr:rowOff>1205724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9E78141A-90C8-4B7C-B65E-B95F120B7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>
          <a:off x="11219707" y="88533020"/>
          <a:ext cx="1484416" cy="1143873"/>
        </a:xfrm>
        <a:prstGeom prst="rect">
          <a:avLst/>
        </a:prstGeom>
      </xdr:spPr>
    </xdr:pic>
    <xdr:clientData/>
  </xdr:twoCellAnchor>
  <xdr:twoCellAnchor editAs="oneCell">
    <xdr:from>
      <xdr:col>7</xdr:col>
      <xdr:colOff>185552</xdr:colOff>
      <xdr:row>22</xdr:row>
      <xdr:rowOff>185551</xdr:rowOff>
    </xdr:from>
    <xdr:to>
      <xdr:col>7</xdr:col>
      <xdr:colOff>1374774</xdr:colOff>
      <xdr:row>22</xdr:row>
      <xdr:rowOff>1014350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04954F86-0343-43DD-9A5D-F1731721A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343409" y="64262824"/>
          <a:ext cx="1189222" cy="828799"/>
        </a:xfrm>
        <a:prstGeom prst="rect">
          <a:avLst/>
        </a:prstGeom>
      </xdr:spPr>
    </xdr:pic>
    <xdr:clientData/>
  </xdr:twoCellAnchor>
  <xdr:twoCellAnchor editAs="oneCell">
    <xdr:from>
      <xdr:col>7</xdr:col>
      <xdr:colOff>529683</xdr:colOff>
      <xdr:row>22</xdr:row>
      <xdr:rowOff>519544</xdr:rowOff>
    </xdr:from>
    <xdr:to>
      <xdr:col>7</xdr:col>
      <xdr:colOff>1579576</xdr:colOff>
      <xdr:row>22</xdr:row>
      <xdr:rowOff>1248461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A90B8D18-19A2-41A7-B74F-16E3AD4C7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87540" y="64596817"/>
          <a:ext cx="1049893" cy="728917"/>
        </a:xfrm>
        <a:prstGeom prst="rect">
          <a:avLst/>
        </a:prstGeom>
      </xdr:spPr>
    </xdr:pic>
    <xdr:clientData/>
  </xdr:twoCellAnchor>
  <xdr:twoCellAnchor editAs="oneCell">
    <xdr:from>
      <xdr:col>7</xdr:col>
      <xdr:colOff>32523</xdr:colOff>
      <xdr:row>44</xdr:row>
      <xdr:rowOff>37499</xdr:rowOff>
    </xdr:from>
    <xdr:to>
      <xdr:col>7</xdr:col>
      <xdr:colOff>1608117</xdr:colOff>
      <xdr:row>44</xdr:row>
      <xdr:rowOff>878279</xdr:rowOff>
    </xdr:to>
    <xdr:pic>
      <xdr:nvPicPr>
        <xdr:cNvPr id="65" name="Image 64">
          <a:extLst>
            <a:ext uri="{FF2B5EF4-FFF2-40B4-BE49-F238E27FC236}">
              <a16:creationId xmlns:a16="http://schemas.microsoft.com/office/drawing/2014/main" id="{EF97DC81-D762-49A2-BE6C-F7AFD7CEF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190380" y="91304317"/>
          <a:ext cx="1575594" cy="840780"/>
        </a:xfrm>
        <a:prstGeom prst="rect">
          <a:avLst/>
        </a:prstGeom>
      </xdr:spPr>
    </xdr:pic>
    <xdr:clientData/>
  </xdr:twoCellAnchor>
  <xdr:twoCellAnchor editAs="oneCell">
    <xdr:from>
      <xdr:col>7</xdr:col>
      <xdr:colOff>37908</xdr:colOff>
      <xdr:row>45</xdr:row>
      <xdr:rowOff>24741</xdr:rowOff>
    </xdr:from>
    <xdr:to>
      <xdr:col>7</xdr:col>
      <xdr:colOff>1595747</xdr:colOff>
      <xdr:row>45</xdr:row>
      <xdr:rowOff>990651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B5357B7B-CEC3-4105-A5D1-760486550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195765" y="92219319"/>
          <a:ext cx="1557839" cy="965910"/>
        </a:xfrm>
        <a:prstGeom prst="rect">
          <a:avLst/>
        </a:prstGeom>
      </xdr:spPr>
    </xdr:pic>
    <xdr:clientData/>
  </xdr:twoCellAnchor>
  <xdr:twoCellAnchor editAs="oneCell">
    <xdr:from>
      <xdr:col>7</xdr:col>
      <xdr:colOff>38188</xdr:colOff>
      <xdr:row>42</xdr:row>
      <xdr:rowOff>49480</xdr:rowOff>
    </xdr:from>
    <xdr:to>
      <xdr:col>7</xdr:col>
      <xdr:colOff>1603885</xdr:colOff>
      <xdr:row>42</xdr:row>
      <xdr:rowOff>1872294</xdr:rowOff>
    </xdr:to>
    <xdr:pic>
      <xdr:nvPicPr>
        <xdr:cNvPr id="67" name="Image 66">
          <a:extLst>
            <a:ext uri="{FF2B5EF4-FFF2-40B4-BE49-F238E27FC236}">
              <a16:creationId xmlns:a16="http://schemas.microsoft.com/office/drawing/2014/main" id="{3688FFAE-A538-4B2E-8A0E-9BDAB5EF1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196045" y="89782402"/>
          <a:ext cx="1565697" cy="18228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30</xdr:col>
      <xdr:colOff>528638</xdr:colOff>
      <xdr:row>3</xdr:row>
      <xdr:rowOff>58738</xdr:rowOff>
    </xdr:from>
    <xdr:to>
      <xdr:col>47</xdr:col>
      <xdr:colOff>302419</xdr:colOff>
      <xdr:row>41</xdr:row>
      <xdr:rowOff>88900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F3C1BC91-63E4-4DAA-A094-45AC35C0C35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12700</xdr:colOff>
      <xdr:row>5</xdr:row>
      <xdr:rowOff>0</xdr:rowOff>
    </xdr:from>
    <xdr:to>
      <xdr:col>2</xdr:col>
      <xdr:colOff>38100</xdr:colOff>
      <xdr:row>5</xdr:row>
      <xdr:rowOff>25400</xdr:rowOff>
    </xdr:to>
    <xdr:sp macro="" textlink="">
      <xdr:nvSpPr>
        <xdr:cNvPr id="2" name="TX443386" hidden="1">
          <a:extLst>
            <a:ext uri="{FF2B5EF4-FFF2-40B4-BE49-F238E27FC236}">
              <a16:creationId xmlns:a16="http://schemas.microsoft.com/office/drawing/2014/main" id="{899F8BEC-7521-4288-B2F4-33F205C12D1D}"/>
            </a:ext>
          </a:extLst>
        </xdr:cNvPr>
        <xdr:cNvSpPr txBox="1"/>
      </xdr:nvSpPr>
      <xdr:spPr>
        <a:xfrm>
          <a:off x="1155700" y="809625"/>
          <a:ext cx="25400" cy="25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vert="horz" rtlCol="0" anchor="t"/>
        <a:lstStyle/>
        <a:p>
          <a:r>
            <a:rPr lang="fr-FR" sz="1100"/>
            <a:t>RunProcSCA
Form11.txt
TextBoxList,TextBox,,False,03,False,,False,,,
ScrollBarSelect,ScrollBar,0,False,04,False,,,,,
CheckBoxTrans,CheckBox,False,False,05,False,Trans,False,,,
OptionButton_W,OptionButton,False,True,000000020001_General,True,Workbook,False,,,
OptionButton_R,OptionButton,False,True,000000000001_General,True,Range,False,,,
OptionButton_S,OptionButton,True,True,000000010001_General,True,Sheet,False,,,
RefEdit_R,RefEdit,,True,000000000101_General,True,Range:,False,,,
CheckBoxVarLabels,CheckBox,False,True,000000000201_General,True,Variable labels,False,,,
CheckBox_W,CheckBox,False,True,000000000601_General,True,Weights,False,,,
RefEdit_W,RefEdit0,,True,000000000701_General,True,Weights:,False,,,
CheckBox_ObsLabels,CheckBox,False,True,000000000301_General,True,Observation labels,False,,,
RefEdit_ObsLabels,RefEdit0,,True,000000000401_General,True,Observation labels:,False,,,
CheckBoxFormats,CheckBox,True,True,000000000501_General,True,Use the cells format,False,,,
CheckBox_Z,CheckBox,True,True,000000000700_General,True,Z,False,,,
RefEdit_Z,RefEdit0,'Feuil1'!$I$2:$I$68,True,000000000800_General,True,Z:,False,,67,1
CheckBoxBubbles,CheckBox,True,True,000000000900_General,True,Bubbles,False,,,
RefEdit_X,RefEdit0,'Feuil1'!$H$2:$H$68,True,000000000100_General,True,,False,,67,1
RefEdit_Y,RefEdit0,'Feuil1'!$U$2:$U$68,True,000000000600_General,True,,False,,67,1
CheckBoxMatXY,CheckBox,False,True,100000000000_Options,True,Matrix of plots,False,,,
CheckBoxFreq,CheckBox,False,True,100000000300_Options,True,Frequencies,False,,,
CheckBoxOnly,CheckBox,False,True,100000000400_Options,True,Only if &gt;1,False,,,
OptionButtonQQ,OptionButton,False,True,100000000200_Options,True,Q-Q plots,False,,,
OptionButtonHisto,OptionButton,True,True,100000000100_Options,True,Histograms,False,,,
CheckBoxL,CheckBox,True,True,100000000101_Options,True,Legend,False,,,
CheckBoxColorCorrel,CheckBox,False,True,100000000001_Options,True,Color by correlation,False,,,
CheckBoxEllipse,CheckBox,False,True,100000000002_Options,True,Confidence ellipses,False,,,
OptionButtonFisher,OptionButton,True,True,100000000102_Options,True,Fisher,False,,,
OptionButtonChiSq,OptionButton,False,True,100000010102_Options,True,Chi-square,False,,,
TextBox_Conf,TextBox,95,True,100000020102_Options,True,Confidence interval (%):,False,,,
CheckBoxRegLine,CheckBox,False,True,100000000202_Options,True,Regression lines,False,,,
ComboBoxColor1,ComboBox,-1,True,200000010100_Colors,True,Enter the color of the group 1,True,,,
ComboBoxColor2,ComboBox,-1,False,200000030100_Colors,False,Enter the color of the group 2,True,,,
ComboBoxColor3,ComboBox,-1,False,200000050100_Colors,False,Enter the color of the group 3,True,,,
ComboBoxColor4,ComboBox,-1,False,200000070100_Colors,False,Enter the color of the group 4,True,,,
ComboBoxColor5,ComboBox,-1,False,200000090100_Colors,False,Enter the color of the group 5,True,,,
ComboBoxColor6,ComboBox,-1,False,200000110100_Colors,False,Enter the color of the group 6,True,,,
ComboBoxColor7,ComboBox,-1,False,200000130100_Colors,False,Enter the color of the group 7,True,,,
ComboBoxColor8,ComboBox,-1,False,200000150100_Colors,False,Enter the color of the group 8,True,,,
ComboBoxColor10,ComboBox,-1,False,200000010101_Colors,False,Enter the color of the group 10,True,,,
ComboBoxColor11,ComboBox,-1,False,200000030101_Colors,False,Enter the color of the group 11,True,,,
ComboBoxColor12,ComboBox,-1,False,200000050101_Colors,False,Enter the color of the group 12,True,,,
ComboBoxColor13,ComboBox,-1,False,200000070101_Colors,False,Enter the color of the group 13,True,,,
ComboBoxColor14,ComboBox,-1,False,200000090101_Colors,False,Enter the color of the group 14,True,,,
ComboBoxColor15,ComboBox,-1,False,200000110101_Colors,False,Enter the color of the group 15,True,,,
ComboBoxColor16,ComboBox,-1,False,200000130101_Colors,False,Enter the color of the group 16,True,,,
ComboBoxColor18,ComboBox,-1,False,200000150101_Colors,False,Enter the color of the group 18,True,,,
ComboBoxColor17,ComboBox,-1,False,200000170101_Colors,False,Enter the color of the group 17,True,,,
ComboBoxColor9,ComboBox,-1,False,200000180100_Colors,False,Enter the color of the group 9,True,,,
FileSelect1,CommandButton,,False,000000000300_General,False,,False,,,
CheckBox_G,CheckBox,True,True,000000001000_General,True,Groups,False,,,
RefEdit_G,RefEdit0,'Feuil1'!$P$2:$P$68,True,000000001100_General,True,Groups:,False,,67,1
</a:t>
          </a:r>
        </a:p>
      </xdr:txBody>
    </xdr:sp>
    <xdr:clientData/>
  </xdr:twoCellAnchor>
  <xdr:twoCellAnchor>
    <xdr:from>
      <xdr:col>1</xdr:col>
      <xdr:colOff>0</xdr:colOff>
      <xdr:row>7</xdr:row>
      <xdr:rowOff>6350</xdr:rowOff>
    </xdr:from>
    <xdr:to>
      <xdr:col>4</xdr:col>
      <xdr:colOff>374650</xdr:colOff>
      <xdr:row>32</xdr:row>
      <xdr:rowOff>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DF0FA8F4-411A-4E93-B7DC-7F9F8FFACA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552450</xdr:colOff>
      <xdr:row>6</xdr:row>
      <xdr:rowOff>82550</xdr:rowOff>
    </xdr:from>
    <xdr:to>
      <xdr:col>9</xdr:col>
      <xdr:colOff>552450</xdr:colOff>
      <xdr:row>27</xdr:row>
      <xdr:rowOff>76200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4D9B006A-6FF8-420C-A04F-B851FF0A6B1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12700</xdr:colOff>
      <xdr:row>5</xdr:row>
      <xdr:rowOff>0</xdr:rowOff>
    </xdr:from>
    <xdr:to>
      <xdr:col>2</xdr:col>
      <xdr:colOff>38100</xdr:colOff>
      <xdr:row>5</xdr:row>
      <xdr:rowOff>25400</xdr:rowOff>
    </xdr:to>
    <xdr:sp macro="" textlink="">
      <xdr:nvSpPr>
        <xdr:cNvPr id="2" name="TX855230" hidden="1">
          <a:extLst>
            <a:ext uri="{FF2B5EF4-FFF2-40B4-BE49-F238E27FC236}">
              <a16:creationId xmlns:a16="http://schemas.microsoft.com/office/drawing/2014/main" id="{03D5F047-216C-4797-A725-704131B3A7D8}"/>
            </a:ext>
          </a:extLst>
        </xdr:cNvPr>
        <xdr:cNvSpPr txBox="1"/>
      </xdr:nvSpPr>
      <xdr:spPr>
        <a:xfrm>
          <a:off x="1155700" y="809625"/>
          <a:ext cx="25400" cy="25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vert="horz" rtlCol="0" anchor="t"/>
        <a:lstStyle/>
        <a:p>
          <a:r>
            <a:rPr lang="fr-FR" sz="1100"/>
            <a:t>RunProcSCA
Form11.txt
TextBoxList,TextBox,,False,03,False,,False,,,
ScrollBarSelect,ScrollBar,0,False,04,False,,,,,
CheckBoxTrans,CheckBox,False,False,05,False,Trans,False,,,
OptionButton_W,OptionButton,False,True,000000020001_Général,True,Classeur,False,,,
OptionButton_R,OptionButton,False,True,000000000001_Général,True,Plage,False,,,
OptionButton_S,OptionButton,True,True,000000010001_Général,True,Feuille,False,,,
RefEdit_R,RefEdit,,True,000000000101_Général,True,Plage :,False,,,
CheckBoxVarLabels,CheckBox,True,True,000000000201_Général,True,Libellés des variables,False,,,
CheckBox_W,CheckBox,False,True,000000000601_Général,True,Poids,False,,,
RefEdit_W,RefEdit0,,True,000000000701_Général,True,Poids :,False,,,
CheckBox_ObsLabels,CheckBox,False,True,000000000301_Général,True,Libellés des observations,False,,,
RefEdit_ObsLabels,RefEdit0,,True,000000000401_Général,True,Libellés des observations :,False,,,
CheckBoxFormats,CheckBox,True,True,000000000501_Général,True,Utiliser le format des cellules,False,,,
CheckBox_Z,CheckBox,True,True,000000000700_Général,True,Z,False,,,
RefEdit_Z,RefEdit0,'Feuil1'!$AK$1:$AK$1070,True,000000000800_Général,True,Z :,False,,1070,1
CheckBoxBubbles,CheckBox,True,True,000000000900_Général,True,Bulles,False,,,
RefEdit_X,RefEdit0,'Feuil1'!$E$1:$E$1070,True,000000000100_Général,True,,False,,1070,1
RefEdit_Y,RefEdit0,'Feuil1'!$G$1:$G$1070,True,000000000600_Général,True,,False,,1070,1
CheckBoxMatXY,CheckBox,False,True,100000000000_Options,True,Matrice de graphiques,False,,,
CheckBoxFreq,CheckBox,False,True,100000000300_Options,True,Effectifs,False,,,
CheckBoxOnly,CheckBox,False,True,100000000400_Options,True,Seulement si &gt;1,False,,,
OptionButtonQQ,OptionButton,False,True,100000000200_Options,True,Q-Q plots,False,,,
OptionButtonHisto,OptionButton,True,True,100000000100_Options,True,Histogrammes,False,,,
CheckBoxL,CheckBox,True,True,100000000101_Options,True,Légende,False,,,
CheckBoxColorCorrel,CheckBox,False,True,100000000001_Options,True,Colorer par corrélation,False,,,
CheckBoxEllipse,CheckBox,False,True,100000000002_Options,True,Ellipses de confiance,False,,,
OptionButtonFisher,OptionButton,True,True,100000000102_Options,True,Fisher,False,,,
OptionButtonChiSq,OptionButton,False,True,100000010102_Options,True,Khi²,False,,,
TextBox_Conf,TextBox,95,True,100000020102_Options,True,Intervalle de confiance (%) :,False,,,
CheckBoxRegLine,CheckBox,False,True,100000000202_Options,True,Droites de régression,False,,,
ComboBoxColor1,ComboBox,-1,True,200000010100_Couleurs,True,Entrez la couleur du group 1,True,,,
ComboBoxColor2,ComboBox,-1,False,200000030100_Couleurs,False,Entrez la couleur du group 2,True,,,
ComboBoxColor3,ComboBox,-1,False,200000050100_Couleurs,False,Entrez la couleur du group 3,True,,,
ComboBoxColor4,ComboBox,-1,False,200000070100_Couleurs,False,Entrez la couleur du group 4,True,,,
ComboBoxColor5,ComboBox,-1,False,200000090100_Couleurs,False,Entrez la couleur du group 5,True,,,
ComboBoxColor6,ComboBox,-1,False,200000110100_Couleurs,False,Entrez la couleur du group 6,True,,,
ComboBoxColor7,ComboBox,-1,False,200000130100_Couleurs,False,Entrez la couleur du group 7,True,,,
ComboBoxColor8,ComboBox,-1,False,200000150100_Couleurs,False,Entrez la couleur du group 8,True,,,
ComboBoxColor10,ComboBox,-1,False,200000010101_Couleurs,False,Entrez la couleur du group 10,True,,,
ComboBoxColor11,ComboBox,-1,False,200000030101_Couleurs,False,Entrez la couleur du group 11,True,,,
ComboBoxColor12,ComboBox,-1,False,200000050101_Couleurs,False,Entrez la couleur du group 12,True,,,
ComboBoxColor13,ComboBox,-1,False,200000070101_Couleurs,False,Entrez la couleur du group 13,True,,,
ComboBoxColor14,ComboBox,-1,False,200000090101_Couleurs,False,Entrez la couleur du group 14,True,,,
ComboBoxColor15,ComboBox,-1,False,200000110101_Couleurs,False,Entrez la couleur du group 15,True,,,
ComboBoxColor16,ComboBox,-1,False,200000130101_Couleurs,False,Entrez la couleur du group 16,True,,,
ComboBoxColor18,ComboBox,-1,False,200000150101_Couleurs,False,Entrez la couleur du group 18,True,,,
ComboBoxColor17,ComboBox,-1,False,200000170101_Couleurs,False,Entrez la couleur du group 17,True,,,
ComboBoxColor9,ComboBox,-1,False,200000180100_Couleurs,False,Entrez la couleur du group 9,True,,,
FileSelect1,CommandButton,,False,000000000300_Général,False,,False,,,
CheckBox_G,CheckBox,True,True,000000001000_Général,True,Groupes,False,,,
RefEdit_G,RefEdit0,'Feuil1'!$P$1:$P$1070,True,000000001100_Général,True,Groupes :,False,,1070,1
</a:t>
          </a:r>
        </a:p>
      </xdr:txBody>
    </xdr:sp>
    <xdr:clientData/>
  </xdr:twoCellAnchor>
  <xdr:twoCellAnchor>
    <xdr:from>
      <xdr:col>0</xdr:col>
      <xdr:colOff>0</xdr:colOff>
      <xdr:row>6</xdr:row>
      <xdr:rowOff>120650</xdr:rowOff>
    </xdr:from>
    <xdr:to>
      <xdr:col>10</xdr:col>
      <xdr:colOff>685800</xdr:colOff>
      <xdr:row>43</xdr:row>
      <xdr:rowOff>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9398393B-483B-49F3-AA97-32BCF2AA1C6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20</xdr:col>
      <xdr:colOff>336550</xdr:colOff>
      <xdr:row>2</xdr:row>
      <xdr:rowOff>60325</xdr:rowOff>
    </xdr:from>
    <xdr:to>
      <xdr:col>31</xdr:col>
      <xdr:colOff>473075</xdr:colOff>
      <xdr:row>42</xdr:row>
      <xdr:rowOff>47625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DBD0906E-A75B-4528-BE7C-DC764887A8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20</xdr:col>
      <xdr:colOff>335643</xdr:colOff>
      <xdr:row>2</xdr:row>
      <xdr:rowOff>63503</xdr:rowOff>
    </xdr:from>
    <xdr:to>
      <xdr:col>31</xdr:col>
      <xdr:colOff>462642</xdr:colOff>
      <xdr:row>39</xdr:row>
      <xdr:rowOff>63501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969C7489-53E3-42BF-B606-3E52302D957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46</xdr:col>
      <xdr:colOff>269875</xdr:colOff>
      <xdr:row>33</xdr:row>
      <xdr:rowOff>19050</xdr:rowOff>
    </xdr:from>
    <xdr:to>
      <xdr:col>66</xdr:col>
      <xdr:colOff>231775</xdr:colOff>
      <xdr:row>55</xdr:row>
      <xdr:rowOff>165100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E9EEC22-6FF0-44AC-ACA8-0F345D6DA45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46</xdr:col>
      <xdr:colOff>343958</xdr:colOff>
      <xdr:row>1</xdr:row>
      <xdr:rowOff>184149</xdr:rowOff>
    </xdr:from>
    <xdr:to>
      <xdr:col>66</xdr:col>
      <xdr:colOff>305858</xdr:colOff>
      <xdr:row>14</xdr:row>
      <xdr:rowOff>79375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6B0543B1-ADC5-4391-B5D4-42F3F47C797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46</xdr:col>
      <xdr:colOff>282575</xdr:colOff>
      <xdr:row>14</xdr:row>
      <xdr:rowOff>158750</xdr:rowOff>
    </xdr:from>
    <xdr:to>
      <xdr:col>66</xdr:col>
      <xdr:colOff>41275</xdr:colOff>
      <xdr:row>32</xdr:row>
      <xdr:rowOff>120650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294CD5D3-9383-477E-8956-BB94F299AE4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504825</xdr:colOff>
      <xdr:row>3</xdr:row>
      <xdr:rowOff>147637</xdr:rowOff>
    </xdr:from>
    <xdr:to>
      <xdr:col>28</xdr:col>
      <xdr:colOff>390525</xdr:colOff>
      <xdr:row>16</xdr:row>
      <xdr:rowOff>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501B6E83-5F0F-44EB-B8B8-62E488F36EE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476250</xdr:colOff>
      <xdr:row>16</xdr:row>
      <xdr:rowOff>66675</xdr:rowOff>
    </xdr:from>
    <xdr:to>
      <xdr:col>28</xdr:col>
      <xdr:colOff>361950</xdr:colOff>
      <xdr:row>30</xdr:row>
      <xdr:rowOff>128588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512039-3D09-47B1-A59C-76B06183F8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447674</xdr:colOff>
      <xdr:row>30</xdr:row>
      <xdr:rowOff>171450</xdr:rowOff>
    </xdr:from>
    <xdr:to>
      <xdr:col>31</xdr:col>
      <xdr:colOff>361949</xdr:colOff>
      <xdr:row>45</xdr:row>
      <xdr:rowOff>42863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25BC916A-3D95-442C-BE54-88524CBFC51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Delta%20du%20Francoli%20-%20Tarragona/X%20-%20RESEARCH/2%20-%20Cartography/1%20-%20Old%20maps%20depth/Table%20S1%20-%20Georef%20point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able S1 - Georef-Data"/>
      <sheetName val="_HID13"/>
      <sheetName val="_HID12"/>
      <sheetName val="_HID11"/>
      <sheetName val="FIG.4.1"/>
      <sheetName val="_HID10"/>
      <sheetName val="_HID9"/>
      <sheetName val="_HID8"/>
      <sheetName val="_HID7"/>
      <sheetName val="FIG.4.2."/>
      <sheetName val="_HID6"/>
      <sheetName val="_HID5"/>
      <sheetName val="_HID4"/>
      <sheetName val="_HID3"/>
      <sheetName val="_HID2"/>
      <sheetName val="_HID1"/>
      <sheetName val="_HID"/>
      <sheetName val="Export"/>
      <sheetName val="Table S2 - Synthesis"/>
      <sheetName val="Table S1-1- Ref matching points"/>
      <sheetName val="Table S1-3- Georef points"/>
      <sheetName val="Table S1-4 - Digitalising"/>
      <sheetName val="Feuil1"/>
    </sheetNames>
    <sheetDataSet>
      <sheetData sheetId="0">
        <row r="2">
          <cell r="E2">
            <v>2020</v>
          </cell>
          <cell r="G2">
            <v>1</v>
          </cell>
        </row>
        <row r="3">
          <cell r="E3">
            <v>2020</v>
          </cell>
          <cell r="G3">
            <v>2</v>
          </cell>
        </row>
        <row r="4">
          <cell r="E4">
            <v>2020</v>
          </cell>
          <cell r="G4">
            <v>3</v>
          </cell>
        </row>
        <row r="5">
          <cell r="E5">
            <v>2020</v>
          </cell>
          <cell r="G5">
            <v>4</v>
          </cell>
        </row>
        <row r="6">
          <cell r="E6">
            <v>1945</v>
          </cell>
          <cell r="G6">
            <v>5</v>
          </cell>
        </row>
        <row r="7">
          <cell r="E7">
            <v>1945</v>
          </cell>
          <cell r="G7">
            <v>6</v>
          </cell>
        </row>
        <row r="8">
          <cell r="E8">
            <v>1945</v>
          </cell>
          <cell r="G8">
            <v>7</v>
          </cell>
        </row>
        <row r="9">
          <cell r="E9">
            <v>1945</v>
          </cell>
          <cell r="G9">
            <v>8</v>
          </cell>
        </row>
        <row r="10">
          <cell r="E10">
            <v>1945</v>
          </cell>
          <cell r="G10">
            <v>9</v>
          </cell>
        </row>
        <row r="11">
          <cell r="E11">
            <v>1945</v>
          </cell>
          <cell r="G11">
            <v>10</v>
          </cell>
        </row>
        <row r="12">
          <cell r="E12">
            <v>1945</v>
          </cell>
          <cell r="G12">
            <v>11</v>
          </cell>
        </row>
        <row r="13">
          <cell r="E13">
            <v>1945</v>
          </cell>
          <cell r="G13">
            <v>12</v>
          </cell>
        </row>
        <row r="14">
          <cell r="E14">
            <v>1945</v>
          </cell>
          <cell r="G14">
            <v>13</v>
          </cell>
        </row>
        <row r="15">
          <cell r="E15">
            <v>1945</v>
          </cell>
          <cell r="G15">
            <v>14</v>
          </cell>
        </row>
        <row r="16">
          <cell r="E16">
            <v>1945</v>
          </cell>
          <cell r="G16">
            <v>15</v>
          </cell>
        </row>
        <row r="17">
          <cell r="E17">
            <v>1945</v>
          </cell>
          <cell r="G17">
            <v>16</v>
          </cell>
        </row>
        <row r="18">
          <cell r="E18">
            <v>1824</v>
          </cell>
          <cell r="G18">
            <v>17</v>
          </cell>
        </row>
        <row r="19">
          <cell r="E19">
            <v>1824</v>
          </cell>
          <cell r="G19">
            <v>18</v>
          </cell>
        </row>
        <row r="20">
          <cell r="E20">
            <v>2020</v>
          </cell>
          <cell r="G20">
            <v>19</v>
          </cell>
        </row>
        <row r="21">
          <cell r="E21">
            <v>2020</v>
          </cell>
          <cell r="G21">
            <v>20</v>
          </cell>
        </row>
        <row r="22">
          <cell r="E22">
            <v>2020</v>
          </cell>
          <cell r="G22">
            <v>21</v>
          </cell>
        </row>
        <row r="23">
          <cell r="E23">
            <v>2020</v>
          </cell>
          <cell r="G23">
            <v>22</v>
          </cell>
        </row>
        <row r="24">
          <cell r="E24">
            <v>2020</v>
          </cell>
          <cell r="G24">
            <v>23</v>
          </cell>
        </row>
        <row r="25">
          <cell r="E25">
            <v>2020</v>
          </cell>
          <cell r="G25">
            <v>24</v>
          </cell>
        </row>
        <row r="26">
          <cell r="E26">
            <v>2020</v>
          </cell>
          <cell r="G26">
            <v>25</v>
          </cell>
        </row>
        <row r="27">
          <cell r="E27">
            <v>2020</v>
          </cell>
          <cell r="G27">
            <v>26</v>
          </cell>
        </row>
        <row r="28">
          <cell r="E28">
            <v>2020</v>
          </cell>
          <cell r="G28">
            <v>27</v>
          </cell>
        </row>
        <row r="29">
          <cell r="E29">
            <v>2020</v>
          </cell>
          <cell r="G29">
            <v>28</v>
          </cell>
        </row>
        <row r="30">
          <cell r="E30">
            <v>2020</v>
          </cell>
          <cell r="G30">
            <v>29</v>
          </cell>
        </row>
        <row r="31">
          <cell r="E31">
            <v>2020</v>
          </cell>
          <cell r="G31">
            <v>30</v>
          </cell>
        </row>
        <row r="32">
          <cell r="E32">
            <v>2020</v>
          </cell>
          <cell r="G32">
            <v>31</v>
          </cell>
        </row>
        <row r="33">
          <cell r="E33">
            <v>2020</v>
          </cell>
          <cell r="G33">
            <v>32</v>
          </cell>
        </row>
        <row r="34">
          <cell r="E34">
            <v>2020</v>
          </cell>
          <cell r="G34">
            <v>33</v>
          </cell>
        </row>
        <row r="35">
          <cell r="E35">
            <v>2020</v>
          </cell>
          <cell r="G35">
            <v>34</v>
          </cell>
        </row>
        <row r="36">
          <cell r="E36">
            <v>2020</v>
          </cell>
          <cell r="G36">
            <v>35</v>
          </cell>
        </row>
        <row r="37">
          <cell r="E37">
            <v>2020</v>
          </cell>
          <cell r="G37">
            <v>36</v>
          </cell>
        </row>
        <row r="38">
          <cell r="E38">
            <v>2020</v>
          </cell>
          <cell r="G38">
            <v>37</v>
          </cell>
        </row>
        <row r="39">
          <cell r="E39">
            <v>2020</v>
          </cell>
          <cell r="G39">
            <v>38</v>
          </cell>
        </row>
        <row r="40">
          <cell r="E40">
            <v>2020</v>
          </cell>
          <cell r="G40">
            <v>39</v>
          </cell>
        </row>
        <row r="41">
          <cell r="E41">
            <v>1945</v>
          </cell>
          <cell r="G41">
            <v>40</v>
          </cell>
        </row>
        <row r="42">
          <cell r="E42">
            <v>1883</v>
          </cell>
          <cell r="G42">
            <v>41</v>
          </cell>
        </row>
        <row r="43">
          <cell r="E43">
            <v>1882</v>
          </cell>
          <cell r="G43">
            <v>42</v>
          </cell>
        </row>
        <row r="44">
          <cell r="E44">
            <v>1882</v>
          </cell>
          <cell r="G44">
            <v>43</v>
          </cell>
        </row>
        <row r="45">
          <cell r="E45">
            <v>1883</v>
          </cell>
          <cell r="G45">
            <v>44</v>
          </cell>
        </row>
        <row r="46">
          <cell r="E46">
            <v>1883</v>
          </cell>
          <cell r="G46">
            <v>45</v>
          </cell>
        </row>
        <row r="47">
          <cell r="E47">
            <v>1883</v>
          </cell>
          <cell r="G47">
            <v>46</v>
          </cell>
        </row>
        <row r="48">
          <cell r="E48">
            <v>1883</v>
          </cell>
          <cell r="G48">
            <v>47</v>
          </cell>
        </row>
        <row r="49">
          <cell r="E49">
            <v>1803</v>
          </cell>
          <cell r="G49">
            <v>48</v>
          </cell>
        </row>
        <row r="50">
          <cell r="E50">
            <v>1803</v>
          </cell>
          <cell r="G50">
            <v>49</v>
          </cell>
        </row>
        <row r="51">
          <cell r="E51">
            <v>1803</v>
          </cell>
          <cell r="G51">
            <v>50</v>
          </cell>
        </row>
        <row r="52">
          <cell r="E52">
            <v>1803</v>
          </cell>
          <cell r="G52">
            <v>51</v>
          </cell>
        </row>
        <row r="53">
          <cell r="E53">
            <v>1803</v>
          </cell>
          <cell r="G53">
            <v>52</v>
          </cell>
        </row>
        <row r="54">
          <cell r="E54">
            <v>1803</v>
          </cell>
          <cell r="G54">
            <v>53</v>
          </cell>
        </row>
        <row r="55">
          <cell r="E55">
            <v>1803</v>
          </cell>
          <cell r="G55">
            <v>54</v>
          </cell>
        </row>
        <row r="56">
          <cell r="E56">
            <v>1790</v>
          </cell>
          <cell r="G56">
            <v>55</v>
          </cell>
        </row>
        <row r="57">
          <cell r="E57">
            <v>2020</v>
          </cell>
          <cell r="G57">
            <v>56</v>
          </cell>
        </row>
        <row r="58">
          <cell r="E58">
            <v>2020</v>
          </cell>
          <cell r="G58">
            <v>57</v>
          </cell>
        </row>
        <row r="59">
          <cell r="E59">
            <v>2020</v>
          </cell>
          <cell r="G59">
            <v>58</v>
          </cell>
        </row>
        <row r="60">
          <cell r="E60">
            <v>2020</v>
          </cell>
          <cell r="G60">
            <v>59</v>
          </cell>
        </row>
        <row r="61">
          <cell r="E61">
            <v>2020</v>
          </cell>
          <cell r="G61">
            <v>60</v>
          </cell>
        </row>
        <row r="62">
          <cell r="E62">
            <v>2020</v>
          </cell>
          <cell r="G62">
            <v>61</v>
          </cell>
        </row>
        <row r="63">
          <cell r="E63">
            <v>2020</v>
          </cell>
          <cell r="G63">
            <v>62</v>
          </cell>
        </row>
        <row r="64">
          <cell r="E64">
            <v>2020</v>
          </cell>
          <cell r="G64">
            <v>63</v>
          </cell>
        </row>
        <row r="65">
          <cell r="E65">
            <v>2020</v>
          </cell>
          <cell r="G65">
            <v>64</v>
          </cell>
        </row>
        <row r="66">
          <cell r="E66">
            <v>2020</v>
          </cell>
          <cell r="G66">
            <v>65</v>
          </cell>
        </row>
        <row r="67">
          <cell r="E67">
            <v>2020</v>
          </cell>
          <cell r="G67">
            <v>66</v>
          </cell>
        </row>
        <row r="68">
          <cell r="E68">
            <v>2020</v>
          </cell>
          <cell r="G68">
            <v>67</v>
          </cell>
        </row>
        <row r="69">
          <cell r="E69">
            <v>2020</v>
          </cell>
          <cell r="G69">
            <v>68</v>
          </cell>
        </row>
        <row r="70">
          <cell r="E70">
            <v>2020</v>
          </cell>
          <cell r="G70">
            <v>69</v>
          </cell>
        </row>
        <row r="71">
          <cell r="E71">
            <v>2020</v>
          </cell>
          <cell r="G71">
            <v>70</v>
          </cell>
        </row>
        <row r="72">
          <cell r="E72">
            <v>2020</v>
          </cell>
          <cell r="G72">
            <v>71</v>
          </cell>
        </row>
        <row r="73">
          <cell r="E73">
            <v>2020</v>
          </cell>
          <cell r="G73">
            <v>72</v>
          </cell>
        </row>
        <row r="74">
          <cell r="E74">
            <v>2020</v>
          </cell>
          <cell r="G74">
            <v>73</v>
          </cell>
        </row>
        <row r="75">
          <cell r="E75">
            <v>2020</v>
          </cell>
          <cell r="G75">
            <v>74</v>
          </cell>
        </row>
        <row r="76">
          <cell r="E76">
            <v>2020</v>
          </cell>
          <cell r="G76">
            <v>75</v>
          </cell>
        </row>
        <row r="77">
          <cell r="E77">
            <v>2020</v>
          </cell>
          <cell r="G77">
            <v>76</v>
          </cell>
        </row>
        <row r="78">
          <cell r="E78">
            <v>1945</v>
          </cell>
          <cell r="G78">
            <v>77</v>
          </cell>
        </row>
        <row r="79">
          <cell r="E79">
            <v>1945</v>
          </cell>
          <cell r="G79">
            <v>78</v>
          </cell>
        </row>
        <row r="80">
          <cell r="E80">
            <v>1945</v>
          </cell>
          <cell r="G80">
            <v>79</v>
          </cell>
        </row>
        <row r="81">
          <cell r="E81">
            <v>1945</v>
          </cell>
          <cell r="G81">
            <v>80</v>
          </cell>
        </row>
        <row r="82">
          <cell r="E82">
            <v>1945</v>
          </cell>
          <cell r="G82">
            <v>81</v>
          </cell>
        </row>
        <row r="83">
          <cell r="E83">
            <v>2013</v>
          </cell>
          <cell r="G83">
            <v>3</v>
          </cell>
        </row>
        <row r="84">
          <cell r="E84">
            <v>2013</v>
          </cell>
          <cell r="G84">
            <v>32</v>
          </cell>
        </row>
        <row r="85">
          <cell r="E85">
            <v>2013</v>
          </cell>
          <cell r="G85">
            <v>21</v>
          </cell>
        </row>
        <row r="86">
          <cell r="E86">
            <v>2013</v>
          </cell>
          <cell r="G86">
            <v>22</v>
          </cell>
        </row>
        <row r="87">
          <cell r="E87">
            <v>2013</v>
          </cell>
          <cell r="G87">
            <v>23</v>
          </cell>
        </row>
        <row r="88">
          <cell r="E88">
            <v>2013</v>
          </cell>
          <cell r="G88">
            <v>69</v>
          </cell>
        </row>
        <row r="89">
          <cell r="E89">
            <v>2013</v>
          </cell>
          <cell r="G89">
            <v>68</v>
          </cell>
        </row>
        <row r="90">
          <cell r="E90">
            <v>2013</v>
          </cell>
          <cell r="G90">
            <v>58</v>
          </cell>
        </row>
        <row r="91">
          <cell r="E91">
            <v>2013</v>
          </cell>
          <cell r="G91">
            <v>56</v>
          </cell>
        </row>
        <row r="92">
          <cell r="E92">
            <v>2013</v>
          </cell>
          <cell r="G92">
            <v>72</v>
          </cell>
        </row>
        <row r="93">
          <cell r="E93">
            <v>2013</v>
          </cell>
          <cell r="G93">
            <v>2</v>
          </cell>
        </row>
        <row r="94">
          <cell r="E94">
            <v>2013</v>
          </cell>
          <cell r="G94">
            <v>1</v>
          </cell>
        </row>
        <row r="95">
          <cell r="E95">
            <v>2013</v>
          </cell>
          <cell r="G95">
            <v>4</v>
          </cell>
        </row>
        <row r="96">
          <cell r="E96">
            <v>2013</v>
          </cell>
          <cell r="G96">
            <v>67</v>
          </cell>
        </row>
        <row r="97">
          <cell r="E97">
            <v>2013</v>
          </cell>
          <cell r="G97">
            <v>60</v>
          </cell>
        </row>
        <row r="98">
          <cell r="E98">
            <v>2013</v>
          </cell>
          <cell r="G98">
            <v>66</v>
          </cell>
        </row>
        <row r="99">
          <cell r="E99">
            <v>2013</v>
          </cell>
          <cell r="G99">
            <v>65</v>
          </cell>
        </row>
        <row r="100">
          <cell r="E100">
            <v>2013</v>
          </cell>
          <cell r="G100">
            <v>63</v>
          </cell>
        </row>
        <row r="101">
          <cell r="E101">
            <v>2013</v>
          </cell>
          <cell r="G101">
            <v>64</v>
          </cell>
        </row>
        <row r="102">
          <cell r="E102">
            <v>2013</v>
          </cell>
          <cell r="G102">
            <v>71</v>
          </cell>
        </row>
        <row r="103">
          <cell r="E103">
            <v>2013</v>
          </cell>
          <cell r="G103">
            <v>62</v>
          </cell>
        </row>
        <row r="104">
          <cell r="E104">
            <v>2013</v>
          </cell>
          <cell r="G104">
            <v>61</v>
          </cell>
        </row>
        <row r="105">
          <cell r="E105">
            <v>2013</v>
          </cell>
          <cell r="G105">
            <v>57</v>
          </cell>
        </row>
        <row r="106">
          <cell r="E106">
            <v>2010</v>
          </cell>
          <cell r="G106">
            <v>4</v>
          </cell>
        </row>
        <row r="107">
          <cell r="E107">
            <v>2010</v>
          </cell>
          <cell r="G107">
            <v>3</v>
          </cell>
        </row>
        <row r="108">
          <cell r="E108">
            <v>2010</v>
          </cell>
          <cell r="G108">
            <v>23</v>
          </cell>
        </row>
        <row r="109">
          <cell r="E109">
            <v>2010</v>
          </cell>
          <cell r="G109">
            <v>21</v>
          </cell>
        </row>
        <row r="110">
          <cell r="E110">
            <v>2010</v>
          </cell>
          <cell r="G110">
            <v>22</v>
          </cell>
        </row>
        <row r="111">
          <cell r="E111">
            <v>2010</v>
          </cell>
          <cell r="G111">
            <v>20</v>
          </cell>
        </row>
        <row r="112">
          <cell r="E112">
            <v>2010</v>
          </cell>
          <cell r="G112">
            <v>19</v>
          </cell>
        </row>
        <row r="113">
          <cell r="E113">
            <v>2010</v>
          </cell>
          <cell r="G113">
            <v>24</v>
          </cell>
        </row>
        <row r="114">
          <cell r="E114">
            <v>2010</v>
          </cell>
          <cell r="G114">
            <v>27</v>
          </cell>
        </row>
        <row r="115">
          <cell r="E115">
            <v>2010</v>
          </cell>
          <cell r="G115">
            <v>31</v>
          </cell>
        </row>
        <row r="116">
          <cell r="E116">
            <v>2010</v>
          </cell>
          <cell r="G116">
            <v>30</v>
          </cell>
        </row>
        <row r="117">
          <cell r="E117">
            <v>2010</v>
          </cell>
          <cell r="G117">
            <v>36</v>
          </cell>
        </row>
        <row r="118">
          <cell r="E118">
            <v>2010</v>
          </cell>
          <cell r="G118">
            <v>38</v>
          </cell>
        </row>
        <row r="119">
          <cell r="E119">
            <v>2010</v>
          </cell>
          <cell r="G119">
            <v>29</v>
          </cell>
        </row>
        <row r="120">
          <cell r="E120">
            <v>2010</v>
          </cell>
          <cell r="G120">
            <v>25</v>
          </cell>
        </row>
        <row r="121">
          <cell r="E121">
            <v>2010</v>
          </cell>
          <cell r="G121">
            <v>26</v>
          </cell>
        </row>
        <row r="122">
          <cell r="E122">
            <v>2010</v>
          </cell>
          <cell r="G122">
            <v>33</v>
          </cell>
        </row>
        <row r="123">
          <cell r="E123">
            <v>2010</v>
          </cell>
          <cell r="G123">
            <v>56</v>
          </cell>
        </row>
        <row r="124">
          <cell r="E124">
            <v>2010</v>
          </cell>
          <cell r="G124">
            <v>60</v>
          </cell>
        </row>
        <row r="125">
          <cell r="E125">
            <v>2010</v>
          </cell>
          <cell r="G125">
            <v>67</v>
          </cell>
        </row>
        <row r="126">
          <cell r="E126">
            <v>2010</v>
          </cell>
          <cell r="G126">
            <v>58</v>
          </cell>
        </row>
        <row r="127">
          <cell r="E127">
            <v>2010</v>
          </cell>
          <cell r="G127">
            <v>72</v>
          </cell>
        </row>
        <row r="128">
          <cell r="E128">
            <v>2010</v>
          </cell>
          <cell r="G128">
            <v>57</v>
          </cell>
        </row>
        <row r="129">
          <cell r="E129">
            <v>2010</v>
          </cell>
          <cell r="G129">
            <v>37</v>
          </cell>
        </row>
        <row r="130">
          <cell r="E130">
            <v>2010</v>
          </cell>
          <cell r="G130">
            <v>35</v>
          </cell>
        </row>
        <row r="131">
          <cell r="E131">
            <v>2010</v>
          </cell>
          <cell r="G131">
            <v>32</v>
          </cell>
        </row>
        <row r="132">
          <cell r="E132">
            <v>2010</v>
          </cell>
          <cell r="G132">
            <v>28</v>
          </cell>
        </row>
        <row r="133">
          <cell r="E133">
            <v>2010</v>
          </cell>
          <cell r="G133">
            <v>74</v>
          </cell>
        </row>
        <row r="134">
          <cell r="E134">
            <v>2010</v>
          </cell>
          <cell r="G134">
            <v>75</v>
          </cell>
        </row>
        <row r="135">
          <cell r="E135">
            <v>2010</v>
          </cell>
          <cell r="G135">
            <v>76</v>
          </cell>
        </row>
        <row r="136">
          <cell r="E136">
            <v>2010</v>
          </cell>
          <cell r="G136">
            <v>1</v>
          </cell>
        </row>
        <row r="137">
          <cell r="E137">
            <v>2010</v>
          </cell>
          <cell r="G137">
            <v>2</v>
          </cell>
        </row>
        <row r="138">
          <cell r="E138">
            <v>2000</v>
          </cell>
          <cell r="G138">
            <v>21</v>
          </cell>
        </row>
        <row r="139">
          <cell r="E139">
            <v>2000</v>
          </cell>
          <cell r="G139">
            <v>74</v>
          </cell>
        </row>
        <row r="140">
          <cell r="E140">
            <v>2000</v>
          </cell>
          <cell r="G140">
            <v>1</v>
          </cell>
        </row>
        <row r="141">
          <cell r="E141">
            <v>2000</v>
          </cell>
          <cell r="G141">
            <v>4</v>
          </cell>
        </row>
        <row r="142">
          <cell r="E142">
            <v>2000</v>
          </cell>
          <cell r="G142">
            <v>3</v>
          </cell>
        </row>
        <row r="143">
          <cell r="E143">
            <v>2000</v>
          </cell>
          <cell r="G143">
            <v>23</v>
          </cell>
        </row>
        <row r="144">
          <cell r="E144">
            <v>2000</v>
          </cell>
          <cell r="G144">
            <v>22</v>
          </cell>
        </row>
        <row r="145">
          <cell r="E145">
            <v>2000</v>
          </cell>
          <cell r="G145">
            <v>27</v>
          </cell>
        </row>
        <row r="146">
          <cell r="E146">
            <v>2000</v>
          </cell>
          <cell r="G146">
            <v>30</v>
          </cell>
        </row>
        <row r="147">
          <cell r="E147">
            <v>2000</v>
          </cell>
          <cell r="G147">
            <v>31</v>
          </cell>
        </row>
        <row r="148">
          <cell r="E148">
            <v>2000</v>
          </cell>
          <cell r="G148">
            <v>29</v>
          </cell>
        </row>
        <row r="149">
          <cell r="E149">
            <v>2000</v>
          </cell>
          <cell r="G149">
            <v>38</v>
          </cell>
        </row>
        <row r="150">
          <cell r="E150">
            <v>2000</v>
          </cell>
          <cell r="G150">
            <v>20</v>
          </cell>
        </row>
        <row r="151">
          <cell r="E151">
            <v>2000</v>
          </cell>
          <cell r="G151">
            <v>2</v>
          </cell>
        </row>
        <row r="152">
          <cell r="E152">
            <v>2000</v>
          </cell>
          <cell r="G152">
            <v>19</v>
          </cell>
        </row>
        <row r="153">
          <cell r="E153">
            <v>2000</v>
          </cell>
          <cell r="G153">
            <v>24</v>
          </cell>
        </row>
        <row r="154">
          <cell r="E154">
            <v>2000</v>
          </cell>
          <cell r="G154">
            <v>25</v>
          </cell>
        </row>
        <row r="155">
          <cell r="E155">
            <v>2000</v>
          </cell>
          <cell r="G155">
            <v>32</v>
          </cell>
        </row>
        <row r="156">
          <cell r="E156">
            <v>2000</v>
          </cell>
          <cell r="G156">
            <v>35</v>
          </cell>
        </row>
        <row r="157">
          <cell r="E157">
            <v>2000</v>
          </cell>
          <cell r="G157">
            <v>39</v>
          </cell>
        </row>
        <row r="158">
          <cell r="E158">
            <v>2000</v>
          </cell>
          <cell r="G158">
            <v>33</v>
          </cell>
        </row>
        <row r="159">
          <cell r="E159">
            <v>2000</v>
          </cell>
          <cell r="G159">
            <v>28</v>
          </cell>
        </row>
        <row r="160">
          <cell r="E160">
            <v>2000</v>
          </cell>
          <cell r="G160">
            <v>26</v>
          </cell>
        </row>
        <row r="161">
          <cell r="E161">
            <v>2000</v>
          </cell>
          <cell r="G161">
            <v>37</v>
          </cell>
        </row>
        <row r="162">
          <cell r="E162">
            <v>2000</v>
          </cell>
          <cell r="G162">
            <v>36</v>
          </cell>
        </row>
        <row r="163">
          <cell r="E163">
            <v>2000</v>
          </cell>
          <cell r="G163">
            <v>72</v>
          </cell>
        </row>
        <row r="164">
          <cell r="E164">
            <v>2000</v>
          </cell>
          <cell r="G164">
            <v>56</v>
          </cell>
        </row>
        <row r="165">
          <cell r="E165">
            <v>2000</v>
          </cell>
          <cell r="G165">
            <v>57</v>
          </cell>
        </row>
        <row r="166">
          <cell r="E166">
            <v>2000</v>
          </cell>
          <cell r="G166">
            <v>67</v>
          </cell>
        </row>
        <row r="167">
          <cell r="E167">
            <v>2000</v>
          </cell>
          <cell r="G167">
            <v>59</v>
          </cell>
        </row>
        <row r="168">
          <cell r="E168">
            <v>2000</v>
          </cell>
          <cell r="G168">
            <v>60</v>
          </cell>
        </row>
        <row r="169">
          <cell r="E169">
            <v>2000</v>
          </cell>
          <cell r="G169">
            <v>58</v>
          </cell>
        </row>
        <row r="170">
          <cell r="E170">
            <v>2000</v>
          </cell>
          <cell r="G170">
            <v>61</v>
          </cell>
        </row>
        <row r="171">
          <cell r="E171">
            <v>2000</v>
          </cell>
          <cell r="G171">
            <v>75</v>
          </cell>
        </row>
        <row r="172">
          <cell r="E172">
            <v>1998</v>
          </cell>
          <cell r="G172">
            <v>21</v>
          </cell>
        </row>
        <row r="173">
          <cell r="E173">
            <v>1998</v>
          </cell>
          <cell r="G173">
            <v>22</v>
          </cell>
        </row>
        <row r="174">
          <cell r="E174">
            <v>1998</v>
          </cell>
          <cell r="G174">
            <v>3</v>
          </cell>
        </row>
        <row r="175">
          <cell r="E175">
            <v>1998</v>
          </cell>
          <cell r="G175">
            <v>23</v>
          </cell>
        </row>
        <row r="176">
          <cell r="E176">
            <v>1998</v>
          </cell>
          <cell r="G176">
            <v>4</v>
          </cell>
        </row>
        <row r="177">
          <cell r="E177">
            <v>1998</v>
          </cell>
          <cell r="G177">
            <v>2</v>
          </cell>
        </row>
        <row r="178">
          <cell r="E178">
            <v>1998</v>
          </cell>
          <cell r="G178">
            <v>20</v>
          </cell>
        </row>
        <row r="179">
          <cell r="E179">
            <v>1998</v>
          </cell>
          <cell r="G179">
            <v>19</v>
          </cell>
        </row>
        <row r="180">
          <cell r="E180">
            <v>1998</v>
          </cell>
          <cell r="G180">
            <v>24</v>
          </cell>
        </row>
        <row r="181">
          <cell r="E181">
            <v>1998</v>
          </cell>
          <cell r="G181">
            <v>27</v>
          </cell>
        </row>
        <row r="182">
          <cell r="E182">
            <v>1998</v>
          </cell>
          <cell r="G182">
            <v>29</v>
          </cell>
        </row>
        <row r="183">
          <cell r="E183">
            <v>1998</v>
          </cell>
          <cell r="G183">
            <v>28</v>
          </cell>
        </row>
        <row r="184">
          <cell r="E184">
            <v>1998</v>
          </cell>
          <cell r="G184">
            <v>30</v>
          </cell>
        </row>
        <row r="185">
          <cell r="E185">
            <v>1998</v>
          </cell>
          <cell r="G185">
            <v>31</v>
          </cell>
        </row>
        <row r="186">
          <cell r="E186">
            <v>1998</v>
          </cell>
          <cell r="G186">
            <v>36</v>
          </cell>
        </row>
        <row r="187">
          <cell r="E187">
            <v>1998</v>
          </cell>
          <cell r="G187">
            <v>33</v>
          </cell>
        </row>
        <row r="188">
          <cell r="E188">
            <v>1998</v>
          </cell>
          <cell r="G188">
            <v>25</v>
          </cell>
        </row>
        <row r="189">
          <cell r="E189">
            <v>1998</v>
          </cell>
          <cell r="G189">
            <v>26</v>
          </cell>
        </row>
        <row r="190">
          <cell r="E190">
            <v>1998</v>
          </cell>
          <cell r="G190">
            <v>37</v>
          </cell>
        </row>
        <row r="191">
          <cell r="E191">
            <v>1998</v>
          </cell>
          <cell r="G191">
            <v>57</v>
          </cell>
        </row>
        <row r="192">
          <cell r="E192">
            <v>1998</v>
          </cell>
          <cell r="G192">
            <v>56</v>
          </cell>
        </row>
        <row r="193">
          <cell r="E193">
            <v>1998</v>
          </cell>
          <cell r="G193">
            <v>58</v>
          </cell>
        </row>
        <row r="194">
          <cell r="E194">
            <v>1998</v>
          </cell>
          <cell r="G194">
            <v>59</v>
          </cell>
        </row>
        <row r="195">
          <cell r="E195">
            <v>1998</v>
          </cell>
          <cell r="G195">
            <v>60</v>
          </cell>
        </row>
        <row r="196">
          <cell r="E196">
            <v>1998</v>
          </cell>
          <cell r="G196">
            <v>67</v>
          </cell>
        </row>
        <row r="197">
          <cell r="E197">
            <v>1998</v>
          </cell>
          <cell r="G197">
            <v>72</v>
          </cell>
        </row>
        <row r="198">
          <cell r="E198">
            <v>1998</v>
          </cell>
          <cell r="G198">
            <v>75</v>
          </cell>
        </row>
        <row r="199">
          <cell r="E199">
            <v>1998</v>
          </cell>
          <cell r="G199">
            <v>74</v>
          </cell>
        </row>
        <row r="200">
          <cell r="E200">
            <v>1998</v>
          </cell>
          <cell r="G200">
            <v>1</v>
          </cell>
        </row>
        <row r="201">
          <cell r="E201">
            <v>1995</v>
          </cell>
          <cell r="G201">
            <v>74</v>
          </cell>
        </row>
        <row r="202">
          <cell r="E202">
            <v>1995</v>
          </cell>
          <cell r="G202">
            <v>1</v>
          </cell>
        </row>
        <row r="203">
          <cell r="E203">
            <v>1995</v>
          </cell>
          <cell r="G203">
            <v>22</v>
          </cell>
        </row>
        <row r="204">
          <cell r="E204">
            <v>1995</v>
          </cell>
          <cell r="G204">
            <v>21</v>
          </cell>
        </row>
        <row r="205">
          <cell r="E205">
            <v>1995</v>
          </cell>
          <cell r="G205">
            <v>3</v>
          </cell>
        </row>
        <row r="206">
          <cell r="E206">
            <v>1995</v>
          </cell>
          <cell r="G206">
            <v>23</v>
          </cell>
        </row>
        <row r="207">
          <cell r="E207">
            <v>1995</v>
          </cell>
          <cell r="G207">
            <v>24</v>
          </cell>
        </row>
        <row r="208">
          <cell r="E208">
            <v>1995</v>
          </cell>
          <cell r="G208">
            <v>19</v>
          </cell>
        </row>
        <row r="209">
          <cell r="E209">
            <v>1995</v>
          </cell>
          <cell r="G209">
            <v>2</v>
          </cell>
        </row>
        <row r="210">
          <cell r="E210">
            <v>1995</v>
          </cell>
          <cell r="G210">
            <v>20</v>
          </cell>
        </row>
        <row r="211">
          <cell r="E211">
            <v>1995</v>
          </cell>
          <cell r="G211">
            <v>27</v>
          </cell>
        </row>
        <row r="212">
          <cell r="E212">
            <v>1995</v>
          </cell>
          <cell r="G212">
            <v>30</v>
          </cell>
        </row>
        <row r="213">
          <cell r="E213">
            <v>1995</v>
          </cell>
          <cell r="G213">
            <v>31</v>
          </cell>
        </row>
        <row r="214">
          <cell r="E214">
            <v>1995</v>
          </cell>
          <cell r="G214">
            <v>25</v>
          </cell>
        </row>
        <row r="215">
          <cell r="E215">
            <v>1995</v>
          </cell>
          <cell r="G215">
            <v>26</v>
          </cell>
        </row>
        <row r="216">
          <cell r="E216">
            <v>1995</v>
          </cell>
          <cell r="G216">
            <v>28</v>
          </cell>
        </row>
        <row r="217">
          <cell r="E217">
            <v>1995</v>
          </cell>
          <cell r="G217">
            <v>35</v>
          </cell>
        </row>
        <row r="218">
          <cell r="E218">
            <v>1995</v>
          </cell>
          <cell r="G218">
            <v>33</v>
          </cell>
        </row>
        <row r="219">
          <cell r="E219">
            <v>1995</v>
          </cell>
          <cell r="G219">
            <v>36</v>
          </cell>
        </row>
        <row r="220">
          <cell r="E220">
            <v>1995</v>
          </cell>
          <cell r="G220">
            <v>38</v>
          </cell>
        </row>
        <row r="221">
          <cell r="E221">
            <v>1995</v>
          </cell>
          <cell r="G221">
            <v>37</v>
          </cell>
        </row>
        <row r="222">
          <cell r="E222">
            <v>1995</v>
          </cell>
          <cell r="G222">
            <v>32</v>
          </cell>
        </row>
        <row r="223">
          <cell r="E223">
            <v>1995</v>
          </cell>
          <cell r="G223">
            <v>56</v>
          </cell>
        </row>
        <row r="224">
          <cell r="E224">
            <v>1995</v>
          </cell>
          <cell r="G224">
            <v>59</v>
          </cell>
        </row>
        <row r="225">
          <cell r="E225">
            <v>1995</v>
          </cell>
          <cell r="G225">
            <v>57</v>
          </cell>
        </row>
        <row r="226">
          <cell r="E226">
            <v>1995</v>
          </cell>
          <cell r="G226">
            <v>58</v>
          </cell>
        </row>
        <row r="227">
          <cell r="E227">
            <v>1995</v>
          </cell>
          <cell r="G227">
            <v>60</v>
          </cell>
        </row>
        <row r="228">
          <cell r="E228">
            <v>1995</v>
          </cell>
          <cell r="G228">
            <v>72</v>
          </cell>
        </row>
        <row r="229">
          <cell r="E229">
            <v>1995</v>
          </cell>
          <cell r="G229">
            <v>75</v>
          </cell>
        </row>
        <row r="230">
          <cell r="E230">
            <v>1995</v>
          </cell>
          <cell r="G230">
            <v>4</v>
          </cell>
        </row>
        <row r="231">
          <cell r="E231">
            <v>1992</v>
          </cell>
          <cell r="G231">
            <v>73</v>
          </cell>
        </row>
        <row r="232">
          <cell r="E232">
            <v>1992</v>
          </cell>
          <cell r="G232">
            <v>3</v>
          </cell>
        </row>
        <row r="233">
          <cell r="E233">
            <v>1992</v>
          </cell>
          <cell r="G233">
            <v>26</v>
          </cell>
        </row>
        <row r="234">
          <cell r="E234">
            <v>1992</v>
          </cell>
          <cell r="G234">
            <v>25</v>
          </cell>
        </row>
        <row r="235">
          <cell r="E235">
            <v>1992</v>
          </cell>
          <cell r="G235">
            <v>72</v>
          </cell>
        </row>
        <row r="236">
          <cell r="E236">
            <v>1992</v>
          </cell>
          <cell r="G236">
            <v>2</v>
          </cell>
        </row>
        <row r="237">
          <cell r="E237">
            <v>1992</v>
          </cell>
          <cell r="G237">
            <v>24</v>
          </cell>
        </row>
        <row r="238">
          <cell r="E238">
            <v>1992</v>
          </cell>
          <cell r="G238">
            <v>1</v>
          </cell>
        </row>
        <row r="239">
          <cell r="E239">
            <v>1992</v>
          </cell>
          <cell r="G239">
            <v>74</v>
          </cell>
        </row>
        <row r="240">
          <cell r="E240">
            <v>1992</v>
          </cell>
          <cell r="G240">
            <v>75</v>
          </cell>
        </row>
        <row r="241">
          <cell r="E241">
            <v>1992</v>
          </cell>
          <cell r="G241">
            <v>76</v>
          </cell>
        </row>
        <row r="242">
          <cell r="E242">
            <v>1992</v>
          </cell>
          <cell r="G242">
            <v>68</v>
          </cell>
        </row>
        <row r="243">
          <cell r="E243">
            <v>1992</v>
          </cell>
          <cell r="G243">
            <v>61</v>
          </cell>
        </row>
        <row r="244">
          <cell r="E244">
            <v>1992</v>
          </cell>
          <cell r="G244">
            <v>63</v>
          </cell>
        </row>
        <row r="245">
          <cell r="E245">
            <v>1992</v>
          </cell>
          <cell r="G245">
            <v>64</v>
          </cell>
        </row>
        <row r="246">
          <cell r="E246">
            <v>1992</v>
          </cell>
          <cell r="G246">
            <v>66</v>
          </cell>
        </row>
        <row r="247">
          <cell r="E247">
            <v>1992</v>
          </cell>
          <cell r="G247">
            <v>59</v>
          </cell>
        </row>
        <row r="248">
          <cell r="E248">
            <v>1992</v>
          </cell>
          <cell r="G248">
            <v>58</v>
          </cell>
        </row>
        <row r="249">
          <cell r="E249">
            <v>1992</v>
          </cell>
          <cell r="G249">
            <v>60</v>
          </cell>
        </row>
        <row r="250">
          <cell r="E250">
            <v>1992</v>
          </cell>
          <cell r="G250">
            <v>56</v>
          </cell>
        </row>
        <row r="251">
          <cell r="E251">
            <v>1992</v>
          </cell>
          <cell r="G251">
            <v>57</v>
          </cell>
        </row>
        <row r="252">
          <cell r="E252">
            <v>1992</v>
          </cell>
          <cell r="G252">
            <v>36</v>
          </cell>
        </row>
        <row r="253">
          <cell r="E253">
            <v>1992</v>
          </cell>
          <cell r="G253">
            <v>38</v>
          </cell>
        </row>
        <row r="254">
          <cell r="E254">
            <v>1992</v>
          </cell>
          <cell r="G254">
            <v>29</v>
          </cell>
        </row>
        <row r="255">
          <cell r="E255">
            <v>1992</v>
          </cell>
          <cell r="G255">
            <v>28</v>
          </cell>
        </row>
        <row r="256">
          <cell r="E256">
            <v>1992</v>
          </cell>
          <cell r="G256">
            <v>32</v>
          </cell>
        </row>
        <row r="257">
          <cell r="E257">
            <v>1992</v>
          </cell>
          <cell r="G257">
            <v>37</v>
          </cell>
        </row>
        <row r="258">
          <cell r="E258">
            <v>1992</v>
          </cell>
          <cell r="G258">
            <v>33</v>
          </cell>
        </row>
        <row r="259">
          <cell r="E259">
            <v>1992</v>
          </cell>
          <cell r="G259">
            <v>31</v>
          </cell>
        </row>
        <row r="260">
          <cell r="E260">
            <v>1992</v>
          </cell>
          <cell r="G260">
            <v>27</v>
          </cell>
        </row>
        <row r="261">
          <cell r="E261">
            <v>1992</v>
          </cell>
          <cell r="G261">
            <v>30</v>
          </cell>
        </row>
        <row r="262">
          <cell r="E262">
            <v>1992</v>
          </cell>
          <cell r="G262">
            <v>22</v>
          </cell>
        </row>
        <row r="263">
          <cell r="E263">
            <v>1992</v>
          </cell>
          <cell r="G263">
            <v>19</v>
          </cell>
        </row>
        <row r="264">
          <cell r="E264">
            <v>1992</v>
          </cell>
          <cell r="G264">
            <v>20</v>
          </cell>
        </row>
        <row r="265">
          <cell r="E265">
            <v>1992</v>
          </cell>
          <cell r="G265">
            <v>23</v>
          </cell>
        </row>
        <row r="266">
          <cell r="E266">
            <v>1992</v>
          </cell>
          <cell r="G266">
            <v>21</v>
          </cell>
        </row>
        <row r="267">
          <cell r="E267">
            <v>1992</v>
          </cell>
          <cell r="G267">
            <v>4</v>
          </cell>
        </row>
        <row r="268">
          <cell r="E268">
            <v>1989</v>
          </cell>
          <cell r="G268">
            <v>3</v>
          </cell>
        </row>
        <row r="269">
          <cell r="E269">
            <v>1989</v>
          </cell>
          <cell r="G269">
            <v>21</v>
          </cell>
        </row>
        <row r="270">
          <cell r="E270">
            <v>1989</v>
          </cell>
          <cell r="G270">
            <v>23</v>
          </cell>
        </row>
        <row r="271">
          <cell r="E271">
            <v>1989</v>
          </cell>
          <cell r="G271">
            <v>22</v>
          </cell>
        </row>
        <row r="272">
          <cell r="E272">
            <v>1989</v>
          </cell>
          <cell r="G272">
            <v>31</v>
          </cell>
        </row>
        <row r="273">
          <cell r="E273">
            <v>1989</v>
          </cell>
          <cell r="G273">
            <v>30</v>
          </cell>
        </row>
        <row r="274">
          <cell r="E274">
            <v>1989</v>
          </cell>
          <cell r="G274">
            <v>27</v>
          </cell>
        </row>
        <row r="275">
          <cell r="E275">
            <v>1989</v>
          </cell>
          <cell r="G275">
            <v>20</v>
          </cell>
        </row>
        <row r="276">
          <cell r="E276">
            <v>1989</v>
          </cell>
          <cell r="G276">
            <v>2</v>
          </cell>
        </row>
        <row r="277">
          <cell r="E277">
            <v>1989</v>
          </cell>
          <cell r="G277">
            <v>19</v>
          </cell>
        </row>
        <row r="278">
          <cell r="E278">
            <v>1989</v>
          </cell>
          <cell r="G278">
            <v>24</v>
          </cell>
        </row>
        <row r="279">
          <cell r="E279">
            <v>1989</v>
          </cell>
          <cell r="G279">
            <v>36</v>
          </cell>
        </row>
        <row r="280">
          <cell r="E280">
            <v>1989</v>
          </cell>
          <cell r="G280">
            <v>33</v>
          </cell>
        </row>
        <row r="281">
          <cell r="E281">
            <v>1989</v>
          </cell>
          <cell r="G281">
            <v>32</v>
          </cell>
        </row>
        <row r="282">
          <cell r="E282">
            <v>1989</v>
          </cell>
          <cell r="G282">
            <v>25</v>
          </cell>
        </row>
        <row r="283">
          <cell r="E283">
            <v>1989</v>
          </cell>
          <cell r="G283">
            <v>28</v>
          </cell>
        </row>
        <row r="284">
          <cell r="E284">
            <v>1989</v>
          </cell>
          <cell r="G284">
            <v>29</v>
          </cell>
        </row>
        <row r="285">
          <cell r="E285">
            <v>1989</v>
          </cell>
          <cell r="G285">
            <v>38</v>
          </cell>
        </row>
        <row r="286">
          <cell r="E286">
            <v>1989</v>
          </cell>
          <cell r="G286">
            <v>37</v>
          </cell>
        </row>
        <row r="287">
          <cell r="E287">
            <v>1989</v>
          </cell>
          <cell r="G287">
            <v>57</v>
          </cell>
        </row>
        <row r="288">
          <cell r="E288">
            <v>1989</v>
          </cell>
          <cell r="G288">
            <v>72</v>
          </cell>
        </row>
        <row r="289">
          <cell r="E289">
            <v>1989</v>
          </cell>
          <cell r="G289">
            <v>74</v>
          </cell>
        </row>
        <row r="290">
          <cell r="E290">
            <v>1989</v>
          </cell>
          <cell r="G290">
            <v>73</v>
          </cell>
        </row>
        <row r="291">
          <cell r="E291">
            <v>1989</v>
          </cell>
          <cell r="G291">
            <v>76</v>
          </cell>
        </row>
        <row r="292">
          <cell r="E292">
            <v>1989</v>
          </cell>
          <cell r="G292">
            <v>4</v>
          </cell>
        </row>
        <row r="293">
          <cell r="E293">
            <v>1989</v>
          </cell>
          <cell r="G293">
            <v>35</v>
          </cell>
        </row>
        <row r="294">
          <cell r="E294">
            <v>1989</v>
          </cell>
          <cell r="G294">
            <v>1</v>
          </cell>
        </row>
        <row r="295">
          <cell r="E295">
            <v>1986</v>
          </cell>
          <cell r="G295">
            <v>28</v>
          </cell>
        </row>
        <row r="296">
          <cell r="E296">
            <v>1986</v>
          </cell>
          <cell r="G296">
            <v>3</v>
          </cell>
        </row>
        <row r="297">
          <cell r="E297">
            <v>1986</v>
          </cell>
          <cell r="G297">
            <v>25</v>
          </cell>
        </row>
        <row r="298">
          <cell r="E298">
            <v>1986</v>
          </cell>
          <cell r="G298">
            <v>23</v>
          </cell>
        </row>
        <row r="299">
          <cell r="E299">
            <v>1986</v>
          </cell>
          <cell r="G299">
            <v>21</v>
          </cell>
        </row>
        <row r="300">
          <cell r="E300">
            <v>1986</v>
          </cell>
          <cell r="G300">
            <v>22</v>
          </cell>
        </row>
        <row r="301">
          <cell r="E301">
            <v>1986</v>
          </cell>
          <cell r="G301">
            <v>27</v>
          </cell>
        </row>
        <row r="302">
          <cell r="E302">
            <v>1986</v>
          </cell>
          <cell r="G302">
            <v>30</v>
          </cell>
        </row>
        <row r="303">
          <cell r="E303">
            <v>1986</v>
          </cell>
          <cell r="G303">
            <v>31</v>
          </cell>
        </row>
        <row r="304">
          <cell r="E304">
            <v>1986</v>
          </cell>
          <cell r="G304">
            <v>29</v>
          </cell>
        </row>
        <row r="305">
          <cell r="E305">
            <v>1986</v>
          </cell>
          <cell r="G305">
            <v>32</v>
          </cell>
        </row>
        <row r="306">
          <cell r="E306">
            <v>1986</v>
          </cell>
          <cell r="G306">
            <v>33</v>
          </cell>
        </row>
        <row r="307">
          <cell r="E307">
            <v>1986</v>
          </cell>
          <cell r="G307">
            <v>36</v>
          </cell>
        </row>
        <row r="308">
          <cell r="E308">
            <v>1986</v>
          </cell>
          <cell r="G308">
            <v>26</v>
          </cell>
        </row>
        <row r="309">
          <cell r="E309">
            <v>1986</v>
          </cell>
          <cell r="G309">
            <v>57</v>
          </cell>
        </row>
        <row r="310">
          <cell r="E310">
            <v>1986</v>
          </cell>
          <cell r="G310">
            <v>1</v>
          </cell>
        </row>
        <row r="311">
          <cell r="E311">
            <v>1986</v>
          </cell>
          <cell r="G311">
            <v>24</v>
          </cell>
        </row>
        <row r="312">
          <cell r="E312">
            <v>1986</v>
          </cell>
          <cell r="G312">
            <v>20</v>
          </cell>
        </row>
        <row r="313">
          <cell r="E313">
            <v>1986</v>
          </cell>
          <cell r="G313">
            <v>19</v>
          </cell>
        </row>
        <row r="314">
          <cell r="E314">
            <v>1986</v>
          </cell>
          <cell r="G314">
            <v>72</v>
          </cell>
        </row>
        <row r="315">
          <cell r="E315">
            <v>1986</v>
          </cell>
          <cell r="G315">
            <v>73</v>
          </cell>
        </row>
        <row r="316">
          <cell r="E316">
            <v>1986</v>
          </cell>
          <cell r="G316">
            <v>34</v>
          </cell>
        </row>
        <row r="317">
          <cell r="E317">
            <v>1986</v>
          </cell>
          <cell r="G317">
            <v>37</v>
          </cell>
        </row>
        <row r="318">
          <cell r="E318">
            <v>1986</v>
          </cell>
          <cell r="G318">
            <v>35</v>
          </cell>
        </row>
        <row r="319">
          <cell r="E319">
            <v>1986</v>
          </cell>
          <cell r="G319">
            <v>38</v>
          </cell>
        </row>
        <row r="320">
          <cell r="E320">
            <v>1986</v>
          </cell>
          <cell r="G320">
            <v>2</v>
          </cell>
        </row>
        <row r="321">
          <cell r="E321">
            <v>1986</v>
          </cell>
          <cell r="G321">
            <v>4</v>
          </cell>
        </row>
        <row r="322">
          <cell r="E322">
            <v>1986</v>
          </cell>
          <cell r="G322">
            <v>75</v>
          </cell>
        </row>
        <row r="323">
          <cell r="E323">
            <v>1986</v>
          </cell>
          <cell r="G323">
            <v>76</v>
          </cell>
        </row>
        <row r="324">
          <cell r="E324">
            <v>1983</v>
          </cell>
          <cell r="G324">
            <v>1</v>
          </cell>
        </row>
        <row r="325">
          <cell r="E325">
            <v>1983</v>
          </cell>
          <cell r="G325">
            <v>73</v>
          </cell>
        </row>
        <row r="326">
          <cell r="E326">
            <v>1983</v>
          </cell>
          <cell r="G326">
            <v>74</v>
          </cell>
        </row>
        <row r="327">
          <cell r="E327">
            <v>1983</v>
          </cell>
          <cell r="G327">
            <v>76</v>
          </cell>
        </row>
        <row r="328">
          <cell r="E328">
            <v>1983</v>
          </cell>
          <cell r="G328">
            <v>75</v>
          </cell>
        </row>
        <row r="329">
          <cell r="E329">
            <v>1983</v>
          </cell>
          <cell r="G329">
            <v>3</v>
          </cell>
        </row>
        <row r="330">
          <cell r="E330">
            <v>1983</v>
          </cell>
          <cell r="G330">
            <v>21</v>
          </cell>
        </row>
        <row r="331">
          <cell r="E331">
            <v>1983</v>
          </cell>
          <cell r="G331">
            <v>23</v>
          </cell>
        </row>
        <row r="332">
          <cell r="E332">
            <v>1983</v>
          </cell>
          <cell r="G332">
            <v>22</v>
          </cell>
        </row>
        <row r="333">
          <cell r="E333">
            <v>1983</v>
          </cell>
          <cell r="G333">
            <v>19</v>
          </cell>
        </row>
        <row r="334">
          <cell r="E334">
            <v>1983</v>
          </cell>
          <cell r="G334">
            <v>20</v>
          </cell>
        </row>
        <row r="335">
          <cell r="E335">
            <v>1983</v>
          </cell>
          <cell r="G335">
            <v>24</v>
          </cell>
        </row>
        <row r="336">
          <cell r="E336">
            <v>1983</v>
          </cell>
          <cell r="G336">
            <v>2</v>
          </cell>
        </row>
        <row r="337">
          <cell r="E337">
            <v>1983</v>
          </cell>
          <cell r="G337">
            <v>30</v>
          </cell>
        </row>
        <row r="338">
          <cell r="E338">
            <v>1983</v>
          </cell>
          <cell r="G338">
            <v>31</v>
          </cell>
        </row>
        <row r="339">
          <cell r="E339">
            <v>1983</v>
          </cell>
          <cell r="G339">
            <v>27</v>
          </cell>
        </row>
        <row r="340">
          <cell r="E340">
            <v>1983</v>
          </cell>
          <cell r="G340">
            <v>29</v>
          </cell>
        </row>
        <row r="341">
          <cell r="E341">
            <v>1983</v>
          </cell>
          <cell r="G341">
            <v>28</v>
          </cell>
        </row>
        <row r="342">
          <cell r="E342">
            <v>1983</v>
          </cell>
          <cell r="G342">
            <v>35</v>
          </cell>
        </row>
        <row r="343">
          <cell r="E343">
            <v>1983</v>
          </cell>
          <cell r="G343">
            <v>32</v>
          </cell>
        </row>
        <row r="344">
          <cell r="E344">
            <v>1983</v>
          </cell>
          <cell r="G344">
            <v>25</v>
          </cell>
        </row>
        <row r="345">
          <cell r="E345">
            <v>1983</v>
          </cell>
          <cell r="G345">
            <v>33</v>
          </cell>
        </row>
        <row r="346">
          <cell r="E346">
            <v>1983</v>
          </cell>
          <cell r="G346">
            <v>37</v>
          </cell>
        </row>
        <row r="347">
          <cell r="E347">
            <v>1983</v>
          </cell>
          <cell r="G347">
            <v>36</v>
          </cell>
        </row>
        <row r="348">
          <cell r="E348">
            <v>1983</v>
          </cell>
          <cell r="G348">
            <v>26</v>
          </cell>
        </row>
        <row r="349">
          <cell r="E349">
            <v>1983</v>
          </cell>
          <cell r="G349">
            <v>57</v>
          </cell>
        </row>
        <row r="350">
          <cell r="E350">
            <v>1983</v>
          </cell>
          <cell r="G350">
            <v>56</v>
          </cell>
        </row>
        <row r="351">
          <cell r="E351">
            <v>1983</v>
          </cell>
          <cell r="G351">
            <v>58</v>
          </cell>
        </row>
        <row r="352">
          <cell r="E352">
            <v>1983</v>
          </cell>
          <cell r="G352">
            <v>72</v>
          </cell>
        </row>
        <row r="353">
          <cell r="E353">
            <v>1983</v>
          </cell>
          <cell r="G353">
            <v>4</v>
          </cell>
        </row>
        <row r="354">
          <cell r="E354">
            <v>1980</v>
          </cell>
          <cell r="G354">
            <v>76</v>
          </cell>
        </row>
        <row r="355">
          <cell r="E355">
            <v>1980</v>
          </cell>
          <cell r="G355">
            <v>75</v>
          </cell>
        </row>
        <row r="356">
          <cell r="E356">
            <v>1980</v>
          </cell>
          <cell r="G356">
            <v>3</v>
          </cell>
        </row>
        <row r="357">
          <cell r="E357">
            <v>1980</v>
          </cell>
          <cell r="G357">
            <v>2</v>
          </cell>
        </row>
        <row r="358">
          <cell r="E358">
            <v>1980</v>
          </cell>
          <cell r="G358">
            <v>68</v>
          </cell>
        </row>
        <row r="359">
          <cell r="E359">
            <v>1980</v>
          </cell>
          <cell r="G359">
            <v>72</v>
          </cell>
        </row>
        <row r="360">
          <cell r="E360">
            <v>1980</v>
          </cell>
          <cell r="G360">
            <v>79</v>
          </cell>
        </row>
        <row r="361">
          <cell r="E361">
            <v>1980</v>
          </cell>
          <cell r="G361">
            <v>73</v>
          </cell>
        </row>
        <row r="362">
          <cell r="E362">
            <v>1980</v>
          </cell>
          <cell r="G362">
            <v>1</v>
          </cell>
        </row>
        <row r="363">
          <cell r="E363">
            <v>1980</v>
          </cell>
          <cell r="G363">
            <v>23</v>
          </cell>
        </row>
        <row r="364">
          <cell r="E364">
            <v>1980</v>
          </cell>
          <cell r="G364">
            <v>21</v>
          </cell>
        </row>
        <row r="365">
          <cell r="E365">
            <v>1980</v>
          </cell>
          <cell r="G365">
            <v>22</v>
          </cell>
        </row>
        <row r="366">
          <cell r="E366">
            <v>1980</v>
          </cell>
          <cell r="G366">
            <v>19</v>
          </cell>
        </row>
        <row r="367">
          <cell r="E367">
            <v>1980</v>
          </cell>
          <cell r="G367">
            <v>24</v>
          </cell>
        </row>
        <row r="368">
          <cell r="E368">
            <v>1980</v>
          </cell>
          <cell r="G368">
            <v>20</v>
          </cell>
        </row>
        <row r="369">
          <cell r="E369">
            <v>1980</v>
          </cell>
          <cell r="G369">
            <v>30</v>
          </cell>
        </row>
        <row r="370">
          <cell r="E370">
            <v>1980</v>
          </cell>
          <cell r="G370">
            <v>31</v>
          </cell>
        </row>
        <row r="371">
          <cell r="E371">
            <v>1980</v>
          </cell>
          <cell r="G371">
            <v>27</v>
          </cell>
        </row>
        <row r="372">
          <cell r="E372">
            <v>1980</v>
          </cell>
          <cell r="G372">
            <v>28</v>
          </cell>
        </row>
        <row r="373">
          <cell r="E373">
            <v>1980</v>
          </cell>
          <cell r="G373">
            <v>35</v>
          </cell>
        </row>
        <row r="374">
          <cell r="E374">
            <v>1980</v>
          </cell>
          <cell r="G374">
            <v>33</v>
          </cell>
        </row>
        <row r="375">
          <cell r="E375">
            <v>1980</v>
          </cell>
          <cell r="G375">
            <v>29</v>
          </cell>
        </row>
        <row r="376">
          <cell r="E376">
            <v>1980</v>
          </cell>
          <cell r="G376">
            <v>32</v>
          </cell>
        </row>
        <row r="377">
          <cell r="E377">
            <v>1980</v>
          </cell>
          <cell r="G377">
            <v>36</v>
          </cell>
        </row>
        <row r="378">
          <cell r="E378">
            <v>1980</v>
          </cell>
          <cell r="G378">
            <v>37</v>
          </cell>
        </row>
        <row r="379">
          <cell r="E379">
            <v>1980</v>
          </cell>
          <cell r="G379">
            <v>38</v>
          </cell>
        </row>
        <row r="380">
          <cell r="E380">
            <v>1980</v>
          </cell>
          <cell r="G380">
            <v>26</v>
          </cell>
        </row>
        <row r="381">
          <cell r="E381">
            <v>1980</v>
          </cell>
          <cell r="G381">
            <v>57</v>
          </cell>
        </row>
        <row r="382">
          <cell r="E382">
            <v>1980</v>
          </cell>
          <cell r="G382">
            <v>59</v>
          </cell>
        </row>
        <row r="383">
          <cell r="E383">
            <v>1980</v>
          </cell>
          <cell r="G383">
            <v>56</v>
          </cell>
        </row>
        <row r="384">
          <cell r="E384">
            <v>1980</v>
          </cell>
          <cell r="G384">
            <v>58</v>
          </cell>
        </row>
        <row r="385">
          <cell r="E385">
            <v>1980</v>
          </cell>
          <cell r="G385">
            <v>60</v>
          </cell>
        </row>
        <row r="386">
          <cell r="E386">
            <v>1980</v>
          </cell>
          <cell r="G386">
            <v>66</v>
          </cell>
        </row>
        <row r="387">
          <cell r="E387">
            <v>1980</v>
          </cell>
          <cell r="G387">
            <v>67</v>
          </cell>
        </row>
        <row r="388">
          <cell r="E388">
            <v>1980</v>
          </cell>
          <cell r="G388">
            <v>62</v>
          </cell>
        </row>
        <row r="389">
          <cell r="E389">
            <v>1980</v>
          </cell>
          <cell r="G389">
            <v>63</v>
          </cell>
        </row>
        <row r="390">
          <cell r="E390">
            <v>1980</v>
          </cell>
          <cell r="G390">
            <v>64</v>
          </cell>
        </row>
        <row r="391">
          <cell r="E391">
            <v>1980</v>
          </cell>
          <cell r="G391">
            <v>65</v>
          </cell>
        </row>
        <row r="392">
          <cell r="E392">
            <v>1980</v>
          </cell>
          <cell r="G392">
            <v>71</v>
          </cell>
        </row>
        <row r="393">
          <cell r="E393">
            <v>1977</v>
          </cell>
          <cell r="G393">
            <v>75</v>
          </cell>
        </row>
        <row r="394">
          <cell r="E394">
            <v>1977</v>
          </cell>
          <cell r="G394">
            <v>68</v>
          </cell>
        </row>
        <row r="395">
          <cell r="E395">
            <v>1977</v>
          </cell>
          <cell r="G395">
            <v>71</v>
          </cell>
        </row>
        <row r="396">
          <cell r="E396">
            <v>1977</v>
          </cell>
          <cell r="G396">
            <v>65</v>
          </cell>
        </row>
        <row r="397">
          <cell r="E397">
            <v>1977</v>
          </cell>
          <cell r="G397">
            <v>64</v>
          </cell>
        </row>
        <row r="398">
          <cell r="E398">
            <v>1977</v>
          </cell>
          <cell r="G398">
            <v>63</v>
          </cell>
        </row>
        <row r="399">
          <cell r="E399">
            <v>1977</v>
          </cell>
          <cell r="G399">
            <v>67</v>
          </cell>
        </row>
        <row r="400">
          <cell r="E400">
            <v>1977</v>
          </cell>
          <cell r="G400">
            <v>58</v>
          </cell>
        </row>
        <row r="401">
          <cell r="E401">
            <v>1977</v>
          </cell>
          <cell r="G401">
            <v>60</v>
          </cell>
        </row>
        <row r="402">
          <cell r="E402">
            <v>1977</v>
          </cell>
          <cell r="G402">
            <v>59</v>
          </cell>
        </row>
        <row r="403">
          <cell r="E403">
            <v>1977</v>
          </cell>
          <cell r="G403">
            <v>66</v>
          </cell>
        </row>
        <row r="404">
          <cell r="E404">
            <v>1977</v>
          </cell>
          <cell r="G404">
            <v>62</v>
          </cell>
        </row>
        <row r="405">
          <cell r="E405">
            <v>1977</v>
          </cell>
          <cell r="G405">
            <v>56</v>
          </cell>
        </row>
        <row r="406">
          <cell r="E406">
            <v>1977</v>
          </cell>
          <cell r="G406">
            <v>57</v>
          </cell>
        </row>
        <row r="407">
          <cell r="E407">
            <v>1977</v>
          </cell>
          <cell r="G407">
            <v>26</v>
          </cell>
        </row>
        <row r="408">
          <cell r="E408">
            <v>1977</v>
          </cell>
          <cell r="G408">
            <v>3</v>
          </cell>
        </row>
        <row r="409">
          <cell r="E409">
            <v>1977</v>
          </cell>
          <cell r="G409">
            <v>21</v>
          </cell>
        </row>
        <row r="410">
          <cell r="E410">
            <v>1977</v>
          </cell>
          <cell r="G410">
            <v>23</v>
          </cell>
        </row>
        <row r="411">
          <cell r="E411">
            <v>1977</v>
          </cell>
          <cell r="G411">
            <v>22</v>
          </cell>
        </row>
        <row r="412">
          <cell r="E412">
            <v>1977</v>
          </cell>
          <cell r="G412">
            <v>19</v>
          </cell>
        </row>
        <row r="413">
          <cell r="E413">
            <v>1977</v>
          </cell>
          <cell r="G413">
            <v>24</v>
          </cell>
        </row>
        <row r="414">
          <cell r="E414">
            <v>1977</v>
          </cell>
          <cell r="G414">
            <v>2</v>
          </cell>
        </row>
        <row r="415">
          <cell r="E415">
            <v>1977</v>
          </cell>
          <cell r="G415">
            <v>20</v>
          </cell>
        </row>
        <row r="416">
          <cell r="E416">
            <v>1977</v>
          </cell>
          <cell r="G416">
            <v>27</v>
          </cell>
        </row>
        <row r="417">
          <cell r="E417">
            <v>1977</v>
          </cell>
          <cell r="G417">
            <v>31</v>
          </cell>
        </row>
        <row r="418">
          <cell r="E418">
            <v>1977</v>
          </cell>
          <cell r="G418">
            <v>30</v>
          </cell>
        </row>
        <row r="419">
          <cell r="E419">
            <v>1977</v>
          </cell>
          <cell r="G419">
            <v>29</v>
          </cell>
        </row>
        <row r="420">
          <cell r="E420">
            <v>1977</v>
          </cell>
          <cell r="G420">
            <v>38</v>
          </cell>
        </row>
        <row r="421">
          <cell r="E421">
            <v>1977</v>
          </cell>
          <cell r="G421">
            <v>32</v>
          </cell>
        </row>
        <row r="422">
          <cell r="E422">
            <v>1977</v>
          </cell>
          <cell r="G422">
            <v>28</v>
          </cell>
        </row>
        <row r="423">
          <cell r="E423">
            <v>1977</v>
          </cell>
          <cell r="G423">
            <v>33</v>
          </cell>
        </row>
        <row r="424">
          <cell r="E424">
            <v>1977</v>
          </cell>
          <cell r="G424">
            <v>37</v>
          </cell>
        </row>
        <row r="425">
          <cell r="E425">
            <v>1977</v>
          </cell>
          <cell r="G425">
            <v>36</v>
          </cell>
        </row>
        <row r="426">
          <cell r="E426">
            <v>1977</v>
          </cell>
          <cell r="G426">
            <v>25</v>
          </cell>
        </row>
        <row r="427">
          <cell r="E427">
            <v>1977</v>
          </cell>
          <cell r="G427">
            <v>72</v>
          </cell>
        </row>
        <row r="428">
          <cell r="E428">
            <v>1977</v>
          </cell>
          <cell r="G428">
            <v>79</v>
          </cell>
        </row>
        <row r="429">
          <cell r="E429">
            <v>1977</v>
          </cell>
          <cell r="G429">
            <v>76</v>
          </cell>
        </row>
        <row r="430">
          <cell r="E430">
            <v>1977</v>
          </cell>
          <cell r="G430">
            <v>73</v>
          </cell>
        </row>
        <row r="431">
          <cell r="E431">
            <v>1974</v>
          </cell>
          <cell r="G431">
            <v>22</v>
          </cell>
        </row>
        <row r="432">
          <cell r="E432">
            <v>1974</v>
          </cell>
          <cell r="G432">
            <v>21</v>
          </cell>
        </row>
        <row r="433">
          <cell r="E433">
            <v>1974</v>
          </cell>
          <cell r="G433">
            <v>3</v>
          </cell>
        </row>
        <row r="434">
          <cell r="E434">
            <v>1974</v>
          </cell>
          <cell r="G434">
            <v>23</v>
          </cell>
        </row>
        <row r="435">
          <cell r="E435">
            <v>1974</v>
          </cell>
          <cell r="G435">
            <v>20</v>
          </cell>
        </row>
        <row r="436">
          <cell r="E436">
            <v>1974</v>
          </cell>
          <cell r="G436">
            <v>19</v>
          </cell>
        </row>
        <row r="437">
          <cell r="E437">
            <v>1974</v>
          </cell>
          <cell r="G437">
            <v>24</v>
          </cell>
        </row>
        <row r="438">
          <cell r="E438">
            <v>1974</v>
          </cell>
          <cell r="G438">
            <v>4</v>
          </cell>
        </row>
        <row r="439">
          <cell r="E439">
            <v>1974</v>
          </cell>
          <cell r="G439">
            <v>1</v>
          </cell>
        </row>
        <row r="440">
          <cell r="E440">
            <v>1974</v>
          </cell>
          <cell r="G440">
            <v>11</v>
          </cell>
        </row>
        <row r="441">
          <cell r="E441">
            <v>1974</v>
          </cell>
          <cell r="G441">
            <v>9</v>
          </cell>
        </row>
        <row r="442">
          <cell r="E442">
            <v>1974</v>
          </cell>
          <cell r="G442">
            <v>8</v>
          </cell>
        </row>
        <row r="443">
          <cell r="E443">
            <v>1974</v>
          </cell>
          <cell r="G443">
            <v>75</v>
          </cell>
        </row>
        <row r="444">
          <cell r="E444">
            <v>1974</v>
          </cell>
          <cell r="G444">
            <v>76</v>
          </cell>
        </row>
        <row r="445">
          <cell r="E445">
            <v>1974</v>
          </cell>
          <cell r="G445">
            <v>7</v>
          </cell>
        </row>
        <row r="446">
          <cell r="E446">
            <v>1974</v>
          </cell>
          <cell r="G446">
            <v>40</v>
          </cell>
        </row>
        <row r="447">
          <cell r="E447">
            <v>1971</v>
          </cell>
          <cell r="G447">
            <v>23</v>
          </cell>
        </row>
        <row r="448">
          <cell r="E448">
            <v>1971</v>
          </cell>
          <cell r="G448">
            <v>3</v>
          </cell>
        </row>
        <row r="449">
          <cell r="E449">
            <v>1971</v>
          </cell>
          <cell r="G449">
            <v>21</v>
          </cell>
        </row>
        <row r="450">
          <cell r="E450">
            <v>1971</v>
          </cell>
          <cell r="G450">
            <v>22</v>
          </cell>
        </row>
        <row r="451">
          <cell r="E451">
            <v>1971</v>
          </cell>
          <cell r="G451">
            <v>27</v>
          </cell>
        </row>
        <row r="452">
          <cell r="E452">
            <v>1971</v>
          </cell>
          <cell r="G452">
            <v>30</v>
          </cell>
        </row>
        <row r="453">
          <cell r="E453">
            <v>1971</v>
          </cell>
          <cell r="G453">
            <v>31</v>
          </cell>
        </row>
        <row r="454">
          <cell r="E454">
            <v>1971</v>
          </cell>
          <cell r="G454">
            <v>29</v>
          </cell>
        </row>
        <row r="455">
          <cell r="E455">
            <v>1971</v>
          </cell>
          <cell r="G455">
            <v>28</v>
          </cell>
        </row>
        <row r="456">
          <cell r="E456">
            <v>1971</v>
          </cell>
          <cell r="G456">
            <v>32</v>
          </cell>
        </row>
        <row r="457">
          <cell r="E457">
            <v>1971</v>
          </cell>
          <cell r="G457">
            <v>4</v>
          </cell>
        </row>
        <row r="458">
          <cell r="E458">
            <v>1971</v>
          </cell>
          <cell r="G458">
            <v>8</v>
          </cell>
        </row>
        <row r="459">
          <cell r="E459">
            <v>1971</v>
          </cell>
          <cell r="G459">
            <v>9</v>
          </cell>
        </row>
        <row r="460">
          <cell r="E460">
            <v>1971</v>
          </cell>
          <cell r="G460">
            <v>12</v>
          </cell>
        </row>
        <row r="461">
          <cell r="E461">
            <v>1971</v>
          </cell>
          <cell r="G461">
            <v>5</v>
          </cell>
        </row>
        <row r="462">
          <cell r="E462">
            <v>1971</v>
          </cell>
          <cell r="G462">
            <v>6</v>
          </cell>
        </row>
        <row r="463">
          <cell r="E463">
            <v>1971</v>
          </cell>
          <cell r="G463">
            <v>7</v>
          </cell>
        </row>
        <row r="464">
          <cell r="E464">
            <v>1971</v>
          </cell>
          <cell r="G464">
            <v>1</v>
          </cell>
        </row>
        <row r="465">
          <cell r="E465">
            <v>1971</v>
          </cell>
          <cell r="G465">
            <v>10</v>
          </cell>
        </row>
        <row r="466">
          <cell r="E466">
            <v>1971</v>
          </cell>
          <cell r="G466">
            <v>11</v>
          </cell>
        </row>
        <row r="467">
          <cell r="E467">
            <v>1971</v>
          </cell>
          <cell r="G467">
            <v>2</v>
          </cell>
        </row>
        <row r="468">
          <cell r="E468">
            <v>1971</v>
          </cell>
          <cell r="G468">
            <v>19</v>
          </cell>
        </row>
        <row r="469">
          <cell r="E469">
            <v>1971</v>
          </cell>
          <cell r="G469">
            <v>24</v>
          </cell>
        </row>
        <row r="470">
          <cell r="E470">
            <v>1971</v>
          </cell>
          <cell r="G470">
            <v>20</v>
          </cell>
        </row>
        <row r="471">
          <cell r="E471">
            <v>1966</v>
          </cell>
          <cell r="G471">
            <v>3</v>
          </cell>
        </row>
        <row r="472">
          <cell r="E472">
            <v>1966</v>
          </cell>
          <cell r="G472">
            <v>21</v>
          </cell>
        </row>
        <row r="473">
          <cell r="E473">
            <v>1966</v>
          </cell>
          <cell r="G473">
            <v>23</v>
          </cell>
        </row>
        <row r="474">
          <cell r="E474">
            <v>1966</v>
          </cell>
          <cell r="G474">
            <v>22</v>
          </cell>
        </row>
        <row r="475">
          <cell r="E475">
            <v>1966</v>
          </cell>
          <cell r="G475">
            <v>28</v>
          </cell>
        </row>
        <row r="476">
          <cell r="E476">
            <v>1966</v>
          </cell>
          <cell r="G476">
            <v>32</v>
          </cell>
        </row>
        <row r="477">
          <cell r="E477">
            <v>1966</v>
          </cell>
          <cell r="G477">
            <v>29</v>
          </cell>
        </row>
        <row r="478">
          <cell r="E478">
            <v>1966</v>
          </cell>
          <cell r="G478">
            <v>30</v>
          </cell>
        </row>
        <row r="479">
          <cell r="E479">
            <v>1966</v>
          </cell>
          <cell r="G479">
            <v>31</v>
          </cell>
        </row>
        <row r="480">
          <cell r="E480">
            <v>1966</v>
          </cell>
          <cell r="G480">
            <v>27</v>
          </cell>
        </row>
        <row r="481">
          <cell r="E481">
            <v>1966</v>
          </cell>
          <cell r="G481">
            <v>20</v>
          </cell>
        </row>
        <row r="482">
          <cell r="E482">
            <v>1966</v>
          </cell>
          <cell r="G482">
            <v>24</v>
          </cell>
        </row>
        <row r="483">
          <cell r="E483">
            <v>1966</v>
          </cell>
          <cell r="G483">
            <v>19</v>
          </cell>
        </row>
        <row r="484">
          <cell r="E484">
            <v>1966</v>
          </cell>
          <cell r="G484">
            <v>2</v>
          </cell>
        </row>
        <row r="485">
          <cell r="E485">
            <v>1966</v>
          </cell>
          <cell r="G485">
            <v>11</v>
          </cell>
        </row>
        <row r="486">
          <cell r="E486">
            <v>1966</v>
          </cell>
          <cell r="G486">
            <v>9</v>
          </cell>
        </row>
        <row r="487">
          <cell r="E487">
            <v>1966</v>
          </cell>
          <cell r="G487">
            <v>8</v>
          </cell>
        </row>
        <row r="488">
          <cell r="E488">
            <v>1966</v>
          </cell>
          <cell r="G488">
            <v>4</v>
          </cell>
        </row>
        <row r="489">
          <cell r="E489">
            <v>1966</v>
          </cell>
          <cell r="G489">
            <v>12</v>
          </cell>
        </row>
        <row r="490">
          <cell r="E490">
            <v>1966</v>
          </cell>
          <cell r="G490">
            <v>5</v>
          </cell>
        </row>
        <row r="491">
          <cell r="E491">
            <v>1966</v>
          </cell>
          <cell r="G491">
            <v>6</v>
          </cell>
        </row>
        <row r="492">
          <cell r="E492">
            <v>1966</v>
          </cell>
          <cell r="G492">
            <v>7</v>
          </cell>
        </row>
        <row r="493">
          <cell r="E493">
            <v>1966</v>
          </cell>
          <cell r="G493">
            <v>1</v>
          </cell>
        </row>
        <row r="494">
          <cell r="E494">
            <v>1966</v>
          </cell>
          <cell r="G494">
            <v>10</v>
          </cell>
        </row>
        <row r="495">
          <cell r="E495">
            <v>1966</v>
          </cell>
          <cell r="G495">
            <v>40</v>
          </cell>
        </row>
        <row r="496">
          <cell r="E496">
            <v>1963</v>
          </cell>
          <cell r="G496">
            <v>32</v>
          </cell>
        </row>
        <row r="497">
          <cell r="E497">
            <v>1963</v>
          </cell>
          <cell r="G497">
            <v>28</v>
          </cell>
        </row>
        <row r="498">
          <cell r="E498">
            <v>1963</v>
          </cell>
          <cell r="G498">
            <v>30</v>
          </cell>
        </row>
        <row r="499">
          <cell r="E499">
            <v>1963</v>
          </cell>
          <cell r="G499">
            <v>31</v>
          </cell>
        </row>
        <row r="500">
          <cell r="E500">
            <v>1963</v>
          </cell>
          <cell r="G500">
            <v>22</v>
          </cell>
        </row>
        <row r="501">
          <cell r="E501">
            <v>1963</v>
          </cell>
          <cell r="G501">
            <v>23</v>
          </cell>
        </row>
        <row r="502">
          <cell r="E502">
            <v>1963</v>
          </cell>
          <cell r="G502">
            <v>21</v>
          </cell>
        </row>
        <row r="503">
          <cell r="E503">
            <v>1963</v>
          </cell>
          <cell r="G503">
            <v>29</v>
          </cell>
        </row>
        <row r="504">
          <cell r="E504">
            <v>1963</v>
          </cell>
          <cell r="G504">
            <v>27</v>
          </cell>
        </row>
        <row r="505">
          <cell r="E505">
            <v>1963</v>
          </cell>
          <cell r="G505">
            <v>20</v>
          </cell>
        </row>
        <row r="506">
          <cell r="E506">
            <v>1963</v>
          </cell>
          <cell r="G506">
            <v>24</v>
          </cell>
        </row>
        <row r="507">
          <cell r="E507">
            <v>1963</v>
          </cell>
          <cell r="G507">
            <v>19</v>
          </cell>
        </row>
        <row r="508">
          <cell r="E508">
            <v>1963</v>
          </cell>
          <cell r="G508">
            <v>2</v>
          </cell>
        </row>
        <row r="509">
          <cell r="E509">
            <v>1963</v>
          </cell>
          <cell r="G509">
            <v>11</v>
          </cell>
        </row>
        <row r="510">
          <cell r="E510">
            <v>1963</v>
          </cell>
          <cell r="G510">
            <v>4</v>
          </cell>
        </row>
        <row r="511">
          <cell r="E511">
            <v>1963</v>
          </cell>
          <cell r="G511">
            <v>8</v>
          </cell>
        </row>
        <row r="512">
          <cell r="E512">
            <v>1963</v>
          </cell>
          <cell r="G512">
            <v>12</v>
          </cell>
        </row>
        <row r="513">
          <cell r="E513">
            <v>1963</v>
          </cell>
          <cell r="G513">
            <v>9</v>
          </cell>
        </row>
        <row r="514">
          <cell r="E514">
            <v>1963</v>
          </cell>
          <cell r="G514">
            <v>5</v>
          </cell>
        </row>
        <row r="515">
          <cell r="E515">
            <v>1963</v>
          </cell>
          <cell r="G515">
            <v>6</v>
          </cell>
        </row>
        <row r="516">
          <cell r="E516">
            <v>1963</v>
          </cell>
          <cell r="G516">
            <v>7</v>
          </cell>
        </row>
        <row r="517">
          <cell r="E517">
            <v>1963</v>
          </cell>
          <cell r="G517">
            <v>10</v>
          </cell>
        </row>
        <row r="518">
          <cell r="E518">
            <v>1963</v>
          </cell>
          <cell r="G518">
            <v>1</v>
          </cell>
        </row>
        <row r="519">
          <cell r="E519">
            <v>1963</v>
          </cell>
          <cell r="G519">
            <v>3</v>
          </cell>
        </row>
        <row r="520">
          <cell r="E520">
            <v>1963</v>
          </cell>
          <cell r="G520">
            <v>40</v>
          </cell>
        </row>
        <row r="521">
          <cell r="E521">
            <v>1960</v>
          </cell>
          <cell r="G521">
            <v>22</v>
          </cell>
        </row>
        <row r="522">
          <cell r="E522">
            <v>1960</v>
          </cell>
          <cell r="G522">
            <v>21</v>
          </cell>
        </row>
        <row r="523">
          <cell r="E523">
            <v>1960</v>
          </cell>
          <cell r="G523">
            <v>3</v>
          </cell>
        </row>
        <row r="524">
          <cell r="E524">
            <v>1960</v>
          </cell>
          <cell r="G524">
            <v>23</v>
          </cell>
        </row>
        <row r="525">
          <cell r="E525">
            <v>1960</v>
          </cell>
          <cell r="G525">
            <v>32</v>
          </cell>
        </row>
        <row r="526">
          <cell r="E526">
            <v>1960</v>
          </cell>
          <cell r="G526">
            <v>28</v>
          </cell>
        </row>
        <row r="527">
          <cell r="E527">
            <v>1960</v>
          </cell>
          <cell r="G527">
            <v>29</v>
          </cell>
        </row>
        <row r="528">
          <cell r="E528">
            <v>1960</v>
          </cell>
          <cell r="G528">
            <v>30</v>
          </cell>
        </row>
        <row r="529">
          <cell r="E529">
            <v>1960</v>
          </cell>
          <cell r="G529">
            <v>31</v>
          </cell>
        </row>
        <row r="530">
          <cell r="E530">
            <v>1960</v>
          </cell>
          <cell r="G530">
            <v>27</v>
          </cell>
        </row>
        <row r="531">
          <cell r="E531">
            <v>1960</v>
          </cell>
          <cell r="G531">
            <v>20</v>
          </cell>
        </row>
        <row r="532">
          <cell r="E532">
            <v>1960</v>
          </cell>
          <cell r="G532">
            <v>24</v>
          </cell>
        </row>
        <row r="533">
          <cell r="E533">
            <v>1960</v>
          </cell>
          <cell r="G533">
            <v>19</v>
          </cell>
        </row>
        <row r="534">
          <cell r="E534">
            <v>1960</v>
          </cell>
          <cell r="G534">
            <v>2</v>
          </cell>
        </row>
        <row r="535">
          <cell r="E535">
            <v>1960</v>
          </cell>
          <cell r="G535">
            <v>11</v>
          </cell>
        </row>
        <row r="536">
          <cell r="E536">
            <v>1960</v>
          </cell>
          <cell r="G536">
            <v>1</v>
          </cell>
        </row>
        <row r="537">
          <cell r="E537">
            <v>1960</v>
          </cell>
          <cell r="G537">
            <v>10</v>
          </cell>
        </row>
        <row r="538">
          <cell r="E538">
            <v>1960</v>
          </cell>
          <cell r="G538">
            <v>7</v>
          </cell>
        </row>
        <row r="539">
          <cell r="E539">
            <v>1960</v>
          </cell>
          <cell r="G539">
            <v>6</v>
          </cell>
        </row>
        <row r="540">
          <cell r="E540">
            <v>1960</v>
          </cell>
          <cell r="G540">
            <v>5</v>
          </cell>
        </row>
        <row r="541">
          <cell r="E541">
            <v>1960</v>
          </cell>
          <cell r="G541">
            <v>8</v>
          </cell>
        </row>
        <row r="542">
          <cell r="E542">
            <v>1960</v>
          </cell>
          <cell r="G542">
            <v>12</v>
          </cell>
        </row>
        <row r="543">
          <cell r="E543">
            <v>1960</v>
          </cell>
          <cell r="G543">
            <v>9</v>
          </cell>
        </row>
        <row r="544">
          <cell r="E544">
            <v>1960</v>
          </cell>
          <cell r="G544">
            <v>4</v>
          </cell>
        </row>
        <row r="545">
          <cell r="E545">
            <v>1960</v>
          </cell>
          <cell r="G545">
            <v>40</v>
          </cell>
        </row>
        <row r="546">
          <cell r="E546">
            <v>1958</v>
          </cell>
          <cell r="G546">
            <v>21</v>
          </cell>
        </row>
        <row r="547">
          <cell r="E547">
            <v>1958</v>
          </cell>
          <cell r="G547">
            <v>3</v>
          </cell>
        </row>
        <row r="548">
          <cell r="E548">
            <v>1958</v>
          </cell>
          <cell r="G548">
            <v>23</v>
          </cell>
        </row>
        <row r="549">
          <cell r="E549">
            <v>1958</v>
          </cell>
          <cell r="G549">
            <v>22</v>
          </cell>
        </row>
        <row r="550">
          <cell r="E550">
            <v>1958</v>
          </cell>
          <cell r="G550">
            <v>32</v>
          </cell>
        </row>
        <row r="551">
          <cell r="E551">
            <v>1958</v>
          </cell>
          <cell r="G551">
            <v>28</v>
          </cell>
        </row>
        <row r="552">
          <cell r="E552">
            <v>1958</v>
          </cell>
          <cell r="G552">
            <v>29</v>
          </cell>
        </row>
        <row r="553">
          <cell r="E553">
            <v>1958</v>
          </cell>
          <cell r="G553">
            <v>30</v>
          </cell>
        </row>
        <row r="554">
          <cell r="E554">
            <v>1958</v>
          </cell>
          <cell r="G554">
            <v>31</v>
          </cell>
        </row>
        <row r="555">
          <cell r="E555">
            <v>1958</v>
          </cell>
          <cell r="G555">
            <v>27</v>
          </cell>
        </row>
        <row r="556">
          <cell r="E556">
            <v>1958</v>
          </cell>
          <cell r="G556">
            <v>20</v>
          </cell>
        </row>
        <row r="557">
          <cell r="E557">
            <v>1958</v>
          </cell>
          <cell r="G557">
            <v>24</v>
          </cell>
        </row>
        <row r="558">
          <cell r="E558">
            <v>1958</v>
          </cell>
          <cell r="G558">
            <v>19</v>
          </cell>
        </row>
        <row r="559">
          <cell r="E559">
            <v>1958</v>
          </cell>
          <cell r="G559">
            <v>2</v>
          </cell>
        </row>
        <row r="560">
          <cell r="E560">
            <v>1958</v>
          </cell>
          <cell r="G560">
            <v>11</v>
          </cell>
        </row>
        <row r="561">
          <cell r="E561">
            <v>1958</v>
          </cell>
          <cell r="G561">
            <v>12</v>
          </cell>
        </row>
        <row r="562">
          <cell r="E562">
            <v>1958</v>
          </cell>
          <cell r="G562">
            <v>4</v>
          </cell>
        </row>
        <row r="563">
          <cell r="E563">
            <v>1958</v>
          </cell>
          <cell r="G563">
            <v>8</v>
          </cell>
        </row>
        <row r="564">
          <cell r="E564">
            <v>1958</v>
          </cell>
          <cell r="G564">
            <v>9</v>
          </cell>
        </row>
        <row r="565">
          <cell r="E565">
            <v>1958</v>
          </cell>
          <cell r="G565">
            <v>5</v>
          </cell>
        </row>
        <row r="566">
          <cell r="E566">
            <v>1958</v>
          </cell>
          <cell r="G566">
            <v>6</v>
          </cell>
        </row>
        <row r="567">
          <cell r="E567">
            <v>1958</v>
          </cell>
          <cell r="G567">
            <v>7</v>
          </cell>
        </row>
        <row r="568">
          <cell r="E568">
            <v>1958</v>
          </cell>
          <cell r="G568">
            <v>10</v>
          </cell>
        </row>
        <row r="569">
          <cell r="E569">
            <v>1958</v>
          </cell>
          <cell r="G569">
            <v>1</v>
          </cell>
        </row>
        <row r="570">
          <cell r="E570">
            <v>1958</v>
          </cell>
          <cell r="G570">
            <v>40</v>
          </cell>
        </row>
        <row r="571">
          <cell r="E571">
            <v>1947</v>
          </cell>
          <cell r="G571">
            <v>3</v>
          </cell>
        </row>
        <row r="572">
          <cell r="E572">
            <v>1947</v>
          </cell>
          <cell r="G572">
            <v>21</v>
          </cell>
        </row>
        <row r="573">
          <cell r="E573">
            <v>1947</v>
          </cell>
          <cell r="G573">
            <v>23</v>
          </cell>
        </row>
        <row r="574">
          <cell r="E574">
            <v>1947</v>
          </cell>
          <cell r="G574">
            <v>22</v>
          </cell>
        </row>
        <row r="575">
          <cell r="E575">
            <v>1947</v>
          </cell>
          <cell r="G575">
            <v>24</v>
          </cell>
        </row>
        <row r="576">
          <cell r="E576">
            <v>1947</v>
          </cell>
          <cell r="G576">
            <v>19</v>
          </cell>
        </row>
        <row r="577">
          <cell r="E577">
            <v>1947</v>
          </cell>
          <cell r="G577">
            <v>2</v>
          </cell>
        </row>
        <row r="578">
          <cell r="E578">
            <v>1947</v>
          </cell>
          <cell r="G578">
            <v>20</v>
          </cell>
        </row>
        <row r="579">
          <cell r="E579">
            <v>1947</v>
          </cell>
          <cell r="G579">
            <v>27</v>
          </cell>
        </row>
        <row r="580">
          <cell r="E580">
            <v>1947</v>
          </cell>
          <cell r="G580">
            <v>30</v>
          </cell>
        </row>
        <row r="581">
          <cell r="E581">
            <v>1947</v>
          </cell>
          <cell r="G581">
            <v>31</v>
          </cell>
        </row>
        <row r="582">
          <cell r="E582">
            <v>1947</v>
          </cell>
          <cell r="G582">
            <v>29</v>
          </cell>
        </row>
        <row r="583">
          <cell r="E583">
            <v>1947</v>
          </cell>
          <cell r="G583">
            <v>28</v>
          </cell>
        </row>
        <row r="584">
          <cell r="E584">
            <v>1947</v>
          </cell>
          <cell r="G584">
            <v>32</v>
          </cell>
        </row>
        <row r="585">
          <cell r="E585">
            <v>1947</v>
          </cell>
          <cell r="G585">
            <v>4</v>
          </cell>
        </row>
        <row r="586">
          <cell r="E586">
            <v>1947</v>
          </cell>
          <cell r="G586">
            <v>8</v>
          </cell>
        </row>
        <row r="587">
          <cell r="E587">
            <v>1947</v>
          </cell>
          <cell r="G587">
            <v>9</v>
          </cell>
        </row>
        <row r="588">
          <cell r="E588">
            <v>1947</v>
          </cell>
          <cell r="G588">
            <v>12</v>
          </cell>
        </row>
        <row r="589">
          <cell r="E589">
            <v>1947</v>
          </cell>
          <cell r="G589">
            <v>5</v>
          </cell>
        </row>
        <row r="590">
          <cell r="E590">
            <v>1947</v>
          </cell>
          <cell r="G590">
            <v>6</v>
          </cell>
        </row>
        <row r="591">
          <cell r="E591">
            <v>1947</v>
          </cell>
          <cell r="G591">
            <v>7</v>
          </cell>
        </row>
        <row r="592">
          <cell r="E592">
            <v>1947</v>
          </cell>
          <cell r="G592">
            <v>1</v>
          </cell>
        </row>
        <row r="593">
          <cell r="E593">
            <v>1947</v>
          </cell>
          <cell r="G593">
            <v>10</v>
          </cell>
        </row>
        <row r="594">
          <cell r="E594">
            <v>1947</v>
          </cell>
          <cell r="G594">
            <v>11</v>
          </cell>
        </row>
        <row r="595">
          <cell r="E595">
            <v>1947</v>
          </cell>
          <cell r="G595">
            <v>14</v>
          </cell>
        </row>
        <row r="596">
          <cell r="E596">
            <v>1947</v>
          </cell>
          <cell r="G596">
            <v>13</v>
          </cell>
        </row>
        <row r="597">
          <cell r="E597">
            <v>1947</v>
          </cell>
          <cell r="G597">
            <v>21</v>
          </cell>
        </row>
        <row r="598">
          <cell r="E598">
            <v>1947</v>
          </cell>
          <cell r="G598">
            <v>23</v>
          </cell>
        </row>
        <row r="599">
          <cell r="E599">
            <v>1947</v>
          </cell>
          <cell r="G599">
            <v>22</v>
          </cell>
        </row>
        <row r="600">
          <cell r="E600">
            <v>1947</v>
          </cell>
          <cell r="G600">
            <v>24</v>
          </cell>
        </row>
        <row r="601">
          <cell r="E601">
            <v>1947</v>
          </cell>
          <cell r="G601">
            <v>2</v>
          </cell>
        </row>
        <row r="602">
          <cell r="E602">
            <v>1947</v>
          </cell>
          <cell r="G602">
            <v>19</v>
          </cell>
        </row>
        <row r="603">
          <cell r="E603">
            <v>1947</v>
          </cell>
          <cell r="G603">
            <v>20</v>
          </cell>
        </row>
        <row r="604">
          <cell r="E604">
            <v>1947</v>
          </cell>
          <cell r="G604">
            <v>27</v>
          </cell>
        </row>
        <row r="605">
          <cell r="E605">
            <v>1947</v>
          </cell>
          <cell r="G605">
            <v>30</v>
          </cell>
        </row>
        <row r="606">
          <cell r="E606">
            <v>1947</v>
          </cell>
          <cell r="G606">
            <v>31</v>
          </cell>
        </row>
        <row r="607">
          <cell r="E607">
            <v>1947</v>
          </cell>
          <cell r="G607">
            <v>29</v>
          </cell>
        </row>
        <row r="608">
          <cell r="E608">
            <v>1947</v>
          </cell>
          <cell r="G608">
            <v>28</v>
          </cell>
        </row>
        <row r="609">
          <cell r="E609">
            <v>1947</v>
          </cell>
          <cell r="G609">
            <v>32</v>
          </cell>
        </row>
        <row r="610">
          <cell r="E610">
            <v>1947</v>
          </cell>
          <cell r="G610">
            <v>4</v>
          </cell>
        </row>
        <row r="611">
          <cell r="E611">
            <v>1947</v>
          </cell>
          <cell r="G611">
            <v>8</v>
          </cell>
        </row>
        <row r="612">
          <cell r="E612">
            <v>1947</v>
          </cell>
          <cell r="G612">
            <v>9</v>
          </cell>
        </row>
        <row r="613">
          <cell r="E613">
            <v>1947</v>
          </cell>
          <cell r="G613">
            <v>12</v>
          </cell>
        </row>
        <row r="614">
          <cell r="E614">
            <v>1947</v>
          </cell>
          <cell r="G614">
            <v>5</v>
          </cell>
        </row>
        <row r="615">
          <cell r="E615">
            <v>1947</v>
          </cell>
          <cell r="G615">
            <v>6</v>
          </cell>
        </row>
        <row r="616">
          <cell r="E616">
            <v>1947</v>
          </cell>
          <cell r="G616">
            <v>7</v>
          </cell>
        </row>
        <row r="617">
          <cell r="E617">
            <v>1947</v>
          </cell>
          <cell r="G617">
            <v>10</v>
          </cell>
        </row>
        <row r="618">
          <cell r="E618">
            <v>1947</v>
          </cell>
          <cell r="G618">
            <v>1</v>
          </cell>
        </row>
        <row r="619">
          <cell r="E619">
            <v>1947</v>
          </cell>
          <cell r="G619">
            <v>14</v>
          </cell>
        </row>
        <row r="620">
          <cell r="E620">
            <v>1947</v>
          </cell>
          <cell r="G620">
            <v>13</v>
          </cell>
        </row>
        <row r="621">
          <cell r="E621">
            <v>1947</v>
          </cell>
          <cell r="G621">
            <v>11</v>
          </cell>
        </row>
        <row r="622">
          <cell r="E622">
            <v>1947</v>
          </cell>
          <cell r="G622">
            <v>40</v>
          </cell>
        </row>
        <row r="623">
          <cell r="E623">
            <v>1947</v>
          </cell>
          <cell r="G623">
            <v>3</v>
          </cell>
        </row>
        <row r="624">
          <cell r="E624">
            <v>1947</v>
          </cell>
          <cell r="G624">
            <v>1</v>
          </cell>
        </row>
        <row r="625">
          <cell r="E625">
            <v>1947</v>
          </cell>
          <cell r="G625">
            <v>10</v>
          </cell>
        </row>
        <row r="626">
          <cell r="E626">
            <v>1947</v>
          </cell>
          <cell r="G626">
            <v>7</v>
          </cell>
        </row>
        <row r="627">
          <cell r="E627">
            <v>1947</v>
          </cell>
          <cell r="G627">
            <v>6</v>
          </cell>
        </row>
        <row r="628">
          <cell r="E628">
            <v>1947</v>
          </cell>
          <cell r="G628">
            <v>5</v>
          </cell>
        </row>
        <row r="629">
          <cell r="E629">
            <v>1947</v>
          </cell>
          <cell r="G629">
            <v>8</v>
          </cell>
        </row>
        <row r="630">
          <cell r="E630">
            <v>1947</v>
          </cell>
          <cell r="G630">
            <v>12</v>
          </cell>
        </row>
        <row r="631">
          <cell r="E631">
            <v>1947</v>
          </cell>
          <cell r="G631">
            <v>9</v>
          </cell>
        </row>
        <row r="632">
          <cell r="E632">
            <v>1947</v>
          </cell>
          <cell r="G632">
            <v>4</v>
          </cell>
        </row>
        <row r="633">
          <cell r="E633">
            <v>1947</v>
          </cell>
          <cell r="G633">
            <v>3</v>
          </cell>
        </row>
        <row r="634">
          <cell r="E634">
            <v>1947</v>
          </cell>
          <cell r="G634">
            <v>21</v>
          </cell>
        </row>
        <row r="635">
          <cell r="E635">
            <v>1947</v>
          </cell>
          <cell r="G635">
            <v>23</v>
          </cell>
        </row>
        <row r="636">
          <cell r="E636">
            <v>1947</v>
          </cell>
          <cell r="G636">
            <v>22</v>
          </cell>
        </row>
        <row r="637">
          <cell r="E637">
            <v>1947</v>
          </cell>
          <cell r="G637">
            <v>24</v>
          </cell>
        </row>
        <row r="638">
          <cell r="E638">
            <v>1947</v>
          </cell>
          <cell r="G638">
            <v>19</v>
          </cell>
        </row>
        <row r="639">
          <cell r="E639">
            <v>1947</v>
          </cell>
          <cell r="G639">
            <v>20</v>
          </cell>
        </row>
        <row r="640">
          <cell r="E640">
            <v>1947</v>
          </cell>
          <cell r="G640">
            <v>2</v>
          </cell>
        </row>
        <row r="641">
          <cell r="E641">
            <v>1947</v>
          </cell>
          <cell r="G641">
            <v>27</v>
          </cell>
        </row>
        <row r="642">
          <cell r="E642">
            <v>1947</v>
          </cell>
          <cell r="G642">
            <v>30</v>
          </cell>
        </row>
        <row r="643">
          <cell r="E643">
            <v>1947</v>
          </cell>
          <cell r="G643">
            <v>31</v>
          </cell>
        </row>
        <row r="644">
          <cell r="E644">
            <v>1947</v>
          </cell>
          <cell r="G644">
            <v>29</v>
          </cell>
        </row>
        <row r="645">
          <cell r="E645">
            <v>1947</v>
          </cell>
          <cell r="G645">
            <v>28</v>
          </cell>
        </row>
        <row r="646">
          <cell r="E646">
            <v>1947</v>
          </cell>
          <cell r="G646">
            <v>32</v>
          </cell>
        </row>
        <row r="647">
          <cell r="E647">
            <v>1947</v>
          </cell>
          <cell r="G647">
            <v>14</v>
          </cell>
        </row>
        <row r="648">
          <cell r="E648">
            <v>1947</v>
          </cell>
          <cell r="G648">
            <v>13</v>
          </cell>
        </row>
        <row r="649">
          <cell r="E649">
            <v>1947</v>
          </cell>
          <cell r="G649">
            <v>11</v>
          </cell>
        </row>
        <row r="650">
          <cell r="E650">
            <v>1947</v>
          </cell>
          <cell r="G650">
            <v>40</v>
          </cell>
        </row>
        <row r="651">
          <cell r="E651">
            <v>1946</v>
          </cell>
          <cell r="G651">
            <v>3</v>
          </cell>
        </row>
        <row r="652">
          <cell r="E652">
            <v>1946</v>
          </cell>
          <cell r="G652">
            <v>28</v>
          </cell>
        </row>
        <row r="653">
          <cell r="E653">
            <v>1946</v>
          </cell>
          <cell r="G653">
            <v>71</v>
          </cell>
        </row>
        <row r="654">
          <cell r="E654">
            <v>1946</v>
          </cell>
          <cell r="G654">
            <v>68</v>
          </cell>
        </row>
        <row r="655">
          <cell r="E655">
            <v>1946</v>
          </cell>
          <cell r="G655">
            <v>69</v>
          </cell>
        </row>
        <row r="656">
          <cell r="E656">
            <v>1946</v>
          </cell>
          <cell r="G656">
            <v>65</v>
          </cell>
        </row>
        <row r="657">
          <cell r="E657">
            <v>1946</v>
          </cell>
          <cell r="G657">
            <v>63</v>
          </cell>
        </row>
        <row r="658">
          <cell r="E658">
            <v>1946</v>
          </cell>
          <cell r="G658">
            <v>62</v>
          </cell>
        </row>
        <row r="659">
          <cell r="E659">
            <v>1946</v>
          </cell>
          <cell r="G659">
            <v>66</v>
          </cell>
        </row>
        <row r="660">
          <cell r="E660">
            <v>1946</v>
          </cell>
          <cell r="G660">
            <v>59</v>
          </cell>
        </row>
        <row r="661">
          <cell r="E661">
            <v>1946</v>
          </cell>
          <cell r="G661">
            <v>67</v>
          </cell>
        </row>
        <row r="662">
          <cell r="E662">
            <v>1946</v>
          </cell>
          <cell r="G662">
            <v>58</v>
          </cell>
        </row>
        <row r="663">
          <cell r="E663">
            <v>1946</v>
          </cell>
          <cell r="G663">
            <v>60</v>
          </cell>
        </row>
        <row r="664">
          <cell r="E664">
            <v>1946</v>
          </cell>
          <cell r="G664">
            <v>73</v>
          </cell>
        </row>
        <row r="665">
          <cell r="E665">
            <v>1946</v>
          </cell>
          <cell r="G665">
            <v>1</v>
          </cell>
        </row>
        <row r="666">
          <cell r="E666">
            <v>1946</v>
          </cell>
          <cell r="G666">
            <v>24</v>
          </cell>
        </row>
        <row r="667">
          <cell r="E667">
            <v>1946</v>
          </cell>
          <cell r="G667">
            <v>27</v>
          </cell>
        </row>
        <row r="668">
          <cell r="E668">
            <v>1946</v>
          </cell>
          <cell r="G668">
            <v>22</v>
          </cell>
        </row>
        <row r="669">
          <cell r="E669">
            <v>1946</v>
          </cell>
          <cell r="G669">
            <v>23</v>
          </cell>
        </row>
        <row r="670">
          <cell r="E670">
            <v>1946</v>
          </cell>
          <cell r="G670">
            <v>21</v>
          </cell>
        </row>
        <row r="671">
          <cell r="E671">
            <v>1946</v>
          </cell>
          <cell r="G671">
            <v>29</v>
          </cell>
        </row>
        <row r="672">
          <cell r="E672">
            <v>1946</v>
          </cell>
          <cell r="G672">
            <v>38</v>
          </cell>
        </row>
        <row r="673">
          <cell r="E673">
            <v>1946</v>
          </cell>
          <cell r="G673">
            <v>36</v>
          </cell>
        </row>
        <row r="674">
          <cell r="E674">
            <v>1946</v>
          </cell>
          <cell r="G674">
            <v>30</v>
          </cell>
        </row>
        <row r="675">
          <cell r="E675">
            <v>1946</v>
          </cell>
          <cell r="G675">
            <v>31</v>
          </cell>
        </row>
        <row r="676">
          <cell r="E676">
            <v>1946</v>
          </cell>
          <cell r="G676">
            <v>26</v>
          </cell>
        </row>
        <row r="677">
          <cell r="E677">
            <v>1946</v>
          </cell>
          <cell r="G677">
            <v>25</v>
          </cell>
        </row>
        <row r="678">
          <cell r="E678">
            <v>1946</v>
          </cell>
          <cell r="G678">
            <v>33</v>
          </cell>
        </row>
        <row r="679">
          <cell r="E679">
            <v>1946</v>
          </cell>
          <cell r="G679">
            <v>37</v>
          </cell>
        </row>
        <row r="680">
          <cell r="E680">
            <v>1946</v>
          </cell>
          <cell r="G680">
            <v>35</v>
          </cell>
        </row>
        <row r="681">
          <cell r="E681">
            <v>1946</v>
          </cell>
          <cell r="G681">
            <v>32</v>
          </cell>
        </row>
        <row r="682">
          <cell r="E682">
            <v>1946</v>
          </cell>
          <cell r="G682">
            <v>20</v>
          </cell>
        </row>
        <row r="683">
          <cell r="E683">
            <v>1946</v>
          </cell>
          <cell r="G683">
            <v>72</v>
          </cell>
        </row>
        <row r="684">
          <cell r="E684">
            <v>1946</v>
          </cell>
          <cell r="G684">
            <v>70</v>
          </cell>
        </row>
        <row r="685">
          <cell r="E685">
            <v>1946</v>
          </cell>
          <cell r="G685">
            <v>61</v>
          </cell>
        </row>
        <row r="686">
          <cell r="E686">
            <v>1946</v>
          </cell>
          <cell r="G686">
            <v>64</v>
          </cell>
        </row>
        <row r="687">
          <cell r="E687">
            <v>1946</v>
          </cell>
          <cell r="G687">
            <v>57</v>
          </cell>
        </row>
        <row r="688">
          <cell r="E688">
            <v>1946</v>
          </cell>
          <cell r="G688">
            <v>56</v>
          </cell>
        </row>
        <row r="689">
          <cell r="E689">
            <v>1946</v>
          </cell>
          <cell r="G689">
            <v>2</v>
          </cell>
        </row>
        <row r="690">
          <cell r="E690">
            <v>1946</v>
          </cell>
          <cell r="G690">
            <v>19</v>
          </cell>
        </row>
        <row r="691">
          <cell r="E691">
            <v>1946</v>
          </cell>
          <cell r="G691">
            <v>4</v>
          </cell>
        </row>
        <row r="692">
          <cell r="E692">
            <v>1946</v>
          </cell>
          <cell r="G692">
            <v>3</v>
          </cell>
        </row>
        <row r="693">
          <cell r="E693">
            <v>1946</v>
          </cell>
          <cell r="G693">
            <v>1</v>
          </cell>
        </row>
        <row r="694">
          <cell r="E694">
            <v>1946</v>
          </cell>
          <cell r="G694">
            <v>21</v>
          </cell>
        </row>
        <row r="695">
          <cell r="E695">
            <v>1946</v>
          </cell>
          <cell r="G695">
            <v>23</v>
          </cell>
        </row>
        <row r="696">
          <cell r="E696">
            <v>1946</v>
          </cell>
          <cell r="G696">
            <v>22</v>
          </cell>
        </row>
        <row r="697">
          <cell r="E697">
            <v>1946</v>
          </cell>
          <cell r="G697">
            <v>20</v>
          </cell>
        </row>
        <row r="698">
          <cell r="E698">
            <v>1946</v>
          </cell>
          <cell r="G698">
            <v>24</v>
          </cell>
        </row>
        <row r="699">
          <cell r="E699">
            <v>1946</v>
          </cell>
          <cell r="G699">
            <v>19</v>
          </cell>
        </row>
        <row r="700">
          <cell r="E700">
            <v>1946</v>
          </cell>
          <cell r="G700">
            <v>2</v>
          </cell>
        </row>
        <row r="701">
          <cell r="E701">
            <v>1946</v>
          </cell>
          <cell r="G701">
            <v>4</v>
          </cell>
        </row>
        <row r="702">
          <cell r="E702">
            <v>1946</v>
          </cell>
          <cell r="G702">
            <v>71</v>
          </cell>
        </row>
        <row r="703">
          <cell r="E703">
            <v>1946</v>
          </cell>
          <cell r="G703">
            <v>69</v>
          </cell>
        </row>
        <row r="704">
          <cell r="E704">
            <v>1946</v>
          </cell>
          <cell r="G704">
            <v>68</v>
          </cell>
        </row>
        <row r="705">
          <cell r="E705">
            <v>1946</v>
          </cell>
          <cell r="G705">
            <v>65</v>
          </cell>
        </row>
        <row r="706">
          <cell r="E706">
            <v>1946</v>
          </cell>
          <cell r="G706">
            <v>66</v>
          </cell>
        </row>
        <row r="707">
          <cell r="E707">
            <v>1946</v>
          </cell>
          <cell r="G707">
            <v>61</v>
          </cell>
        </row>
        <row r="708">
          <cell r="E708">
            <v>1946</v>
          </cell>
          <cell r="G708">
            <v>64</v>
          </cell>
        </row>
        <row r="709">
          <cell r="E709">
            <v>1946</v>
          </cell>
          <cell r="G709">
            <v>63</v>
          </cell>
        </row>
        <row r="710">
          <cell r="E710">
            <v>1946</v>
          </cell>
          <cell r="G710">
            <v>67</v>
          </cell>
        </row>
        <row r="711">
          <cell r="E711">
            <v>1946</v>
          </cell>
          <cell r="G711">
            <v>58</v>
          </cell>
        </row>
        <row r="712">
          <cell r="E712">
            <v>1946</v>
          </cell>
          <cell r="G712">
            <v>60</v>
          </cell>
        </row>
        <row r="713">
          <cell r="E713">
            <v>1946</v>
          </cell>
          <cell r="G713">
            <v>56</v>
          </cell>
        </row>
        <row r="714">
          <cell r="E714">
            <v>1946</v>
          </cell>
          <cell r="G714">
            <v>59</v>
          </cell>
        </row>
        <row r="715">
          <cell r="E715">
            <v>1946</v>
          </cell>
          <cell r="G715">
            <v>57</v>
          </cell>
        </row>
        <row r="716">
          <cell r="E716">
            <v>1946</v>
          </cell>
          <cell r="G716">
            <v>26</v>
          </cell>
        </row>
        <row r="717">
          <cell r="E717">
            <v>1946</v>
          </cell>
          <cell r="G717">
            <v>39</v>
          </cell>
        </row>
        <row r="718">
          <cell r="E718">
            <v>1946</v>
          </cell>
          <cell r="G718">
            <v>33</v>
          </cell>
        </row>
        <row r="719">
          <cell r="E719">
            <v>1946</v>
          </cell>
          <cell r="G719">
            <v>32</v>
          </cell>
        </row>
        <row r="720">
          <cell r="E720">
            <v>1946</v>
          </cell>
          <cell r="G720">
            <v>36</v>
          </cell>
        </row>
        <row r="721">
          <cell r="E721">
            <v>1946</v>
          </cell>
          <cell r="G721">
            <v>38</v>
          </cell>
        </row>
        <row r="722">
          <cell r="E722">
            <v>1946</v>
          </cell>
          <cell r="G722">
            <v>35</v>
          </cell>
        </row>
        <row r="723">
          <cell r="E723">
            <v>1946</v>
          </cell>
          <cell r="G723">
            <v>37</v>
          </cell>
        </row>
        <row r="724">
          <cell r="E724">
            <v>1946</v>
          </cell>
          <cell r="G724">
            <v>29</v>
          </cell>
        </row>
        <row r="725">
          <cell r="E725">
            <v>1946</v>
          </cell>
          <cell r="G725">
            <v>30</v>
          </cell>
        </row>
        <row r="726">
          <cell r="E726">
            <v>1946</v>
          </cell>
          <cell r="G726">
            <v>31</v>
          </cell>
        </row>
        <row r="727">
          <cell r="E727">
            <v>1946</v>
          </cell>
          <cell r="G727">
            <v>27</v>
          </cell>
        </row>
        <row r="728">
          <cell r="E728">
            <v>1946</v>
          </cell>
          <cell r="G728">
            <v>72</v>
          </cell>
        </row>
        <row r="729">
          <cell r="E729">
            <v>1946</v>
          </cell>
          <cell r="G729">
            <v>34</v>
          </cell>
        </row>
        <row r="730">
          <cell r="E730">
            <v>1946</v>
          </cell>
          <cell r="G730">
            <v>25</v>
          </cell>
        </row>
        <row r="731">
          <cell r="E731">
            <v>1946</v>
          </cell>
          <cell r="G731">
            <v>3</v>
          </cell>
        </row>
        <row r="732">
          <cell r="E732">
            <v>1946</v>
          </cell>
          <cell r="G732">
            <v>26</v>
          </cell>
        </row>
        <row r="733">
          <cell r="E733">
            <v>1946</v>
          </cell>
          <cell r="G733">
            <v>23</v>
          </cell>
        </row>
        <row r="734">
          <cell r="E734">
            <v>1946</v>
          </cell>
          <cell r="G734">
            <v>21</v>
          </cell>
        </row>
        <row r="735">
          <cell r="E735">
            <v>1946</v>
          </cell>
          <cell r="G735">
            <v>22</v>
          </cell>
        </row>
        <row r="736">
          <cell r="E736">
            <v>1946</v>
          </cell>
          <cell r="G736">
            <v>30</v>
          </cell>
        </row>
        <row r="737">
          <cell r="E737">
            <v>1946</v>
          </cell>
          <cell r="G737">
            <v>31</v>
          </cell>
        </row>
        <row r="738">
          <cell r="E738">
            <v>1946</v>
          </cell>
          <cell r="G738">
            <v>27</v>
          </cell>
        </row>
        <row r="739">
          <cell r="E739">
            <v>1946</v>
          </cell>
          <cell r="G739">
            <v>32</v>
          </cell>
        </row>
        <row r="740">
          <cell r="E740">
            <v>1946</v>
          </cell>
          <cell r="G740">
            <v>38</v>
          </cell>
        </row>
        <row r="741">
          <cell r="E741">
            <v>1946</v>
          </cell>
          <cell r="G741">
            <v>36</v>
          </cell>
        </row>
        <row r="742">
          <cell r="E742">
            <v>1946</v>
          </cell>
          <cell r="G742">
            <v>37</v>
          </cell>
        </row>
        <row r="743">
          <cell r="E743">
            <v>1946</v>
          </cell>
          <cell r="G743">
            <v>33</v>
          </cell>
        </row>
        <row r="744">
          <cell r="E744">
            <v>1946</v>
          </cell>
          <cell r="G744">
            <v>28</v>
          </cell>
        </row>
        <row r="745">
          <cell r="E745">
            <v>1946</v>
          </cell>
          <cell r="G745">
            <v>39</v>
          </cell>
        </row>
        <row r="746">
          <cell r="E746">
            <v>1946</v>
          </cell>
          <cell r="G746">
            <v>25</v>
          </cell>
        </row>
        <row r="747">
          <cell r="E747">
            <v>1946</v>
          </cell>
          <cell r="G747">
            <v>20</v>
          </cell>
        </row>
        <row r="748">
          <cell r="E748">
            <v>1946</v>
          </cell>
          <cell r="G748">
            <v>19</v>
          </cell>
        </row>
        <row r="749">
          <cell r="E749">
            <v>1946</v>
          </cell>
          <cell r="G749">
            <v>24</v>
          </cell>
        </row>
        <row r="750">
          <cell r="E750">
            <v>1946</v>
          </cell>
          <cell r="G750">
            <v>2</v>
          </cell>
        </row>
        <row r="751">
          <cell r="E751">
            <v>1946</v>
          </cell>
          <cell r="G751">
            <v>1</v>
          </cell>
        </row>
        <row r="752">
          <cell r="E752">
            <v>1946</v>
          </cell>
          <cell r="G752">
            <v>4</v>
          </cell>
        </row>
        <row r="753">
          <cell r="E753">
            <v>1946</v>
          </cell>
          <cell r="G753">
            <v>56</v>
          </cell>
        </row>
        <row r="754">
          <cell r="E754">
            <v>1946</v>
          </cell>
          <cell r="G754">
            <v>35</v>
          </cell>
        </row>
        <row r="755">
          <cell r="E755">
            <v>1946</v>
          </cell>
          <cell r="G755">
            <v>29</v>
          </cell>
        </row>
        <row r="756">
          <cell r="E756">
            <v>1946</v>
          </cell>
          <cell r="G756">
            <v>34</v>
          </cell>
        </row>
        <row r="757">
          <cell r="E757">
            <v>1931</v>
          </cell>
          <cell r="G757">
            <v>3</v>
          </cell>
        </row>
        <row r="758">
          <cell r="E758">
            <v>1931</v>
          </cell>
          <cell r="G758">
            <v>21</v>
          </cell>
        </row>
        <row r="759">
          <cell r="E759">
            <v>1931</v>
          </cell>
          <cell r="G759">
            <v>23</v>
          </cell>
        </row>
        <row r="760">
          <cell r="E760">
            <v>1931</v>
          </cell>
          <cell r="G760">
            <v>22</v>
          </cell>
        </row>
        <row r="761">
          <cell r="E761">
            <v>1931</v>
          </cell>
          <cell r="G761">
            <v>24</v>
          </cell>
        </row>
        <row r="762">
          <cell r="E762">
            <v>1931</v>
          </cell>
          <cell r="G762">
            <v>20</v>
          </cell>
        </row>
        <row r="763">
          <cell r="E763">
            <v>1931</v>
          </cell>
          <cell r="G763">
            <v>27</v>
          </cell>
        </row>
        <row r="764">
          <cell r="E764">
            <v>1931</v>
          </cell>
          <cell r="G764">
            <v>30</v>
          </cell>
        </row>
        <row r="765">
          <cell r="E765">
            <v>1931</v>
          </cell>
          <cell r="G765">
            <v>29</v>
          </cell>
        </row>
        <row r="766">
          <cell r="E766">
            <v>1931</v>
          </cell>
          <cell r="G766">
            <v>28</v>
          </cell>
        </row>
        <row r="767">
          <cell r="E767">
            <v>1931</v>
          </cell>
          <cell r="G767">
            <v>32</v>
          </cell>
        </row>
        <row r="768">
          <cell r="E768">
            <v>1931</v>
          </cell>
          <cell r="G768">
            <v>4</v>
          </cell>
        </row>
        <row r="769">
          <cell r="E769">
            <v>1931</v>
          </cell>
          <cell r="G769">
            <v>8</v>
          </cell>
        </row>
        <row r="770">
          <cell r="E770">
            <v>1931</v>
          </cell>
          <cell r="G770">
            <v>9</v>
          </cell>
        </row>
        <row r="771">
          <cell r="E771">
            <v>1931</v>
          </cell>
          <cell r="G771">
            <v>12</v>
          </cell>
        </row>
        <row r="772">
          <cell r="E772">
            <v>1931</v>
          </cell>
          <cell r="G772">
            <v>5</v>
          </cell>
        </row>
        <row r="773">
          <cell r="E773">
            <v>1931</v>
          </cell>
          <cell r="G773">
            <v>6</v>
          </cell>
        </row>
        <row r="774">
          <cell r="E774">
            <v>1931</v>
          </cell>
          <cell r="G774">
            <v>7</v>
          </cell>
        </row>
        <row r="775">
          <cell r="E775">
            <v>1931</v>
          </cell>
          <cell r="G775">
            <v>1</v>
          </cell>
        </row>
        <row r="776">
          <cell r="E776">
            <v>1931</v>
          </cell>
          <cell r="G776">
            <v>10</v>
          </cell>
        </row>
        <row r="777">
          <cell r="E777">
            <v>1931</v>
          </cell>
          <cell r="G777">
            <v>14</v>
          </cell>
        </row>
        <row r="778">
          <cell r="E778">
            <v>1931</v>
          </cell>
          <cell r="G778">
            <v>13</v>
          </cell>
        </row>
        <row r="779">
          <cell r="E779">
            <v>1931</v>
          </cell>
          <cell r="G779">
            <v>11</v>
          </cell>
        </row>
        <row r="780">
          <cell r="E780">
            <v>1931</v>
          </cell>
          <cell r="G780">
            <v>16</v>
          </cell>
        </row>
        <row r="781">
          <cell r="E781">
            <v>1931</v>
          </cell>
          <cell r="G781">
            <v>15</v>
          </cell>
        </row>
        <row r="782">
          <cell r="E782">
            <v>1931</v>
          </cell>
          <cell r="G782">
            <v>31</v>
          </cell>
        </row>
        <row r="783">
          <cell r="E783">
            <v>1931</v>
          </cell>
          <cell r="G783">
            <v>40</v>
          </cell>
        </row>
        <row r="784">
          <cell r="E784">
            <v>1931</v>
          </cell>
          <cell r="G784">
            <v>41</v>
          </cell>
        </row>
        <row r="785">
          <cell r="E785">
            <v>1917</v>
          </cell>
          <cell r="G785">
            <v>21</v>
          </cell>
        </row>
        <row r="786">
          <cell r="E786">
            <v>1917</v>
          </cell>
          <cell r="G786">
            <v>23</v>
          </cell>
        </row>
        <row r="787">
          <cell r="E787">
            <v>1917</v>
          </cell>
          <cell r="G787">
            <v>3</v>
          </cell>
        </row>
        <row r="788">
          <cell r="E788">
            <v>1917</v>
          </cell>
          <cell r="G788">
            <v>22</v>
          </cell>
        </row>
        <row r="789">
          <cell r="E789">
            <v>1917</v>
          </cell>
          <cell r="G789">
            <v>27</v>
          </cell>
        </row>
        <row r="790">
          <cell r="E790">
            <v>1917</v>
          </cell>
          <cell r="G790">
            <v>31</v>
          </cell>
        </row>
        <row r="791">
          <cell r="E791">
            <v>1917</v>
          </cell>
          <cell r="G791">
            <v>20</v>
          </cell>
        </row>
        <row r="792">
          <cell r="E792">
            <v>1917</v>
          </cell>
          <cell r="G792">
            <v>11</v>
          </cell>
        </row>
        <row r="793">
          <cell r="E793">
            <v>1917</v>
          </cell>
          <cell r="G793">
            <v>10</v>
          </cell>
        </row>
        <row r="794">
          <cell r="E794">
            <v>1917</v>
          </cell>
          <cell r="G794">
            <v>7</v>
          </cell>
        </row>
        <row r="795">
          <cell r="E795">
            <v>1917</v>
          </cell>
          <cell r="G795">
            <v>6</v>
          </cell>
        </row>
        <row r="796">
          <cell r="E796">
            <v>1917</v>
          </cell>
          <cell r="G796">
            <v>5</v>
          </cell>
        </row>
        <row r="797">
          <cell r="E797">
            <v>1917</v>
          </cell>
          <cell r="G797">
            <v>12</v>
          </cell>
        </row>
        <row r="798">
          <cell r="E798">
            <v>1917</v>
          </cell>
          <cell r="G798">
            <v>9</v>
          </cell>
        </row>
        <row r="799">
          <cell r="E799">
            <v>1917</v>
          </cell>
          <cell r="G799">
            <v>13</v>
          </cell>
        </row>
        <row r="800">
          <cell r="E800">
            <v>1917</v>
          </cell>
          <cell r="G800">
            <v>14</v>
          </cell>
        </row>
        <row r="801">
          <cell r="E801">
            <v>1917</v>
          </cell>
          <cell r="G801">
            <v>4</v>
          </cell>
        </row>
        <row r="802">
          <cell r="E802">
            <v>1917</v>
          </cell>
          <cell r="G802">
            <v>24</v>
          </cell>
        </row>
        <row r="803">
          <cell r="E803">
            <v>1917</v>
          </cell>
          <cell r="G803">
            <v>41</v>
          </cell>
        </row>
        <row r="804">
          <cell r="E804">
            <v>1917</v>
          </cell>
          <cell r="G804">
            <v>42</v>
          </cell>
        </row>
        <row r="805">
          <cell r="E805">
            <v>1917</v>
          </cell>
          <cell r="G805">
            <v>15</v>
          </cell>
        </row>
        <row r="806">
          <cell r="E806">
            <v>1917</v>
          </cell>
          <cell r="G806">
            <v>15</v>
          </cell>
        </row>
        <row r="807">
          <cell r="E807">
            <v>1917</v>
          </cell>
          <cell r="G807">
            <v>16</v>
          </cell>
        </row>
        <row r="808">
          <cell r="E808">
            <v>1911</v>
          </cell>
          <cell r="G808">
            <v>9</v>
          </cell>
        </row>
        <row r="809">
          <cell r="E809">
            <v>1911</v>
          </cell>
          <cell r="G809">
            <v>7</v>
          </cell>
        </row>
        <row r="810">
          <cell r="E810">
            <v>1911</v>
          </cell>
          <cell r="G810">
            <v>6</v>
          </cell>
        </row>
        <row r="811">
          <cell r="E811">
            <v>1911</v>
          </cell>
          <cell r="G811">
            <v>5</v>
          </cell>
        </row>
        <row r="812">
          <cell r="E812">
            <v>1911</v>
          </cell>
          <cell r="G812">
            <v>12</v>
          </cell>
        </row>
        <row r="813">
          <cell r="E813">
            <v>1911</v>
          </cell>
          <cell r="G813">
            <v>4</v>
          </cell>
        </row>
        <row r="814">
          <cell r="E814">
            <v>1911</v>
          </cell>
          <cell r="G814">
            <v>40</v>
          </cell>
        </row>
        <row r="815">
          <cell r="E815">
            <v>1911</v>
          </cell>
          <cell r="G815">
            <v>41</v>
          </cell>
        </row>
        <row r="816">
          <cell r="E816">
            <v>1911</v>
          </cell>
          <cell r="G816">
            <v>3</v>
          </cell>
        </row>
        <row r="817">
          <cell r="E817">
            <v>1911</v>
          </cell>
          <cell r="G817">
            <v>31</v>
          </cell>
        </row>
        <row r="818">
          <cell r="E818">
            <v>1911</v>
          </cell>
          <cell r="G818">
            <v>27</v>
          </cell>
        </row>
        <row r="819">
          <cell r="E819">
            <v>1911</v>
          </cell>
          <cell r="G819">
            <v>24</v>
          </cell>
        </row>
        <row r="820">
          <cell r="E820">
            <v>1911</v>
          </cell>
          <cell r="G820">
            <v>11</v>
          </cell>
        </row>
        <row r="821">
          <cell r="E821">
            <v>1911</v>
          </cell>
          <cell r="G821">
            <v>15</v>
          </cell>
        </row>
        <row r="822">
          <cell r="E822">
            <v>1911</v>
          </cell>
          <cell r="G822">
            <v>16</v>
          </cell>
        </row>
        <row r="823">
          <cell r="E823">
            <v>1905</v>
          </cell>
          <cell r="G823">
            <v>21</v>
          </cell>
        </row>
        <row r="824">
          <cell r="E824">
            <v>1905</v>
          </cell>
          <cell r="G824">
            <v>3</v>
          </cell>
        </row>
        <row r="825">
          <cell r="E825">
            <v>1905</v>
          </cell>
          <cell r="G825">
            <v>23</v>
          </cell>
        </row>
        <row r="826">
          <cell r="E826">
            <v>1905</v>
          </cell>
          <cell r="G826">
            <v>22</v>
          </cell>
        </row>
        <row r="827">
          <cell r="E827">
            <v>1905</v>
          </cell>
          <cell r="G827">
            <v>24</v>
          </cell>
        </row>
        <row r="828">
          <cell r="E828">
            <v>1905</v>
          </cell>
          <cell r="G828">
            <v>27</v>
          </cell>
        </row>
        <row r="829">
          <cell r="E829">
            <v>1905</v>
          </cell>
          <cell r="G829">
            <v>30</v>
          </cell>
        </row>
        <row r="830">
          <cell r="E830">
            <v>1905</v>
          </cell>
          <cell r="G830">
            <v>31</v>
          </cell>
        </row>
        <row r="831">
          <cell r="E831">
            <v>1905</v>
          </cell>
          <cell r="G831">
            <v>28</v>
          </cell>
        </row>
        <row r="832">
          <cell r="E832">
            <v>1905</v>
          </cell>
          <cell r="G832">
            <v>29</v>
          </cell>
        </row>
        <row r="833">
          <cell r="E833">
            <v>1905</v>
          </cell>
          <cell r="G833">
            <v>32</v>
          </cell>
        </row>
        <row r="834">
          <cell r="E834">
            <v>1905</v>
          </cell>
          <cell r="G834">
            <v>25</v>
          </cell>
        </row>
        <row r="835">
          <cell r="E835">
            <v>1905</v>
          </cell>
          <cell r="G835">
            <v>33</v>
          </cell>
        </row>
        <row r="836">
          <cell r="E836">
            <v>1905</v>
          </cell>
          <cell r="G836">
            <v>26</v>
          </cell>
        </row>
        <row r="837">
          <cell r="E837">
            <v>1905</v>
          </cell>
          <cell r="G837">
            <v>57</v>
          </cell>
        </row>
        <row r="838">
          <cell r="E838">
            <v>1905</v>
          </cell>
          <cell r="G838">
            <v>60</v>
          </cell>
        </row>
        <row r="839">
          <cell r="E839">
            <v>1905</v>
          </cell>
          <cell r="G839">
            <v>58</v>
          </cell>
        </row>
        <row r="840">
          <cell r="E840">
            <v>1905</v>
          </cell>
          <cell r="G840">
            <v>59</v>
          </cell>
        </row>
        <row r="841">
          <cell r="E841">
            <v>1905</v>
          </cell>
          <cell r="G841">
            <v>61</v>
          </cell>
        </row>
        <row r="842">
          <cell r="E842">
            <v>1905</v>
          </cell>
          <cell r="G842">
            <v>62</v>
          </cell>
        </row>
        <row r="843">
          <cell r="E843">
            <v>1905</v>
          </cell>
          <cell r="G843">
            <v>63</v>
          </cell>
        </row>
        <row r="844">
          <cell r="E844">
            <v>1905</v>
          </cell>
          <cell r="G844">
            <v>65</v>
          </cell>
        </row>
        <row r="845">
          <cell r="E845">
            <v>1905</v>
          </cell>
          <cell r="G845">
            <v>66</v>
          </cell>
        </row>
        <row r="846">
          <cell r="E846">
            <v>1905</v>
          </cell>
          <cell r="G846">
            <v>71</v>
          </cell>
        </row>
        <row r="847">
          <cell r="E847">
            <v>1905</v>
          </cell>
          <cell r="G847">
            <v>70</v>
          </cell>
        </row>
        <row r="848">
          <cell r="E848">
            <v>1905</v>
          </cell>
          <cell r="G848">
            <v>69</v>
          </cell>
        </row>
        <row r="849">
          <cell r="E849">
            <v>1905</v>
          </cell>
          <cell r="G849">
            <v>68</v>
          </cell>
        </row>
        <row r="850">
          <cell r="E850">
            <v>1905</v>
          </cell>
          <cell r="G850">
            <v>72</v>
          </cell>
        </row>
        <row r="851">
          <cell r="E851">
            <v>1905</v>
          </cell>
          <cell r="G851">
            <v>77</v>
          </cell>
        </row>
        <row r="852">
          <cell r="E852">
            <v>1905</v>
          </cell>
          <cell r="G852">
            <v>78</v>
          </cell>
        </row>
        <row r="853">
          <cell r="E853">
            <v>1905</v>
          </cell>
          <cell r="G853">
            <v>80</v>
          </cell>
        </row>
        <row r="854">
          <cell r="E854">
            <v>1905</v>
          </cell>
          <cell r="G854">
            <v>81</v>
          </cell>
        </row>
        <row r="855">
          <cell r="E855">
            <v>1905</v>
          </cell>
          <cell r="G855">
            <v>79</v>
          </cell>
        </row>
        <row r="856">
          <cell r="E856">
            <v>1905</v>
          </cell>
          <cell r="G856">
            <v>11</v>
          </cell>
        </row>
        <row r="857">
          <cell r="E857">
            <v>1905</v>
          </cell>
          <cell r="G857">
            <v>16</v>
          </cell>
        </row>
        <row r="858">
          <cell r="E858">
            <v>1905</v>
          </cell>
          <cell r="G858">
            <v>15</v>
          </cell>
        </row>
        <row r="859">
          <cell r="E859">
            <v>1905</v>
          </cell>
          <cell r="G859">
            <v>4</v>
          </cell>
        </row>
        <row r="860">
          <cell r="E860">
            <v>1905</v>
          </cell>
          <cell r="G860">
            <v>12</v>
          </cell>
        </row>
        <row r="861">
          <cell r="E861">
            <v>1905</v>
          </cell>
          <cell r="G861">
            <v>9</v>
          </cell>
        </row>
        <row r="862">
          <cell r="E862">
            <v>1905</v>
          </cell>
          <cell r="G862">
            <v>13</v>
          </cell>
        </row>
        <row r="863">
          <cell r="E863">
            <v>1905</v>
          </cell>
          <cell r="G863">
            <v>14</v>
          </cell>
        </row>
        <row r="864">
          <cell r="E864">
            <v>1905</v>
          </cell>
          <cell r="G864">
            <v>5</v>
          </cell>
        </row>
        <row r="865">
          <cell r="E865">
            <v>1905</v>
          </cell>
          <cell r="G865">
            <v>6</v>
          </cell>
        </row>
        <row r="866">
          <cell r="E866">
            <v>1905</v>
          </cell>
          <cell r="G866">
            <v>7</v>
          </cell>
        </row>
        <row r="867">
          <cell r="E867">
            <v>1905</v>
          </cell>
          <cell r="G867">
            <v>36</v>
          </cell>
        </row>
        <row r="868">
          <cell r="E868">
            <v>1905</v>
          </cell>
          <cell r="G868">
            <v>38</v>
          </cell>
        </row>
        <row r="869">
          <cell r="E869">
            <v>1905</v>
          </cell>
          <cell r="G869">
            <v>35</v>
          </cell>
        </row>
        <row r="870">
          <cell r="E870">
            <v>1905</v>
          </cell>
          <cell r="G870">
            <v>39</v>
          </cell>
        </row>
        <row r="871">
          <cell r="E871">
            <v>1905</v>
          </cell>
          <cell r="G871">
            <v>41</v>
          </cell>
        </row>
        <row r="872">
          <cell r="E872">
            <v>1905</v>
          </cell>
          <cell r="G872">
            <v>37</v>
          </cell>
        </row>
        <row r="873">
          <cell r="E873">
            <v>1905</v>
          </cell>
          <cell r="G873">
            <v>34</v>
          </cell>
        </row>
        <row r="874">
          <cell r="E874">
            <v>1905</v>
          </cell>
          <cell r="G874">
            <v>47</v>
          </cell>
        </row>
        <row r="875">
          <cell r="E875">
            <v>1905</v>
          </cell>
          <cell r="G875">
            <v>46</v>
          </cell>
        </row>
        <row r="876">
          <cell r="E876">
            <v>1905</v>
          </cell>
          <cell r="G876">
            <v>45</v>
          </cell>
        </row>
        <row r="877">
          <cell r="E877">
            <v>1905</v>
          </cell>
          <cell r="G877">
            <v>3</v>
          </cell>
        </row>
        <row r="878">
          <cell r="E878">
            <v>1905</v>
          </cell>
          <cell r="G878">
            <v>21</v>
          </cell>
        </row>
        <row r="879">
          <cell r="E879">
            <v>1905</v>
          </cell>
          <cell r="G879">
            <v>23</v>
          </cell>
        </row>
        <row r="880">
          <cell r="E880">
            <v>1905</v>
          </cell>
          <cell r="G880">
            <v>22</v>
          </cell>
        </row>
        <row r="881">
          <cell r="E881">
            <v>1905</v>
          </cell>
          <cell r="G881">
            <v>24</v>
          </cell>
        </row>
        <row r="882">
          <cell r="E882">
            <v>1905</v>
          </cell>
          <cell r="G882">
            <v>27</v>
          </cell>
        </row>
        <row r="883">
          <cell r="E883">
            <v>1905</v>
          </cell>
          <cell r="G883">
            <v>31</v>
          </cell>
        </row>
        <row r="884">
          <cell r="E884">
            <v>1905</v>
          </cell>
          <cell r="G884">
            <v>30</v>
          </cell>
        </row>
        <row r="885">
          <cell r="E885">
            <v>1905</v>
          </cell>
          <cell r="G885">
            <v>28</v>
          </cell>
        </row>
        <row r="886">
          <cell r="E886">
            <v>1905</v>
          </cell>
          <cell r="G886">
            <v>32</v>
          </cell>
        </row>
        <row r="887">
          <cell r="E887">
            <v>1905</v>
          </cell>
          <cell r="G887">
            <v>33</v>
          </cell>
        </row>
        <row r="888">
          <cell r="E888">
            <v>1905</v>
          </cell>
          <cell r="G888">
            <v>26</v>
          </cell>
        </row>
        <row r="889">
          <cell r="E889">
            <v>1905</v>
          </cell>
          <cell r="G889">
            <v>4</v>
          </cell>
        </row>
        <row r="890">
          <cell r="E890">
            <v>1905</v>
          </cell>
          <cell r="G890">
            <v>9</v>
          </cell>
        </row>
        <row r="891">
          <cell r="E891">
            <v>1905</v>
          </cell>
          <cell r="G891">
            <v>12</v>
          </cell>
        </row>
        <row r="892">
          <cell r="E892">
            <v>1905</v>
          </cell>
          <cell r="G892">
            <v>5</v>
          </cell>
        </row>
        <row r="893">
          <cell r="E893">
            <v>1905</v>
          </cell>
          <cell r="G893">
            <v>6</v>
          </cell>
        </row>
        <row r="894">
          <cell r="E894">
            <v>1905</v>
          </cell>
          <cell r="G894">
            <v>7</v>
          </cell>
        </row>
        <row r="895">
          <cell r="E895">
            <v>1905</v>
          </cell>
          <cell r="G895">
            <v>14</v>
          </cell>
        </row>
        <row r="896">
          <cell r="E896">
            <v>1905</v>
          </cell>
          <cell r="G896">
            <v>13</v>
          </cell>
        </row>
        <row r="897">
          <cell r="E897">
            <v>1905</v>
          </cell>
          <cell r="G897">
            <v>16</v>
          </cell>
        </row>
        <row r="898">
          <cell r="E898">
            <v>1905</v>
          </cell>
          <cell r="G898">
            <v>11</v>
          </cell>
        </row>
        <row r="899">
          <cell r="E899">
            <v>1905</v>
          </cell>
          <cell r="G899">
            <v>25</v>
          </cell>
        </row>
        <row r="900">
          <cell r="E900">
            <v>1905</v>
          </cell>
          <cell r="G900">
            <v>45</v>
          </cell>
        </row>
        <row r="901">
          <cell r="E901">
            <v>1905</v>
          </cell>
          <cell r="G901">
            <v>29</v>
          </cell>
        </row>
        <row r="902">
          <cell r="E902">
            <v>1905</v>
          </cell>
          <cell r="G902">
            <v>40</v>
          </cell>
        </row>
        <row r="903">
          <cell r="E903">
            <v>1905</v>
          </cell>
          <cell r="G903">
            <v>41</v>
          </cell>
        </row>
        <row r="904">
          <cell r="E904">
            <v>1905</v>
          </cell>
          <cell r="G904">
            <v>35</v>
          </cell>
        </row>
        <row r="905">
          <cell r="E905">
            <v>1905</v>
          </cell>
          <cell r="G905">
            <v>39</v>
          </cell>
        </row>
        <row r="906">
          <cell r="E906">
            <v>1905</v>
          </cell>
          <cell r="G906">
            <v>36</v>
          </cell>
        </row>
        <row r="907">
          <cell r="E907">
            <v>1905</v>
          </cell>
          <cell r="G907">
            <v>37</v>
          </cell>
        </row>
        <row r="908">
          <cell r="E908">
            <v>1905</v>
          </cell>
          <cell r="G908">
            <v>34</v>
          </cell>
        </row>
        <row r="909">
          <cell r="E909">
            <v>1905</v>
          </cell>
          <cell r="G909">
            <v>46</v>
          </cell>
        </row>
        <row r="910">
          <cell r="E910">
            <v>1905</v>
          </cell>
          <cell r="G910">
            <v>47</v>
          </cell>
        </row>
        <row r="911">
          <cell r="E911">
            <v>1905</v>
          </cell>
          <cell r="G911">
            <v>15</v>
          </cell>
        </row>
        <row r="912">
          <cell r="E912">
            <v>1891</v>
          </cell>
          <cell r="G912">
            <v>3</v>
          </cell>
        </row>
        <row r="913">
          <cell r="E913">
            <v>1891</v>
          </cell>
          <cell r="G913">
            <v>32</v>
          </cell>
        </row>
        <row r="914">
          <cell r="E914">
            <v>1891</v>
          </cell>
          <cell r="G914">
            <v>28</v>
          </cell>
        </row>
        <row r="915">
          <cell r="E915">
            <v>1891</v>
          </cell>
          <cell r="G915">
            <v>29</v>
          </cell>
        </row>
        <row r="916">
          <cell r="E916">
            <v>1891</v>
          </cell>
          <cell r="G916">
            <v>30</v>
          </cell>
        </row>
        <row r="917">
          <cell r="E917">
            <v>1891</v>
          </cell>
          <cell r="G917">
            <v>27</v>
          </cell>
        </row>
        <row r="918">
          <cell r="E918">
            <v>1891</v>
          </cell>
          <cell r="G918">
            <v>24</v>
          </cell>
        </row>
        <row r="919">
          <cell r="E919">
            <v>1891</v>
          </cell>
          <cell r="G919">
            <v>31</v>
          </cell>
        </row>
        <row r="920">
          <cell r="E920">
            <v>1891</v>
          </cell>
          <cell r="G920">
            <v>11</v>
          </cell>
        </row>
        <row r="921">
          <cell r="E921">
            <v>1891</v>
          </cell>
          <cell r="G921">
            <v>14</v>
          </cell>
        </row>
        <row r="922">
          <cell r="E922">
            <v>1891</v>
          </cell>
          <cell r="G922">
            <v>13</v>
          </cell>
        </row>
        <row r="923">
          <cell r="E923">
            <v>1891</v>
          </cell>
          <cell r="G923">
            <v>7</v>
          </cell>
        </row>
        <row r="924">
          <cell r="E924">
            <v>1891</v>
          </cell>
          <cell r="G924">
            <v>6</v>
          </cell>
        </row>
        <row r="925">
          <cell r="E925">
            <v>1891</v>
          </cell>
          <cell r="G925">
            <v>5</v>
          </cell>
        </row>
        <row r="926">
          <cell r="E926">
            <v>1891</v>
          </cell>
          <cell r="G926">
            <v>9</v>
          </cell>
        </row>
        <row r="927">
          <cell r="E927">
            <v>1891</v>
          </cell>
          <cell r="G927">
            <v>4</v>
          </cell>
        </row>
        <row r="928">
          <cell r="E928">
            <v>1891</v>
          </cell>
          <cell r="G928">
            <v>40</v>
          </cell>
        </row>
        <row r="929">
          <cell r="E929">
            <v>1891</v>
          </cell>
          <cell r="G929">
            <v>41</v>
          </cell>
        </row>
        <row r="930">
          <cell r="E930">
            <v>1883</v>
          </cell>
          <cell r="G930">
            <v>32</v>
          </cell>
        </row>
        <row r="931">
          <cell r="E931">
            <v>1883</v>
          </cell>
          <cell r="G931">
            <v>28</v>
          </cell>
        </row>
        <row r="932">
          <cell r="E932">
            <v>1883</v>
          </cell>
          <cell r="G932">
            <v>7</v>
          </cell>
        </row>
        <row r="933">
          <cell r="E933">
            <v>1883</v>
          </cell>
          <cell r="G933">
            <v>6</v>
          </cell>
        </row>
        <row r="934">
          <cell r="E934">
            <v>1883</v>
          </cell>
          <cell r="G934">
            <v>5</v>
          </cell>
        </row>
        <row r="935">
          <cell r="E935">
            <v>1883</v>
          </cell>
          <cell r="G935">
            <v>24</v>
          </cell>
        </row>
        <row r="936">
          <cell r="E936">
            <v>1883</v>
          </cell>
          <cell r="G936">
            <v>14</v>
          </cell>
        </row>
        <row r="937">
          <cell r="E937">
            <v>1883</v>
          </cell>
          <cell r="G937">
            <v>13</v>
          </cell>
        </row>
        <row r="938">
          <cell r="E938">
            <v>1883</v>
          </cell>
          <cell r="G938">
            <v>4</v>
          </cell>
        </row>
        <row r="939">
          <cell r="E939">
            <v>1883</v>
          </cell>
          <cell r="G939">
            <v>27</v>
          </cell>
        </row>
        <row r="940">
          <cell r="E940">
            <v>1883</v>
          </cell>
          <cell r="G940">
            <v>30</v>
          </cell>
        </row>
        <row r="941">
          <cell r="E941">
            <v>1883</v>
          </cell>
          <cell r="G941">
            <v>29</v>
          </cell>
        </row>
        <row r="942">
          <cell r="E942">
            <v>1883</v>
          </cell>
          <cell r="G942">
            <v>31</v>
          </cell>
        </row>
        <row r="943">
          <cell r="E943">
            <v>1883</v>
          </cell>
          <cell r="G943">
            <v>40</v>
          </cell>
        </row>
        <row r="944">
          <cell r="E944">
            <v>1883</v>
          </cell>
          <cell r="G944">
            <v>43</v>
          </cell>
        </row>
        <row r="945">
          <cell r="E945">
            <v>1883</v>
          </cell>
          <cell r="G945">
            <v>25</v>
          </cell>
        </row>
        <row r="946">
          <cell r="E946">
            <v>1883</v>
          </cell>
          <cell r="G946">
            <v>57</v>
          </cell>
        </row>
        <row r="947">
          <cell r="E947">
            <v>1883</v>
          </cell>
          <cell r="G947">
            <v>26</v>
          </cell>
        </row>
        <row r="948">
          <cell r="E948">
            <v>1883</v>
          </cell>
          <cell r="G948">
            <v>56</v>
          </cell>
        </row>
        <row r="949">
          <cell r="E949">
            <v>1883</v>
          </cell>
          <cell r="G949">
            <v>29</v>
          </cell>
        </row>
        <row r="950">
          <cell r="E950">
            <v>1883</v>
          </cell>
          <cell r="G950">
            <v>30</v>
          </cell>
        </row>
        <row r="951">
          <cell r="E951">
            <v>1883</v>
          </cell>
          <cell r="G951">
            <v>33</v>
          </cell>
        </row>
        <row r="952">
          <cell r="E952">
            <v>1883</v>
          </cell>
          <cell r="G952">
            <v>32</v>
          </cell>
        </row>
        <row r="953">
          <cell r="E953">
            <v>1883</v>
          </cell>
          <cell r="G953">
            <v>28</v>
          </cell>
        </row>
        <row r="954">
          <cell r="E954">
            <v>1883</v>
          </cell>
          <cell r="G954">
            <v>6</v>
          </cell>
        </row>
        <row r="955">
          <cell r="E955">
            <v>1883</v>
          </cell>
          <cell r="G955">
            <v>7</v>
          </cell>
        </row>
        <row r="956">
          <cell r="E956">
            <v>1883</v>
          </cell>
          <cell r="G956">
            <v>5</v>
          </cell>
        </row>
        <row r="957">
          <cell r="E957">
            <v>1883</v>
          </cell>
          <cell r="G957">
            <v>14</v>
          </cell>
        </row>
        <row r="958">
          <cell r="E958">
            <v>1883</v>
          </cell>
          <cell r="G958">
            <v>13</v>
          </cell>
        </row>
        <row r="959">
          <cell r="E959">
            <v>1883</v>
          </cell>
          <cell r="G959">
            <v>15</v>
          </cell>
        </row>
        <row r="960">
          <cell r="E960">
            <v>1883</v>
          </cell>
          <cell r="G960">
            <v>16</v>
          </cell>
        </row>
        <row r="961">
          <cell r="E961">
            <v>1883</v>
          </cell>
          <cell r="G961">
            <v>24</v>
          </cell>
        </row>
        <row r="962">
          <cell r="E962">
            <v>1883</v>
          </cell>
          <cell r="G962">
            <v>72</v>
          </cell>
        </row>
        <row r="963">
          <cell r="E963">
            <v>1883</v>
          </cell>
          <cell r="G963">
            <v>77</v>
          </cell>
        </row>
        <row r="964">
          <cell r="E964">
            <v>1883</v>
          </cell>
          <cell r="G964">
            <v>31</v>
          </cell>
        </row>
        <row r="965">
          <cell r="E965">
            <v>1883</v>
          </cell>
          <cell r="G965">
            <v>27</v>
          </cell>
        </row>
        <row r="966">
          <cell r="E966">
            <v>1883</v>
          </cell>
          <cell r="G966">
            <v>4</v>
          </cell>
        </row>
        <row r="967">
          <cell r="E967">
            <v>1883</v>
          </cell>
          <cell r="G967">
            <v>40</v>
          </cell>
        </row>
        <row r="968">
          <cell r="E968">
            <v>1883</v>
          </cell>
          <cell r="G968">
            <v>36</v>
          </cell>
        </row>
        <row r="969">
          <cell r="E969">
            <v>1883</v>
          </cell>
          <cell r="G969">
            <v>37</v>
          </cell>
        </row>
        <row r="970">
          <cell r="E970">
            <v>1883</v>
          </cell>
          <cell r="G970">
            <v>35</v>
          </cell>
        </row>
        <row r="971">
          <cell r="E971">
            <v>1883</v>
          </cell>
          <cell r="G971">
            <v>39</v>
          </cell>
        </row>
        <row r="972">
          <cell r="E972">
            <v>1883</v>
          </cell>
          <cell r="G972">
            <v>38</v>
          </cell>
        </row>
        <row r="973">
          <cell r="E973">
            <v>1882</v>
          </cell>
          <cell r="G973">
            <v>7</v>
          </cell>
        </row>
        <row r="974">
          <cell r="E974">
            <v>1882</v>
          </cell>
          <cell r="G974">
            <v>6</v>
          </cell>
        </row>
        <row r="975">
          <cell r="E975">
            <v>1882</v>
          </cell>
          <cell r="G975">
            <v>5</v>
          </cell>
        </row>
        <row r="976">
          <cell r="E976">
            <v>1882</v>
          </cell>
          <cell r="G976">
            <v>4</v>
          </cell>
        </row>
        <row r="977">
          <cell r="E977">
            <v>1882</v>
          </cell>
          <cell r="G977">
            <v>13</v>
          </cell>
        </row>
        <row r="978">
          <cell r="E978">
            <v>1882</v>
          </cell>
          <cell r="G978">
            <v>14</v>
          </cell>
        </row>
        <row r="979">
          <cell r="E979">
            <v>1882</v>
          </cell>
          <cell r="G979">
            <v>24</v>
          </cell>
        </row>
        <row r="980">
          <cell r="E980">
            <v>1882</v>
          </cell>
          <cell r="G980">
            <v>40</v>
          </cell>
        </row>
        <row r="981">
          <cell r="E981">
            <v>1882</v>
          </cell>
          <cell r="G981">
            <v>16</v>
          </cell>
        </row>
        <row r="982">
          <cell r="E982">
            <v>1882</v>
          </cell>
          <cell r="G982">
            <v>15</v>
          </cell>
        </row>
        <row r="983">
          <cell r="E983">
            <v>1880</v>
          </cell>
          <cell r="G983">
            <v>6</v>
          </cell>
        </row>
        <row r="984">
          <cell r="E984">
            <v>1880</v>
          </cell>
          <cell r="G984">
            <v>5</v>
          </cell>
        </row>
        <row r="985">
          <cell r="E985">
            <v>1880</v>
          </cell>
          <cell r="G985">
            <v>7</v>
          </cell>
        </row>
        <row r="986">
          <cell r="E986">
            <v>1880</v>
          </cell>
          <cell r="G986">
            <v>4</v>
          </cell>
        </row>
        <row r="987">
          <cell r="E987">
            <v>1880</v>
          </cell>
          <cell r="G987">
            <v>41</v>
          </cell>
        </row>
        <row r="988">
          <cell r="E988">
            <v>1880</v>
          </cell>
          <cell r="G988">
            <v>40</v>
          </cell>
        </row>
        <row r="989">
          <cell r="E989">
            <v>1880</v>
          </cell>
          <cell r="G989">
            <v>42</v>
          </cell>
        </row>
        <row r="990">
          <cell r="E990">
            <v>1880</v>
          </cell>
          <cell r="G990">
            <v>28</v>
          </cell>
        </row>
        <row r="991">
          <cell r="E991">
            <v>1880</v>
          </cell>
          <cell r="G991">
            <v>27</v>
          </cell>
        </row>
        <row r="992">
          <cell r="E992">
            <v>1880</v>
          </cell>
          <cell r="G992">
            <v>32</v>
          </cell>
        </row>
        <row r="993">
          <cell r="E993">
            <v>1880</v>
          </cell>
          <cell r="G993">
            <v>35</v>
          </cell>
        </row>
        <row r="994">
          <cell r="E994">
            <v>1880</v>
          </cell>
          <cell r="G994">
            <v>33</v>
          </cell>
        </row>
        <row r="995">
          <cell r="E995">
            <v>1880</v>
          </cell>
          <cell r="G995">
            <v>25</v>
          </cell>
        </row>
        <row r="996">
          <cell r="E996">
            <v>1880</v>
          </cell>
          <cell r="G996">
            <v>38</v>
          </cell>
        </row>
        <row r="997">
          <cell r="E997">
            <v>1880</v>
          </cell>
          <cell r="G997">
            <v>29</v>
          </cell>
        </row>
        <row r="998">
          <cell r="E998">
            <v>1880</v>
          </cell>
          <cell r="G998">
            <v>37</v>
          </cell>
        </row>
        <row r="999">
          <cell r="E999">
            <v>1880</v>
          </cell>
          <cell r="G999">
            <v>36</v>
          </cell>
        </row>
        <row r="1000">
          <cell r="E1000">
            <v>1880</v>
          </cell>
          <cell r="G1000">
            <v>26</v>
          </cell>
        </row>
        <row r="1001">
          <cell r="E1001">
            <v>1880</v>
          </cell>
          <cell r="G1001">
            <v>34</v>
          </cell>
        </row>
        <row r="1002">
          <cell r="E1002">
            <v>1880</v>
          </cell>
          <cell r="G1002">
            <v>30</v>
          </cell>
        </row>
        <row r="1003">
          <cell r="E1003">
            <v>1880</v>
          </cell>
          <cell r="G1003">
            <v>31</v>
          </cell>
        </row>
        <row r="1004">
          <cell r="E1004">
            <v>1880</v>
          </cell>
          <cell r="G1004">
            <v>43</v>
          </cell>
        </row>
        <row r="1005">
          <cell r="E1005">
            <v>1880</v>
          </cell>
          <cell r="G1005">
            <v>24</v>
          </cell>
        </row>
        <row r="1006">
          <cell r="E1006">
            <v>1880</v>
          </cell>
          <cell r="G1006">
            <v>16</v>
          </cell>
        </row>
        <row r="1007">
          <cell r="E1007">
            <v>1880</v>
          </cell>
          <cell r="G1007">
            <v>15</v>
          </cell>
        </row>
        <row r="1008">
          <cell r="E1008">
            <v>1880</v>
          </cell>
          <cell r="G1008">
            <v>81</v>
          </cell>
        </row>
        <row r="1009">
          <cell r="E1009">
            <v>1880</v>
          </cell>
          <cell r="G1009">
            <v>80</v>
          </cell>
        </row>
        <row r="1010">
          <cell r="E1010">
            <v>1880</v>
          </cell>
          <cell r="G1010">
            <v>78</v>
          </cell>
        </row>
        <row r="1011">
          <cell r="E1011">
            <v>1880</v>
          </cell>
          <cell r="G1011">
            <v>77</v>
          </cell>
        </row>
        <row r="1012">
          <cell r="E1012">
            <v>1880</v>
          </cell>
          <cell r="G1012">
            <v>72</v>
          </cell>
        </row>
        <row r="1013">
          <cell r="E1013">
            <v>1880</v>
          </cell>
          <cell r="G1013">
            <v>45</v>
          </cell>
        </row>
        <row r="1014">
          <cell r="E1014">
            <v>1880</v>
          </cell>
          <cell r="G1014">
            <v>46</v>
          </cell>
        </row>
        <row r="1015">
          <cell r="E1015">
            <v>1880</v>
          </cell>
          <cell r="G1015">
            <v>58</v>
          </cell>
        </row>
        <row r="1016">
          <cell r="E1016">
            <v>1880</v>
          </cell>
          <cell r="G1016">
            <v>59</v>
          </cell>
        </row>
        <row r="1017">
          <cell r="E1017">
            <v>1880</v>
          </cell>
          <cell r="G1017">
            <v>57</v>
          </cell>
        </row>
        <row r="1018">
          <cell r="E1018">
            <v>1880</v>
          </cell>
          <cell r="G1018">
            <v>66</v>
          </cell>
        </row>
        <row r="1019">
          <cell r="E1019">
            <v>1880</v>
          </cell>
          <cell r="G1019">
            <v>60</v>
          </cell>
        </row>
        <row r="1020">
          <cell r="E1020">
            <v>1880</v>
          </cell>
          <cell r="G1020">
            <v>67</v>
          </cell>
        </row>
        <row r="1021">
          <cell r="E1021">
            <v>1880</v>
          </cell>
          <cell r="G1021">
            <v>63</v>
          </cell>
        </row>
        <row r="1022">
          <cell r="E1022">
            <v>1880</v>
          </cell>
          <cell r="G1022">
            <v>65</v>
          </cell>
        </row>
        <row r="1023">
          <cell r="E1023">
            <v>1880</v>
          </cell>
          <cell r="G1023">
            <v>61</v>
          </cell>
        </row>
        <row r="1024">
          <cell r="E1024">
            <v>1880</v>
          </cell>
          <cell r="G1024">
            <v>71</v>
          </cell>
        </row>
        <row r="1025">
          <cell r="E1025">
            <v>1880</v>
          </cell>
          <cell r="G1025">
            <v>68</v>
          </cell>
        </row>
        <row r="1026">
          <cell r="E1026">
            <v>1880</v>
          </cell>
          <cell r="G1026">
            <v>47</v>
          </cell>
        </row>
        <row r="1027">
          <cell r="E1027">
            <v>1880</v>
          </cell>
          <cell r="G1027">
            <v>7</v>
          </cell>
        </row>
        <row r="1028">
          <cell r="E1028">
            <v>1880</v>
          </cell>
          <cell r="G1028">
            <v>6</v>
          </cell>
        </row>
        <row r="1029">
          <cell r="E1029">
            <v>1880</v>
          </cell>
          <cell r="G1029">
            <v>5</v>
          </cell>
        </row>
        <row r="1030">
          <cell r="E1030">
            <v>1880</v>
          </cell>
          <cell r="G1030">
            <v>4</v>
          </cell>
        </row>
        <row r="1031">
          <cell r="E1031">
            <v>1880</v>
          </cell>
          <cell r="G1031">
            <v>28</v>
          </cell>
        </row>
        <row r="1032">
          <cell r="E1032">
            <v>1880</v>
          </cell>
          <cell r="G1032">
            <v>32</v>
          </cell>
        </row>
        <row r="1033">
          <cell r="E1033">
            <v>1880</v>
          </cell>
          <cell r="G1033">
            <v>29</v>
          </cell>
        </row>
        <row r="1034">
          <cell r="E1034">
            <v>1880</v>
          </cell>
          <cell r="G1034">
            <v>31</v>
          </cell>
        </row>
        <row r="1035">
          <cell r="E1035">
            <v>1880</v>
          </cell>
          <cell r="G1035">
            <v>30</v>
          </cell>
        </row>
        <row r="1036">
          <cell r="E1036">
            <v>1880</v>
          </cell>
          <cell r="G1036">
            <v>27</v>
          </cell>
        </row>
        <row r="1037">
          <cell r="E1037">
            <v>1880</v>
          </cell>
          <cell r="G1037">
            <v>15</v>
          </cell>
        </row>
        <row r="1038">
          <cell r="E1038">
            <v>1880</v>
          </cell>
          <cell r="G1038">
            <v>16</v>
          </cell>
        </row>
        <row r="1039">
          <cell r="E1039">
            <v>1880</v>
          </cell>
          <cell r="G1039">
            <v>26</v>
          </cell>
        </row>
        <row r="1040">
          <cell r="E1040">
            <v>1880</v>
          </cell>
          <cell r="G1040">
            <v>33</v>
          </cell>
        </row>
        <row r="1041">
          <cell r="E1041">
            <v>1880</v>
          </cell>
          <cell r="G1041">
            <v>25</v>
          </cell>
        </row>
        <row r="1042">
          <cell r="E1042">
            <v>1880</v>
          </cell>
          <cell r="G1042">
            <v>43</v>
          </cell>
        </row>
        <row r="1043">
          <cell r="E1043">
            <v>1880</v>
          </cell>
          <cell r="G1043">
            <v>24</v>
          </cell>
        </row>
        <row r="1044">
          <cell r="E1044">
            <v>1880</v>
          </cell>
          <cell r="G1044">
            <v>46</v>
          </cell>
        </row>
        <row r="1045">
          <cell r="E1045">
            <v>1880</v>
          </cell>
          <cell r="G1045">
            <v>45</v>
          </cell>
        </row>
        <row r="1046">
          <cell r="E1046">
            <v>1880</v>
          </cell>
          <cell r="G1046">
            <v>38</v>
          </cell>
        </row>
        <row r="1047">
          <cell r="E1047">
            <v>1880</v>
          </cell>
          <cell r="G1047">
            <v>34</v>
          </cell>
        </row>
        <row r="1048">
          <cell r="E1048">
            <v>1880</v>
          </cell>
          <cell r="G1048">
            <v>36</v>
          </cell>
        </row>
        <row r="1049">
          <cell r="E1049">
            <v>1880</v>
          </cell>
          <cell r="G1049">
            <v>39</v>
          </cell>
        </row>
        <row r="1050">
          <cell r="E1050">
            <v>1880</v>
          </cell>
          <cell r="G1050">
            <v>35</v>
          </cell>
        </row>
        <row r="1051">
          <cell r="E1051">
            <v>1880</v>
          </cell>
          <cell r="G1051">
            <v>37</v>
          </cell>
        </row>
        <row r="1052">
          <cell r="E1052">
            <v>1880</v>
          </cell>
          <cell r="G1052">
            <v>41</v>
          </cell>
        </row>
        <row r="1053">
          <cell r="E1053">
            <v>1880</v>
          </cell>
          <cell r="G1053">
            <v>42</v>
          </cell>
        </row>
        <row r="1054">
          <cell r="E1054">
            <v>1880</v>
          </cell>
          <cell r="G1054">
            <v>40</v>
          </cell>
        </row>
        <row r="1055">
          <cell r="E1055">
            <v>1876</v>
          </cell>
          <cell r="G1055">
            <v>32</v>
          </cell>
        </row>
        <row r="1056">
          <cell r="E1056">
            <v>1876</v>
          </cell>
          <cell r="G1056">
            <v>4</v>
          </cell>
        </row>
        <row r="1057">
          <cell r="E1057">
            <v>1876</v>
          </cell>
          <cell r="G1057">
            <v>7</v>
          </cell>
        </row>
        <row r="1058">
          <cell r="E1058">
            <v>1876</v>
          </cell>
          <cell r="G1058">
            <v>15</v>
          </cell>
        </row>
        <row r="1059">
          <cell r="E1059">
            <v>1876</v>
          </cell>
          <cell r="G1059">
            <v>33</v>
          </cell>
        </row>
        <row r="1060">
          <cell r="E1060">
            <v>1876</v>
          </cell>
          <cell r="G1060">
            <v>26</v>
          </cell>
        </row>
        <row r="1061">
          <cell r="E1061">
            <v>1876</v>
          </cell>
          <cell r="G1061">
            <v>58</v>
          </cell>
        </row>
        <row r="1062">
          <cell r="E1062">
            <v>1876</v>
          </cell>
          <cell r="G1062">
            <v>64</v>
          </cell>
        </row>
        <row r="1063">
          <cell r="E1063">
            <v>1876</v>
          </cell>
          <cell r="G1063">
            <v>61</v>
          </cell>
        </row>
        <row r="1064">
          <cell r="E1064">
            <v>1876</v>
          </cell>
          <cell r="G1064">
            <v>65</v>
          </cell>
        </row>
        <row r="1065">
          <cell r="E1065">
            <v>1876</v>
          </cell>
          <cell r="G1065">
            <v>63</v>
          </cell>
        </row>
        <row r="1066">
          <cell r="E1066">
            <v>1876</v>
          </cell>
          <cell r="G1066">
            <v>62</v>
          </cell>
        </row>
        <row r="1067">
          <cell r="E1067">
            <v>1876</v>
          </cell>
          <cell r="G1067">
            <v>71</v>
          </cell>
        </row>
        <row r="1068">
          <cell r="E1068">
            <v>1876</v>
          </cell>
          <cell r="G1068">
            <v>28</v>
          </cell>
        </row>
        <row r="1069">
          <cell r="E1069">
            <v>1876</v>
          </cell>
          <cell r="G1069">
            <v>29</v>
          </cell>
        </row>
        <row r="1070">
          <cell r="E1070">
            <v>1876</v>
          </cell>
          <cell r="G1070">
            <v>31</v>
          </cell>
        </row>
        <row r="1071">
          <cell r="E1071">
            <v>1876</v>
          </cell>
          <cell r="G1071">
            <v>72</v>
          </cell>
        </row>
        <row r="1072">
          <cell r="E1072">
            <v>1876</v>
          </cell>
          <cell r="G1072">
            <v>46</v>
          </cell>
        </row>
        <row r="1073">
          <cell r="E1073">
            <v>1876</v>
          </cell>
          <cell r="G1073">
            <v>45</v>
          </cell>
        </row>
        <row r="1074">
          <cell r="E1074">
            <v>1876</v>
          </cell>
          <cell r="G1074">
            <v>44</v>
          </cell>
        </row>
        <row r="1075">
          <cell r="E1075">
            <v>1876</v>
          </cell>
          <cell r="G1075">
            <v>43</v>
          </cell>
        </row>
        <row r="1076">
          <cell r="E1076">
            <v>1876</v>
          </cell>
          <cell r="G1076">
            <v>17</v>
          </cell>
        </row>
        <row r="1077">
          <cell r="E1077">
            <v>1876</v>
          </cell>
          <cell r="G1077">
            <v>40</v>
          </cell>
        </row>
        <row r="1078">
          <cell r="E1078">
            <v>1876</v>
          </cell>
          <cell r="G1078">
            <v>42</v>
          </cell>
        </row>
        <row r="1079">
          <cell r="E1079">
            <v>1876</v>
          </cell>
          <cell r="G1079">
            <v>41</v>
          </cell>
        </row>
        <row r="1080">
          <cell r="E1080">
            <v>1876</v>
          </cell>
          <cell r="G1080">
            <v>35</v>
          </cell>
        </row>
        <row r="1081">
          <cell r="E1081">
            <v>1876</v>
          </cell>
          <cell r="G1081">
            <v>39</v>
          </cell>
        </row>
        <row r="1082">
          <cell r="E1082">
            <v>1876</v>
          </cell>
          <cell r="G1082">
            <v>36</v>
          </cell>
        </row>
        <row r="1083">
          <cell r="E1083">
            <v>1876</v>
          </cell>
          <cell r="G1083">
            <v>38</v>
          </cell>
        </row>
        <row r="1084">
          <cell r="E1084">
            <v>1876</v>
          </cell>
          <cell r="G1084">
            <v>34</v>
          </cell>
        </row>
        <row r="1085">
          <cell r="E1085">
            <v>1876</v>
          </cell>
          <cell r="G1085">
            <v>67</v>
          </cell>
        </row>
        <row r="1086">
          <cell r="E1086">
            <v>1876</v>
          </cell>
          <cell r="G1086">
            <v>59</v>
          </cell>
        </row>
        <row r="1087">
          <cell r="E1087">
            <v>1876</v>
          </cell>
          <cell r="G1087">
            <v>66</v>
          </cell>
        </row>
        <row r="1088">
          <cell r="E1088">
            <v>1876</v>
          </cell>
          <cell r="G1088">
            <v>27</v>
          </cell>
        </row>
        <row r="1089">
          <cell r="E1089">
            <v>1876</v>
          </cell>
          <cell r="G1089">
            <v>30</v>
          </cell>
        </row>
        <row r="1090">
          <cell r="E1090">
            <v>1876</v>
          </cell>
          <cell r="G1090">
            <v>7</v>
          </cell>
        </row>
        <row r="1091">
          <cell r="E1091">
            <v>1876</v>
          </cell>
          <cell r="G1091">
            <v>4</v>
          </cell>
        </row>
        <row r="1092">
          <cell r="E1092">
            <v>1876</v>
          </cell>
          <cell r="G1092">
            <v>32</v>
          </cell>
        </row>
        <row r="1093">
          <cell r="E1093">
            <v>1876</v>
          </cell>
          <cell r="G1093">
            <v>26</v>
          </cell>
        </row>
        <row r="1094">
          <cell r="E1094">
            <v>1876</v>
          </cell>
          <cell r="G1094">
            <v>28</v>
          </cell>
        </row>
        <row r="1095">
          <cell r="E1095">
            <v>1876</v>
          </cell>
          <cell r="G1095">
            <v>33</v>
          </cell>
        </row>
        <row r="1096">
          <cell r="E1096">
            <v>1876</v>
          </cell>
          <cell r="G1096">
            <v>29</v>
          </cell>
        </row>
        <row r="1097">
          <cell r="E1097">
            <v>1876</v>
          </cell>
          <cell r="G1097">
            <v>27</v>
          </cell>
        </row>
        <row r="1098">
          <cell r="E1098">
            <v>1876</v>
          </cell>
          <cell r="G1098">
            <v>30</v>
          </cell>
        </row>
        <row r="1099">
          <cell r="E1099">
            <v>1876</v>
          </cell>
          <cell r="G1099">
            <v>16</v>
          </cell>
        </row>
        <row r="1100">
          <cell r="E1100">
            <v>1876</v>
          </cell>
          <cell r="G1100">
            <v>44</v>
          </cell>
        </row>
        <row r="1101">
          <cell r="E1101">
            <v>1876</v>
          </cell>
          <cell r="G1101">
            <v>41</v>
          </cell>
        </row>
        <row r="1102">
          <cell r="E1102">
            <v>1876</v>
          </cell>
          <cell r="G1102">
            <v>40</v>
          </cell>
        </row>
        <row r="1103">
          <cell r="E1103">
            <v>1876</v>
          </cell>
          <cell r="G1103">
            <v>42</v>
          </cell>
        </row>
        <row r="1104">
          <cell r="E1104">
            <v>1876</v>
          </cell>
          <cell r="G1104">
            <v>31</v>
          </cell>
        </row>
        <row r="1105">
          <cell r="E1105">
            <v>1876</v>
          </cell>
          <cell r="G1105">
            <v>38</v>
          </cell>
        </row>
        <row r="1106">
          <cell r="E1106">
            <v>1876</v>
          </cell>
          <cell r="G1106">
            <v>35</v>
          </cell>
        </row>
        <row r="1107">
          <cell r="E1107">
            <v>1876</v>
          </cell>
          <cell r="G1107">
            <v>39</v>
          </cell>
        </row>
        <row r="1108">
          <cell r="E1108">
            <v>1876</v>
          </cell>
          <cell r="G1108">
            <v>34</v>
          </cell>
        </row>
        <row r="1109">
          <cell r="E1109">
            <v>1876</v>
          </cell>
          <cell r="G1109">
            <v>45</v>
          </cell>
        </row>
        <row r="1110">
          <cell r="E1110">
            <v>1876</v>
          </cell>
          <cell r="G1110">
            <v>46</v>
          </cell>
        </row>
        <row r="1111">
          <cell r="E1111">
            <v>1876</v>
          </cell>
          <cell r="G1111">
            <v>17</v>
          </cell>
        </row>
        <row r="1112">
          <cell r="E1112">
            <v>1876</v>
          </cell>
          <cell r="G1112">
            <v>15</v>
          </cell>
        </row>
        <row r="1113">
          <cell r="E1113">
            <v>1876</v>
          </cell>
          <cell r="G1113">
            <v>43</v>
          </cell>
        </row>
        <row r="1114">
          <cell r="E1114">
            <v>1876</v>
          </cell>
          <cell r="G1114">
            <v>36</v>
          </cell>
        </row>
        <row r="1115">
          <cell r="E1115">
            <v>1876</v>
          </cell>
          <cell r="G1115">
            <v>47</v>
          </cell>
        </row>
        <row r="1116">
          <cell r="E1116">
            <v>1874</v>
          </cell>
          <cell r="G1116">
            <v>7</v>
          </cell>
        </row>
        <row r="1117">
          <cell r="E1117">
            <v>1874</v>
          </cell>
          <cell r="G1117">
            <v>6</v>
          </cell>
        </row>
        <row r="1118">
          <cell r="E1118">
            <v>1874</v>
          </cell>
          <cell r="G1118">
            <v>5</v>
          </cell>
        </row>
        <row r="1119">
          <cell r="E1119">
            <v>1874</v>
          </cell>
          <cell r="G1119">
            <v>4</v>
          </cell>
        </row>
        <row r="1120">
          <cell r="E1120">
            <v>1874</v>
          </cell>
          <cell r="G1120">
            <v>16</v>
          </cell>
        </row>
        <row r="1121">
          <cell r="E1121">
            <v>1874</v>
          </cell>
          <cell r="G1121">
            <v>32</v>
          </cell>
        </row>
        <row r="1122">
          <cell r="E1122">
            <v>1874</v>
          </cell>
          <cell r="G1122">
            <v>28</v>
          </cell>
        </row>
        <row r="1123">
          <cell r="E1123">
            <v>1874</v>
          </cell>
          <cell r="G1123">
            <v>29</v>
          </cell>
        </row>
        <row r="1124">
          <cell r="E1124">
            <v>1874</v>
          </cell>
          <cell r="G1124">
            <v>30</v>
          </cell>
        </row>
        <row r="1125">
          <cell r="E1125">
            <v>1874</v>
          </cell>
          <cell r="G1125">
            <v>31</v>
          </cell>
        </row>
        <row r="1126">
          <cell r="E1126">
            <v>1874</v>
          </cell>
          <cell r="G1126">
            <v>27</v>
          </cell>
        </row>
        <row r="1127">
          <cell r="E1127">
            <v>1874</v>
          </cell>
          <cell r="G1127">
            <v>40</v>
          </cell>
        </row>
        <row r="1128">
          <cell r="E1128">
            <v>1874</v>
          </cell>
          <cell r="G1128">
            <v>42</v>
          </cell>
        </row>
        <row r="1129">
          <cell r="E1129">
            <v>1874</v>
          </cell>
          <cell r="G1129">
            <v>43</v>
          </cell>
        </row>
        <row r="1130">
          <cell r="E1130">
            <v>1874</v>
          </cell>
          <cell r="G1130">
            <v>17</v>
          </cell>
        </row>
        <row r="1131">
          <cell r="E1131">
            <v>1874</v>
          </cell>
          <cell r="G1131">
            <v>15</v>
          </cell>
        </row>
        <row r="1132">
          <cell r="E1132">
            <v>1862</v>
          </cell>
          <cell r="G1132">
            <v>32</v>
          </cell>
        </row>
        <row r="1133">
          <cell r="E1133">
            <v>1862</v>
          </cell>
          <cell r="G1133">
            <v>28</v>
          </cell>
        </row>
        <row r="1134">
          <cell r="E1134">
            <v>1862</v>
          </cell>
          <cell r="G1134">
            <v>29</v>
          </cell>
        </row>
        <row r="1135">
          <cell r="E1135">
            <v>1862</v>
          </cell>
          <cell r="G1135">
            <v>30</v>
          </cell>
        </row>
        <row r="1136">
          <cell r="E1136">
            <v>1862</v>
          </cell>
          <cell r="G1136">
            <v>31</v>
          </cell>
        </row>
        <row r="1137">
          <cell r="E1137">
            <v>1862</v>
          </cell>
          <cell r="G1137">
            <v>27</v>
          </cell>
        </row>
        <row r="1138">
          <cell r="E1138">
            <v>1862</v>
          </cell>
          <cell r="G1138">
            <v>16</v>
          </cell>
        </row>
        <row r="1139">
          <cell r="E1139">
            <v>1862</v>
          </cell>
          <cell r="G1139">
            <v>7</v>
          </cell>
        </row>
        <row r="1140">
          <cell r="E1140">
            <v>1862</v>
          </cell>
          <cell r="G1140">
            <v>5</v>
          </cell>
        </row>
        <row r="1141">
          <cell r="E1141">
            <v>1862</v>
          </cell>
          <cell r="G1141">
            <v>6</v>
          </cell>
        </row>
        <row r="1142">
          <cell r="E1142">
            <v>1862</v>
          </cell>
          <cell r="G1142">
            <v>4</v>
          </cell>
        </row>
        <row r="1143">
          <cell r="E1143">
            <v>1862</v>
          </cell>
          <cell r="G1143">
            <v>43</v>
          </cell>
        </row>
        <row r="1144">
          <cell r="E1144">
            <v>1862</v>
          </cell>
          <cell r="G1144">
            <v>17</v>
          </cell>
        </row>
        <row r="1145">
          <cell r="E1145">
            <v>1862</v>
          </cell>
          <cell r="G1145">
            <v>40</v>
          </cell>
        </row>
        <row r="1146">
          <cell r="E1146">
            <v>1862</v>
          </cell>
          <cell r="G1146">
            <v>41</v>
          </cell>
        </row>
        <row r="1147">
          <cell r="E1147">
            <v>1862</v>
          </cell>
          <cell r="G1147">
            <v>42</v>
          </cell>
        </row>
        <row r="1148">
          <cell r="E1148">
            <v>1832</v>
          </cell>
          <cell r="G1148">
            <v>32</v>
          </cell>
        </row>
        <row r="1149">
          <cell r="E1149">
            <v>1832</v>
          </cell>
          <cell r="G1149">
            <v>42</v>
          </cell>
        </row>
        <row r="1150">
          <cell r="E1150">
            <v>1832</v>
          </cell>
          <cell r="G1150">
            <v>28</v>
          </cell>
        </row>
        <row r="1151">
          <cell r="E1151">
            <v>1832</v>
          </cell>
          <cell r="G1151">
            <v>33</v>
          </cell>
        </row>
        <row r="1152">
          <cell r="E1152">
            <v>1832</v>
          </cell>
          <cell r="G1152">
            <v>29</v>
          </cell>
        </row>
        <row r="1153">
          <cell r="E1153">
            <v>1832</v>
          </cell>
          <cell r="G1153">
            <v>30</v>
          </cell>
        </row>
        <row r="1154">
          <cell r="E1154">
            <v>1832</v>
          </cell>
          <cell r="G1154">
            <v>31</v>
          </cell>
        </row>
        <row r="1155">
          <cell r="E1155">
            <v>1832</v>
          </cell>
          <cell r="G1155">
            <v>4</v>
          </cell>
        </row>
        <row r="1156">
          <cell r="E1156">
            <v>1832</v>
          </cell>
          <cell r="G1156">
            <v>58</v>
          </cell>
        </row>
        <row r="1157">
          <cell r="E1157">
            <v>1832</v>
          </cell>
          <cell r="G1157">
            <v>60</v>
          </cell>
        </row>
        <row r="1158">
          <cell r="E1158">
            <v>1832</v>
          </cell>
          <cell r="G1158">
            <v>59</v>
          </cell>
        </row>
        <row r="1159">
          <cell r="E1159">
            <v>1832</v>
          </cell>
          <cell r="G1159">
            <v>67</v>
          </cell>
        </row>
        <row r="1160">
          <cell r="E1160">
            <v>1832</v>
          </cell>
          <cell r="G1160">
            <v>61</v>
          </cell>
        </row>
        <row r="1161">
          <cell r="E1161">
            <v>1832</v>
          </cell>
          <cell r="G1161">
            <v>64</v>
          </cell>
        </row>
        <row r="1162">
          <cell r="E1162">
            <v>1832</v>
          </cell>
          <cell r="G1162">
            <v>65</v>
          </cell>
        </row>
        <row r="1163">
          <cell r="E1163">
            <v>1832</v>
          </cell>
          <cell r="G1163">
            <v>63</v>
          </cell>
        </row>
        <row r="1164">
          <cell r="E1164">
            <v>1832</v>
          </cell>
          <cell r="G1164">
            <v>66</v>
          </cell>
        </row>
        <row r="1165">
          <cell r="E1165">
            <v>1832</v>
          </cell>
          <cell r="G1165">
            <v>72</v>
          </cell>
        </row>
        <row r="1166">
          <cell r="E1166">
            <v>1832</v>
          </cell>
          <cell r="G1166">
            <v>62</v>
          </cell>
        </row>
        <row r="1167">
          <cell r="E1167">
            <v>1832</v>
          </cell>
          <cell r="G1167">
            <v>5</v>
          </cell>
        </row>
        <row r="1168">
          <cell r="E1168">
            <v>1832</v>
          </cell>
          <cell r="G1168">
            <v>6</v>
          </cell>
        </row>
        <row r="1169">
          <cell r="E1169">
            <v>1832</v>
          </cell>
          <cell r="G1169">
            <v>16</v>
          </cell>
        </row>
        <row r="1170">
          <cell r="E1170">
            <v>1832</v>
          </cell>
          <cell r="G1170">
            <v>44</v>
          </cell>
        </row>
        <row r="1171">
          <cell r="E1171">
            <v>1832</v>
          </cell>
          <cell r="G1171">
            <v>17</v>
          </cell>
        </row>
        <row r="1172">
          <cell r="E1172">
            <v>1832</v>
          </cell>
          <cell r="G1172">
            <v>43</v>
          </cell>
        </row>
        <row r="1173">
          <cell r="E1173">
            <v>1832</v>
          </cell>
          <cell r="G1173">
            <v>39</v>
          </cell>
        </row>
        <row r="1174">
          <cell r="E1174">
            <v>1832</v>
          </cell>
          <cell r="G1174">
            <v>35</v>
          </cell>
        </row>
        <row r="1175">
          <cell r="E1175">
            <v>1832</v>
          </cell>
          <cell r="G1175">
            <v>37</v>
          </cell>
        </row>
        <row r="1176">
          <cell r="E1176">
            <v>1832</v>
          </cell>
          <cell r="G1176">
            <v>38</v>
          </cell>
        </row>
        <row r="1177">
          <cell r="E1177">
            <v>1832</v>
          </cell>
          <cell r="G1177">
            <v>46</v>
          </cell>
        </row>
        <row r="1178">
          <cell r="E1178">
            <v>1832</v>
          </cell>
          <cell r="G1178">
            <v>45</v>
          </cell>
        </row>
        <row r="1179">
          <cell r="E1179">
            <v>1832</v>
          </cell>
          <cell r="G1179">
            <v>36</v>
          </cell>
        </row>
        <row r="1180">
          <cell r="E1180">
            <v>1832</v>
          </cell>
          <cell r="G1180">
            <v>34</v>
          </cell>
        </row>
        <row r="1181">
          <cell r="E1181">
            <v>1832</v>
          </cell>
          <cell r="G1181">
            <v>47</v>
          </cell>
        </row>
        <row r="1182">
          <cell r="E1182">
            <v>1832</v>
          </cell>
          <cell r="G1182">
            <v>5</v>
          </cell>
        </row>
        <row r="1183">
          <cell r="E1183">
            <v>1832</v>
          </cell>
          <cell r="G1183">
            <v>32</v>
          </cell>
        </row>
        <row r="1184">
          <cell r="E1184">
            <v>1832</v>
          </cell>
          <cell r="G1184">
            <v>4</v>
          </cell>
        </row>
        <row r="1185">
          <cell r="E1185">
            <v>1832</v>
          </cell>
          <cell r="G1185">
            <v>16</v>
          </cell>
        </row>
        <row r="1186">
          <cell r="E1186">
            <v>1832</v>
          </cell>
          <cell r="G1186">
            <v>45</v>
          </cell>
        </row>
        <row r="1187">
          <cell r="E1187">
            <v>1832</v>
          </cell>
          <cell r="G1187">
            <v>29</v>
          </cell>
        </row>
        <row r="1188">
          <cell r="E1188">
            <v>1832</v>
          </cell>
          <cell r="G1188">
            <v>30</v>
          </cell>
        </row>
        <row r="1189">
          <cell r="E1189">
            <v>1832</v>
          </cell>
          <cell r="G1189">
            <v>31</v>
          </cell>
        </row>
        <row r="1190">
          <cell r="E1190">
            <v>1832</v>
          </cell>
          <cell r="G1190">
            <v>28</v>
          </cell>
        </row>
        <row r="1191">
          <cell r="E1191">
            <v>1832</v>
          </cell>
          <cell r="G1191">
            <v>33</v>
          </cell>
        </row>
        <row r="1192">
          <cell r="E1192">
            <v>1832</v>
          </cell>
          <cell r="G1192">
            <v>6</v>
          </cell>
        </row>
        <row r="1193">
          <cell r="E1193">
            <v>1832</v>
          </cell>
          <cell r="G1193">
            <v>43</v>
          </cell>
        </row>
        <row r="1194">
          <cell r="E1194">
            <v>1832</v>
          </cell>
          <cell r="G1194">
            <v>17</v>
          </cell>
        </row>
        <row r="1195">
          <cell r="E1195">
            <v>1832</v>
          </cell>
          <cell r="G1195">
            <v>42</v>
          </cell>
        </row>
        <row r="1196">
          <cell r="E1196">
            <v>1832</v>
          </cell>
          <cell r="G1196">
            <v>35</v>
          </cell>
        </row>
        <row r="1197">
          <cell r="E1197">
            <v>1832</v>
          </cell>
          <cell r="G1197">
            <v>39</v>
          </cell>
        </row>
        <row r="1198">
          <cell r="E1198">
            <v>1832</v>
          </cell>
          <cell r="G1198">
            <v>34</v>
          </cell>
        </row>
        <row r="1199">
          <cell r="E1199">
            <v>1832</v>
          </cell>
          <cell r="G1199">
            <v>38</v>
          </cell>
        </row>
        <row r="1200">
          <cell r="E1200">
            <v>1832</v>
          </cell>
          <cell r="G1200">
            <v>37</v>
          </cell>
        </row>
        <row r="1201">
          <cell r="E1201">
            <v>1832</v>
          </cell>
          <cell r="G1201">
            <v>36</v>
          </cell>
        </row>
        <row r="1202">
          <cell r="E1202">
            <v>1827</v>
          </cell>
          <cell r="G1202">
            <v>32</v>
          </cell>
        </row>
        <row r="1203">
          <cell r="E1203">
            <v>1827</v>
          </cell>
          <cell r="G1203">
            <v>61</v>
          </cell>
        </row>
        <row r="1204">
          <cell r="E1204">
            <v>1827</v>
          </cell>
          <cell r="G1204">
            <v>63</v>
          </cell>
        </row>
        <row r="1205">
          <cell r="E1205">
            <v>1827</v>
          </cell>
          <cell r="G1205">
            <v>66</v>
          </cell>
        </row>
        <row r="1206">
          <cell r="E1206">
            <v>1827</v>
          </cell>
          <cell r="G1206">
            <v>58</v>
          </cell>
        </row>
        <row r="1207">
          <cell r="E1207">
            <v>1827</v>
          </cell>
          <cell r="G1207">
            <v>68</v>
          </cell>
        </row>
        <row r="1208">
          <cell r="E1208">
            <v>1827</v>
          </cell>
          <cell r="G1208">
            <v>69</v>
          </cell>
        </row>
        <row r="1209">
          <cell r="E1209">
            <v>1827</v>
          </cell>
          <cell r="G1209">
            <v>28</v>
          </cell>
        </row>
        <row r="1210">
          <cell r="E1210">
            <v>1827</v>
          </cell>
          <cell r="G1210">
            <v>59</v>
          </cell>
        </row>
        <row r="1211">
          <cell r="E1211">
            <v>1827</v>
          </cell>
          <cell r="G1211">
            <v>60</v>
          </cell>
        </row>
        <row r="1212">
          <cell r="E1212">
            <v>1827</v>
          </cell>
          <cell r="G1212">
            <v>67</v>
          </cell>
        </row>
        <row r="1213">
          <cell r="E1213">
            <v>1827</v>
          </cell>
          <cell r="G1213">
            <v>62</v>
          </cell>
        </row>
        <row r="1214">
          <cell r="E1214">
            <v>1827</v>
          </cell>
          <cell r="G1214">
            <v>33</v>
          </cell>
        </row>
        <row r="1215">
          <cell r="E1215">
            <v>1827</v>
          </cell>
          <cell r="G1215">
            <v>43</v>
          </cell>
        </row>
        <row r="1216">
          <cell r="E1216">
            <v>1827</v>
          </cell>
          <cell r="G1216">
            <v>42</v>
          </cell>
        </row>
        <row r="1217">
          <cell r="E1217">
            <v>1827</v>
          </cell>
          <cell r="G1217">
            <v>4</v>
          </cell>
        </row>
        <row r="1218">
          <cell r="E1218">
            <v>1827</v>
          </cell>
          <cell r="G1218">
            <v>17</v>
          </cell>
        </row>
        <row r="1219">
          <cell r="E1219">
            <v>1827</v>
          </cell>
          <cell r="G1219">
            <v>45</v>
          </cell>
        </row>
        <row r="1220">
          <cell r="E1220">
            <v>1827</v>
          </cell>
          <cell r="G1220">
            <v>46</v>
          </cell>
        </row>
        <row r="1221">
          <cell r="E1221">
            <v>1827</v>
          </cell>
          <cell r="G1221">
            <v>44</v>
          </cell>
        </row>
        <row r="1222">
          <cell r="E1222">
            <v>1827</v>
          </cell>
          <cell r="G1222">
            <v>18</v>
          </cell>
        </row>
        <row r="1223">
          <cell r="E1223">
            <v>1827</v>
          </cell>
          <cell r="G1223">
            <v>39</v>
          </cell>
        </row>
        <row r="1224">
          <cell r="E1224">
            <v>1827</v>
          </cell>
          <cell r="G1224">
            <v>36</v>
          </cell>
        </row>
        <row r="1225">
          <cell r="E1225">
            <v>1827</v>
          </cell>
          <cell r="G1225">
            <v>38</v>
          </cell>
        </row>
        <row r="1226">
          <cell r="E1226">
            <v>1827</v>
          </cell>
          <cell r="G1226">
            <v>35</v>
          </cell>
        </row>
        <row r="1227">
          <cell r="E1227">
            <v>1827</v>
          </cell>
          <cell r="G1227">
            <v>37</v>
          </cell>
        </row>
        <row r="1228">
          <cell r="E1228">
            <v>1827</v>
          </cell>
          <cell r="G1228">
            <v>47</v>
          </cell>
        </row>
        <row r="1229">
          <cell r="E1229">
            <v>1827</v>
          </cell>
          <cell r="G1229">
            <v>71</v>
          </cell>
        </row>
        <row r="1230">
          <cell r="E1230">
            <v>1827</v>
          </cell>
          <cell r="G1230">
            <v>4</v>
          </cell>
        </row>
        <row r="1231">
          <cell r="E1231">
            <v>1827</v>
          </cell>
          <cell r="G1231">
            <v>33</v>
          </cell>
        </row>
        <row r="1232">
          <cell r="E1232">
            <v>1827</v>
          </cell>
          <cell r="G1232">
            <v>32</v>
          </cell>
        </row>
        <row r="1233">
          <cell r="E1233">
            <v>1827</v>
          </cell>
          <cell r="G1233">
            <v>18</v>
          </cell>
        </row>
        <row r="1234">
          <cell r="E1234">
            <v>1827</v>
          </cell>
          <cell r="G1234">
            <v>43</v>
          </cell>
        </row>
        <row r="1235">
          <cell r="E1235">
            <v>1827</v>
          </cell>
          <cell r="G1235">
            <v>35</v>
          </cell>
        </row>
        <row r="1236">
          <cell r="E1236">
            <v>1827</v>
          </cell>
          <cell r="G1236">
            <v>17</v>
          </cell>
        </row>
        <row r="1237">
          <cell r="E1237">
            <v>1827</v>
          </cell>
          <cell r="G1237">
            <v>45</v>
          </cell>
        </row>
        <row r="1238">
          <cell r="E1238">
            <v>1827</v>
          </cell>
          <cell r="G1238">
            <v>46</v>
          </cell>
        </row>
        <row r="1239">
          <cell r="E1239">
            <v>1827</v>
          </cell>
          <cell r="G1239">
            <v>39</v>
          </cell>
        </row>
        <row r="1240">
          <cell r="E1240">
            <v>1827</v>
          </cell>
          <cell r="G1240">
            <v>36</v>
          </cell>
        </row>
        <row r="1241">
          <cell r="E1241">
            <v>1827</v>
          </cell>
          <cell r="G1241">
            <v>42</v>
          </cell>
        </row>
        <row r="1242">
          <cell r="E1242">
            <v>1827</v>
          </cell>
          <cell r="G1242">
            <v>44</v>
          </cell>
        </row>
        <row r="1243">
          <cell r="E1243">
            <v>1827</v>
          </cell>
          <cell r="G1243">
            <v>28</v>
          </cell>
        </row>
        <row r="1244">
          <cell r="E1244">
            <v>1824</v>
          </cell>
          <cell r="G1244">
            <v>32</v>
          </cell>
        </row>
        <row r="1245">
          <cell r="E1245">
            <v>1824</v>
          </cell>
          <cell r="G1245">
            <v>30</v>
          </cell>
        </row>
        <row r="1246">
          <cell r="E1246">
            <v>1824</v>
          </cell>
          <cell r="G1246">
            <v>28</v>
          </cell>
        </row>
        <row r="1247">
          <cell r="E1247">
            <v>1824</v>
          </cell>
          <cell r="G1247">
            <v>29</v>
          </cell>
        </row>
        <row r="1248">
          <cell r="E1248">
            <v>1824</v>
          </cell>
          <cell r="G1248">
            <v>33</v>
          </cell>
        </row>
        <row r="1249">
          <cell r="E1249">
            <v>1824</v>
          </cell>
          <cell r="G1249">
            <v>45</v>
          </cell>
        </row>
        <row r="1250">
          <cell r="E1250">
            <v>1824</v>
          </cell>
          <cell r="G1250">
            <v>31</v>
          </cell>
        </row>
        <row r="1251">
          <cell r="E1251">
            <v>1824</v>
          </cell>
          <cell r="G1251">
            <v>4</v>
          </cell>
        </row>
        <row r="1252">
          <cell r="E1252">
            <v>1824</v>
          </cell>
          <cell r="G1252">
            <v>42</v>
          </cell>
        </row>
        <row r="1253">
          <cell r="E1253">
            <v>1824</v>
          </cell>
          <cell r="G1253">
            <v>35</v>
          </cell>
        </row>
        <row r="1254">
          <cell r="E1254">
            <v>1824</v>
          </cell>
          <cell r="G1254">
            <v>39</v>
          </cell>
        </row>
        <row r="1255">
          <cell r="E1255">
            <v>1824</v>
          </cell>
          <cell r="G1255">
            <v>38</v>
          </cell>
        </row>
        <row r="1256">
          <cell r="E1256">
            <v>1824</v>
          </cell>
          <cell r="G1256">
            <v>36</v>
          </cell>
        </row>
        <row r="1257">
          <cell r="E1257">
            <v>1824</v>
          </cell>
          <cell r="G1257">
            <v>37</v>
          </cell>
        </row>
        <row r="1258">
          <cell r="E1258">
            <v>1824</v>
          </cell>
          <cell r="G1258">
            <v>46</v>
          </cell>
        </row>
        <row r="1259">
          <cell r="E1259">
            <v>1824</v>
          </cell>
          <cell r="G1259">
            <v>17</v>
          </cell>
        </row>
        <row r="1260">
          <cell r="E1260">
            <v>1813</v>
          </cell>
          <cell r="G1260">
            <v>4</v>
          </cell>
        </row>
        <row r="1261">
          <cell r="E1261">
            <v>1813</v>
          </cell>
          <cell r="G1261">
            <v>42</v>
          </cell>
        </row>
        <row r="1262">
          <cell r="E1262">
            <v>1813</v>
          </cell>
          <cell r="G1262">
            <v>17</v>
          </cell>
        </row>
        <row r="1263">
          <cell r="E1263">
            <v>1813</v>
          </cell>
          <cell r="G1263">
            <v>18</v>
          </cell>
        </row>
        <row r="1264">
          <cell r="E1264">
            <v>1807</v>
          </cell>
          <cell r="G1264">
            <v>37</v>
          </cell>
        </row>
        <row r="1265">
          <cell r="E1265">
            <v>1807</v>
          </cell>
          <cell r="G1265">
            <v>4</v>
          </cell>
        </row>
        <row r="1266">
          <cell r="E1266">
            <v>1807</v>
          </cell>
          <cell r="G1266">
            <v>33</v>
          </cell>
        </row>
        <row r="1267">
          <cell r="E1267">
            <v>1807</v>
          </cell>
          <cell r="G1267">
            <v>38</v>
          </cell>
        </row>
        <row r="1268">
          <cell r="E1268">
            <v>1807</v>
          </cell>
          <cell r="G1268">
            <v>17</v>
          </cell>
        </row>
        <row r="1269">
          <cell r="E1269">
            <v>1807</v>
          </cell>
          <cell r="G1269">
            <v>42</v>
          </cell>
        </row>
        <row r="1270">
          <cell r="E1270">
            <v>1807</v>
          </cell>
          <cell r="G1270">
            <v>36</v>
          </cell>
        </row>
        <row r="1271">
          <cell r="E1271">
            <v>1807</v>
          </cell>
          <cell r="G1271">
            <v>35</v>
          </cell>
        </row>
        <row r="1272">
          <cell r="E1272">
            <v>1807</v>
          </cell>
          <cell r="G1272">
            <v>44</v>
          </cell>
        </row>
        <row r="1273">
          <cell r="E1273">
            <v>1807</v>
          </cell>
          <cell r="G1273">
            <v>49</v>
          </cell>
        </row>
        <row r="1274">
          <cell r="E1274">
            <v>1807</v>
          </cell>
          <cell r="G1274">
            <v>39</v>
          </cell>
        </row>
        <row r="1275">
          <cell r="E1275">
            <v>1807</v>
          </cell>
          <cell r="G1275">
            <v>48</v>
          </cell>
        </row>
        <row r="1276">
          <cell r="E1276">
            <v>1807</v>
          </cell>
          <cell r="G1276">
            <v>50</v>
          </cell>
        </row>
        <row r="1277">
          <cell r="E1277">
            <v>1803</v>
          </cell>
          <cell r="G1277">
            <v>4</v>
          </cell>
        </row>
        <row r="1278">
          <cell r="E1278">
            <v>1803</v>
          </cell>
          <cell r="G1278">
            <v>35</v>
          </cell>
        </row>
        <row r="1279">
          <cell r="E1279">
            <v>1803</v>
          </cell>
          <cell r="G1279">
            <v>36</v>
          </cell>
        </row>
        <row r="1280">
          <cell r="E1280">
            <v>1803</v>
          </cell>
          <cell r="G1280">
            <v>37</v>
          </cell>
        </row>
        <row r="1281">
          <cell r="E1281">
            <v>1803</v>
          </cell>
          <cell r="G1281">
            <v>39</v>
          </cell>
        </row>
        <row r="1282">
          <cell r="E1282">
            <v>1803</v>
          </cell>
          <cell r="G1282">
            <v>18</v>
          </cell>
        </row>
        <row r="1283">
          <cell r="E1283">
            <v>1803</v>
          </cell>
          <cell r="G1283">
            <v>4</v>
          </cell>
        </row>
        <row r="1284">
          <cell r="E1284">
            <v>1803</v>
          </cell>
          <cell r="G1284">
            <v>38</v>
          </cell>
        </row>
        <row r="1285">
          <cell r="E1285">
            <v>1803</v>
          </cell>
          <cell r="G1285">
            <v>36</v>
          </cell>
        </row>
        <row r="1286">
          <cell r="E1286">
            <v>1803</v>
          </cell>
          <cell r="G1286">
            <v>37</v>
          </cell>
        </row>
        <row r="1287">
          <cell r="E1287">
            <v>1803</v>
          </cell>
          <cell r="G1287">
            <v>35</v>
          </cell>
        </row>
        <row r="1288">
          <cell r="E1288">
            <v>1803</v>
          </cell>
          <cell r="G1288">
            <v>39</v>
          </cell>
        </row>
        <row r="1289">
          <cell r="E1289">
            <v>1803</v>
          </cell>
          <cell r="G1289">
            <v>34</v>
          </cell>
        </row>
        <row r="1290">
          <cell r="E1290">
            <v>1797</v>
          </cell>
          <cell r="G1290">
            <v>50</v>
          </cell>
        </row>
        <row r="1291">
          <cell r="E1291">
            <v>1797</v>
          </cell>
          <cell r="G1291">
            <v>48</v>
          </cell>
        </row>
        <row r="1292">
          <cell r="E1292">
            <v>1797</v>
          </cell>
          <cell r="G1292">
            <v>49</v>
          </cell>
        </row>
        <row r="1293">
          <cell r="E1293">
            <v>1797</v>
          </cell>
          <cell r="G1293">
            <v>39</v>
          </cell>
        </row>
        <row r="1294">
          <cell r="E1294">
            <v>1797</v>
          </cell>
          <cell r="G1294">
            <v>51</v>
          </cell>
        </row>
        <row r="1295">
          <cell r="E1295">
            <v>1797</v>
          </cell>
          <cell r="G1295">
            <v>53</v>
          </cell>
        </row>
        <row r="1296">
          <cell r="E1296">
            <v>1797</v>
          </cell>
          <cell r="G1296">
            <v>52</v>
          </cell>
        </row>
        <row r="1297">
          <cell r="E1297">
            <v>1797</v>
          </cell>
          <cell r="G1297">
            <v>35</v>
          </cell>
        </row>
        <row r="1298">
          <cell r="E1298">
            <v>1797</v>
          </cell>
          <cell r="G1298">
            <v>54</v>
          </cell>
        </row>
        <row r="1299">
          <cell r="E1299">
            <v>1790</v>
          </cell>
          <cell r="G1299">
            <v>50</v>
          </cell>
        </row>
        <row r="1300">
          <cell r="E1300">
            <v>1790</v>
          </cell>
          <cell r="G1300">
            <v>38</v>
          </cell>
        </row>
        <row r="1301">
          <cell r="E1301">
            <v>1790</v>
          </cell>
          <cell r="G1301">
            <v>48</v>
          </cell>
        </row>
        <row r="1302">
          <cell r="E1302">
            <v>1790</v>
          </cell>
          <cell r="G1302">
            <v>49</v>
          </cell>
        </row>
        <row r="1303">
          <cell r="E1303">
            <v>1790</v>
          </cell>
          <cell r="G1303">
            <v>51</v>
          </cell>
        </row>
        <row r="1304">
          <cell r="E1304">
            <v>1790</v>
          </cell>
          <cell r="G1304">
            <v>54</v>
          </cell>
        </row>
        <row r="1305">
          <cell r="E1305">
            <v>1790</v>
          </cell>
          <cell r="G1305">
            <v>39</v>
          </cell>
        </row>
        <row r="1306">
          <cell r="E1306">
            <v>1790</v>
          </cell>
          <cell r="G1306">
            <v>52</v>
          </cell>
        </row>
        <row r="1307">
          <cell r="E1307">
            <v>1790</v>
          </cell>
          <cell r="G1307">
            <v>53</v>
          </cell>
        </row>
        <row r="1308">
          <cell r="E1308">
            <v>1780</v>
          </cell>
          <cell r="G1308">
            <v>38</v>
          </cell>
        </row>
        <row r="1309">
          <cell r="E1309">
            <v>1780</v>
          </cell>
          <cell r="G1309">
            <v>50</v>
          </cell>
        </row>
        <row r="1310">
          <cell r="E1310">
            <v>1780</v>
          </cell>
          <cell r="G1310">
            <v>48</v>
          </cell>
        </row>
        <row r="1311">
          <cell r="E1311">
            <v>1780</v>
          </cell>
          <cell r="G1311">
            <v>49</v>
          </cell>
        </row>
        <row r="1312">
          <cell r="E1312">
            <v>1780</v>
          </cell>
          <cell r="G1312">
            <v>51</v>
          </cell>
        </row>
        <row r="1313">
          <cell r="E1313">
            <v>1780</v>
          </cell>
          <cell r="G1313">
            <v>53</v>
          </cell>
        </row>
        <row r="1314">
          <cell r="E1314">
            <v>1780</v>
          </cell>
          <cell r="G1314">
            <v>52</v>
          </cell>
        </row>
        <row r="1315">
          <cell r="E1315">
            <v>1780</v>
          </cell>
          <cell r="G1315">
            <v>39</v>
          </cell>
        </row>
        <row r="1316">
          <cell r="E1316">
            <v>1780</v>
          </cell>
          <cell r="G1316">
            <v>54</v>
          </cell>
        </row>
        <row r="1317">
          <cell r="E1317">
            <v>1780</v>
          </cell>
          <cell r="G1317">
            <v>55</v>
          </cell>
        </row>
        <row r="1318">
          <cell r="E1318">
            <v>1749</v>
          </cell>
          <cell r="G1318">
            <v>52</v>
          </cell>
        </row>
        <row r="1319">
          <cell r="E1319">
            <v>1749</v>
          </cell>
          <cell r="G1319">
            <v>38</v>
          </cell>
        </row>
        <row r="1320">
          <cell r="E1320">
            <v>1749</v>
          </cell>
          <cell r="G1320">
            <v>55</v>
          </cell>
        </row>
        <row r="1321">
          <cell r="E1321">
            <v>1749</v>
          </cell>
          <cell r="G1321">
            <v>53</v>
          </cell>
        </row>
        <row r="1322">
          <cell r="E1322">
            <v>1749</v>
          </cell>
          <cell r="G1322">
            <v>54</v>
          </cell>
        </row>
        <row r="1323">
          <cell r="E1323">
            <v>1749</v>
          </cell>
          <cell r="G1323">
            <v>50</v>
          </cell>
        </row>
        <row r="1324">
          <cell r="E1324">
            <v>1749</v>
          </cell>
          <cell r="G1324">
            <v>51</v>
          </cell>
        </row>
      </sheetData>
      <sheetData sheetId="1">
        <row r="1">
          <cell r="A1">
            <v>1</v>
          </cell>
          <cell r="B1">
            <v>11.038884110434783</v>
          </cell>
          <cell r="C1">
            <v>53.953488372093027</v>
          </cell>
        </row>
        <row r="2">
          <cell r="A2">
            <v>1</v>
          </cell>
          <cell r="B2">
            <v>7.1956659577272717</v>
          </cell>
          <cell r="C2">
            <v>51.860465116279073</v>
          </cell>
        </row>
        <row r="3">
          <cell r="A3">
            <v>1</v>
          </cell>
          <cell r="B3">
            <v>6.1076633679310337</v>
          </cell>
          <cell r="C3">
            <v>66.511627906976742</v>
          </cell>
        </row>
        <row r="4">
          <cell r="A4">
            <v>1</v>
          </cell>
          <cell r="B4">
            <v>9.8592168962222253</v>
          </cell>
          <cell r="C4">
            <v>100</v>
          </cell>
        </row>
        <row r="5">
          <cell r="A5">
            <v>1</v>
          </cell>
          <cell r="B5">
            <v>13.00383399826087</v>
          </cell>
          <cell r="C5">
            <v>53.953488372093027</v>
          </cell>
        </row>
        <row r="6">
          <cell r="A6">
            <v>1</v>
          </cell>
          <cell r="B6">
            <v>13.618808444782609</v>
          </cell>
          <cell r="C6">
            <v>53.953488372093027</v>
          </cell>
        </row>
        <row r="7">
          <cell r="A7">
            <v>1</v>
          </cell>
          <cell r="B7">
            <v>16.599371395416668</v>
          </cell>
          <cell r="C7">
            <v>56.046511627906973</v>
          </cell>
        </row>
        <row r="8">
          <cell r="A8">
            <v>1</v>
          </cell>
          <cell r="B8">
            <v>10.021402578</v>
          </cell>
          <cell r="C8">
            <v>26.744186046511629</v>
          </cell>
        </row>
        <row r="9">
          <cell r="A9">
            <v>1</v>
          </cell>
          <cell r="B9">
            <v>9.9485280640000013</v>
          </cell>
          <cell r="C9">
            <v>37.209302325581397</v>
          </cell>
        </row>
        <row r="10">
          <cell r="A10">
            <v>1</v>
          </cell>
          <cell r="B10">
            <v>15.482377258</v>
          </cell>
          <cell r="C10">
            <v>26.744186046511629</v>
          </cell>
        </row>
        <row r="11">
          <cell r="A11">
            <v>1</v>
          </cell>
          <cell r="B11">
            <v>19.967650725333332</v>
          </cell>
          <cell r="C11">
            <v>37.209302325581397</v>
          </cell>
        </row>
        <row r="12">
          <cell r="A12">
            <v>1</v>
          </cell>
          <cell r="B12">
            <v>11.609981312307692</v>
          </cell>
          <cell r="C12">
            <v>33.02325581395349</v>
          </cell>
        </row>
        <row r="13">
          <cell r="A13">
            <v>1</v>
          </cell>
          <cell r="B13">
            <v>9.9408311990909084</v>
          </cell>
          <cell r="C13">
            <v>28.837209302325583</v>
          </cell>
        </row>
        <row r="14">
          <cell r="A14">
            <v>1</v>
          </cell>
          <cell r="B14">
            <v>9.7136327018181827</v>
          </cell>
          <cell r="C14">
            <v>28.837209302325583</v>
          </cell>
        </row>
        <row r="15">
          <cell r="A15">
            <v>1</v>
          </cell>
          <cell r="B15">
            <v>19.2546130375</v>
          </cell>
          <cell r="C15">
            <v>30.930232558139537</v>
          </cell>
        </row>
        <row r="16">
          <cell r="A16">
            <v>1</v>
          </cell>
          <cell r="B16">
            <v>21.276536803571428</v>
          </cell>
          <cell r="C16">
            <v>35.116279069767444</v>
          </cell>
        </row>
        <row r="17">
          <cell r="A17">
            <v>1</v>
          </cell>
          <cell r="B17">
            <v>28.960910569090906</v>
          </cell>
          <cell r="C17">
            <v>28.837209302325583</v>
          </cell>
        </row>
        <row r="18">
          <cell r="A18">
            <v>1</v>
          </cell>
          <cell r="B18">
            <v>24.040258850000001</v>
          </cell>
          <cell r="C18">
            <v>14.186046511627907</v>
          </cell>
        </row>
        <row r="19">
          <cell r="A19">
            <v>2</v>
          </cell>
          <cell r="B19">
            <v>5.2340298640909095</v>
          </cell>
          <cell r="C19">
            <v>51.860465116279073</v>
          </cell>
        </row>
        <row r="20">
          <cell r="A20">
            <v>2</v>
          </cell>
          <cell r="B20">
            <v>4.9201517483333328</v>
          </cell>
          <cell r="C20">
            <v>56.046511627906973</v>
          </cell>
        </row>
        <row r="21">
          <cell r="A21">
            <v>2</v>
          </cell>
          <cell r="B21">
            <v>5.8962104140740736</v>
          </cell>
          <cell r="C21">
            <v>62.325581395348834</v>
          </cell>
        </row>
        <row r="22">
          <cell r="A22">
            <v>2</v>
          </cell>
          <cell r="B22">
            <v>5.2719283244444446</v>
          </cell>
          <cell r="C22">
            <v>62.325581395348834</v>
          </cell>
        </row>
        <row r="23">
          <cell r="A23">
            <v>2</v>
          </cell>
          <cell r="B23">
            <v>5.7095692129629647</v>
          </cell>
          <cell r="C23">
            <v>62.325581395348834</v>
          </cell>
        </row>
        <row r="24">
          <cell r="A24">
            <v>2</v>
          </cell>
          <cell r="B24">
            <v>6.5571517839393918</v>
          </cell>
          <cell r="C24">
            <v>74.883720930232556</v>
          </cell>
        </row>
        <row r="25">
          <cell r="A25">
            <v>2</v>
          </cell>
          <cell r="B25">
            <v>6.1891951023529419</v>
          </cell>
          <cell r="C25">
            <v>41.395348837209305</v>
          </cell>
        </row>
        <row r="26">
          <cell r="A26">
            <v>2</v>
          </cell>
          <cell r="B26">
            <v>8.4340731368421071</v>
          </cell>
          <cell r="C26">
            <v>45.581395348837212</v>
          </cell>
        </row>
        <row r="27">
          <cell r="A27">
            <v>2</v>
          </cell>
          <cell r="B27">
            <v>7.4059109637142866</v>
          </cell>
          <cell r="C27">
            <v>79.069767441860463</v>
          </cell>
        </row>
        <row r="28">
          <cell r="A28">
            <v>2</v>
          </cell>
          <cell r="B28">
            <v>8.6116474581081111</v>
          </cell>
          <cell r="C28">
            <v>83.255813953488371</v>
          </cell>
        </row>
        <row r="29">
          <cell r="A29">
            <v>2</v>
          </cell>
          <cell r="B29">
            <v>5.8909497485714297</v>
          </cell>
          <cell r="C29">
            <v>79.069767441860463</v>
          </cell>
        </row>
        <row r="30">
          <cell r="A30">
            <v>2</v>
          </cell>
          <cell r="B30">
            <v>7.1230829224999992</v>
          </cell>
          <cell r="C30">
            <v>81.162790697674424</v>
          </cell>
        </row>
        <row r="31">
          <cell r="A31">
            <v>2</v>
          </cell>
          <cell r="B31">
            <v>5.9519996205263164</v>
          </cell>
          <cell r="C31">
            <v>85.348837209302332</v>
          </cell>
        </row>
        <row r="32">
          <cell r="A32">
            <v>2</v>
          </cell>
          <cell r="B32">
            <v>10.026356527631577</v>
          </cell>
          <cell r="C32">
            <v>85.348837209302332</v>
          </cell>
        </row>
        <row r="33">
          <cell r="A33">
            <v>2</v>
          </cell>
          <cell r="B33">
            <v>9.9859465684615394</v>
          </cell>
          <cell r="C33">
            <v>60.232558139534881</v>
          </cell>
        </row>
        <row r="34">
          <cell r="A34">
            <v>2</v>
          </cell>
          <cell r="B34">
            <v>25.441940310833331</v>
          </cell>
          <cell r="C34">
            <v>30.930232558139537</v>
          </cell>
        </row>
        <row r="35">
          <cell r="A35">
            <v>2</v>
          </cell>
          <cell r="B35">
            <v>10.366924616923079</v>
          </cell>
          <cell r="C35">
            <v>60.232558139534881</v>
          </cell>
        </row>
        <row r="36">
          <cell r="A36">
            <v>2</v>
          </cell>
          <cell r="B36">
            <v>9.7414275774999997</v>
          </cell>
          <cell r="C36">
            <v>64.418604651162795</v>
          </cell>
        </row>
        <row r="37">
          <cell r="A37">
            <v>2</v>
          </cell>
          <cell r="B37">
            <v>5.4694841619999996</v>
          </cell>
          <cell r="C37">
            <v>58.139534883720927</v>
          </cell>
        </row>
        <row r="38">
          <cell r="A38">
            <v>2</v>
          </cell>
          <cell r="B38">
            <v>9.2667915553846161</v>
          </cell>
          <cell r="C38">
            <v>60.232558139534881</v>
          </cell>
        </row>
        <row r="39">
          <cell r="A39">
            <v>2</v>
          </cell>
          <cell r="B39">
            <v>11.987877747999999</v>
          </cell>
          <cell r="C39">
            <v>47.674418604651166</v>
          </cell>
        </row>
        <row r="40">
          <cell r="A40">
            <v>2</v>
          </cell>
          <cell r="B40">
            <v>13.698305159523811</v>
          </cell>
          <cell r="C40">
            <v>49.767441860465119</v>
          </cell>
        </row>
        <row r="41">
          <cell r="A41">
            <v>2</v>
          </cell>
          <cell r="B41">
            <v>28.028088955454546</v>
          </cell>
          <cell r="C41">
            <v>28.837209302325583</v>
          </cell>
        </row>
        <row r="42">
          <cell r="A42">
            <v>2</v>
          </cell>
          <cell r="B42">
            <v>19.012631365000001</v>
          </cell>
          <cell r="C42">
            <v>35.116279069767444</v>
          </cell>
        </row>
        <row r="43">
          <cell r="A43">
            <v>2</v>
          </cell>
          <cell r="B43">
            <v>30.308949974545463</v>
          </cell>
          <cell r="C43">
            <v>28.837209302325583</v>
          </cell>
        </row>
        <row r="44">
          <cell r="A44">
            <v>2</v>
          </cell>
          <cell r="B44">
            <v>57.107374783333327</v>
          </cell>
          <cell r="C44">
            <v>18.372093023255815</v>
          </cell>
        </row>
        <row r="45">
          <cell r="A45">
            <v>2</v>
          </cell>
          <cell r="B45">
            <v>38.926649024545455</v>
          </cell>
          <cell r="C45">
            <v>28.837209302325583</v>
          </cell>
        </row>
        <row r="46">
          <cell r="A46">
            <v>2</v>
          </cell>
          <cell r="B46">
            <v>38.180658162</v>
          </cell>
          <cell r="C46">
            <v>26.744186046511629</v>
          </cell>
        </row>
        <row r="47">
          <cell r="A47">
            <v>2</v>
          </cell>
          <cell r="B47">
            <v>37.746574780000003</v>
          </cell>
          <cell r="C47">
            <v>18.372093023255815</v>
          </cell>
        </row>
        <row r="48">
          <cell r="A48">
            <v>2</v>
          </cell>
          <cell r="B48">
            <v>19.871158972499998</v>
          </cell>
          <cell r="C48">
            <v>14.186046511627907</v>
          </cell>
        </row>
        <row r="49">
          <cell r="A49">
            <v>2</v>
          </cell>
          <cell r="B49">
            <v>27.20451941</v>
          </cell>
          <cell r="C49">
            <v>14.186046511627907</v>
          </cell>
        </row>
        <row r="50">
          <cell r="A50">
            <v>2</v>
          </cell>
          <cell r="B50">
            <v>26.948026676000001</v>
          </cell>
          <cell r="C50">
            <v>16.279069767441861</v>
          </cell>
        </row>
        <row r="51">
          <cell r="A51">
            <v>2</v>
          </cell>
          <cell r="B51">
            <v>20.825000000000003</v>
          </cell>
          <cell r="C51">
            <v>14.186046511627907</v>
          </cell>
        </row>
        <row r="52">
          <cell r="A52">
            <v>2</v>
          </cell>
          <cell r="B52">
            <v>19.399999999999999</v>
          </cell>
          <cell r="C52">
            <v>14.186046511627907</v>
          </cell>
        </row>
        <row r="53">
          <cell r="A53">
            <v>2</v>
          </cell>
          <cell r="B53">
            <v>30.425000000000001</v>
          </cell>
          <cell r="C53">
            <v>14.186046511627907</v>
          </cell>
        </row>
        <row r="54">
          <cell r="A54">
            <v>2</v>
          </cell>
          <cell r="B54">
            <v>35.200000000000003</v>
          </cell>
          <cell r="C54">
            <v>14.186046511627907</v>
          </cell>
        </row>
        <row r="55">
          <cell r="A55">
            <v>2</v>
          </cell>
          <cell r="B55">
            <v>16.100000000000001</v>
          </cell>
          <cell r="C55">
            <v>10</v>
          </cell>
        </row>
        <row r="56">
          <cell r="A56">
            <v>3</v>
          </cell>
          <cell r="B56">
            <v>9.0314344392307699</v>
          </cell>
          <cell r="C56">
            <v>33.02325581395349</v>
          </cell>
        </row>
        <row r="57">
          <cell r="A57">
            <v>3</v>
          </cell>
          <cell r="B57">
            <v>6.3292434012500003</v>
          </cell>
          <cell r="C57">
            <v>39.302325581395351</v>
          </cell>
        </row>
        <row r="58">
          <cell r="A58">
            <v>3</v>
          </cell>
          <cell r="B58">
            <v>10.70745778125</v>
          </cell>
          <cell r="C58">
            <v>39.302325581395351</v>
          </cell>
        </row>
        <row r="59">
          <cell r="A59">
            <v>3</v>
          </cell>
          <cell r="B59">
            <v>13.677916337692306</v>
          </cell>
          <cell r="C59">
            <v>33.02325581395349</v>
          </cell>
        </row>
        <row r="60">
          <cell r="A60">
            <v>3</v>
          </cell>
          <cell r="B60">
            <v>10.618465953571429</v>
          </cell>
          <cell r="C60">
            <v>35.116279069767444</v>
          </cell>
        </row>
        <row r="61">
          <cell r="A61">
            <v>3</v>
          </cell>
          <cell r="B61">
            <v>15.92966103</v>
          </cell>
          <cell r="C61">
            <v>26.744186046511629</v>
          </cell>
        </row>
        <row r="62">
          <cell r="A62">
            <v>3</v>
          </cell>
          <cell r="B62">
            <v>18.697000065000001</v>
          </cell>
          <cell r="C62">
            <v>22.558139534883722</v>
          </cell>
        </row>
        <row r="63">
          <cell r="A63">
            <v>3</v>
          </cell>
          <cell r="B63">
            <v>24.419544096363641</v>
          </cell>
          <cell r="C63">
            <v>28.837209302325583</v>
          </cell>
        </row>
        <row r="64">
          <cell r="A64">
            <v>3</v>
          </cell>
          <cell r="B64">
            <v>15.803104519999998</v>
          </cell>
          <cell r="C64">
            <v>22.558139534883722</v>
          </cell>
        </row>
        <row r="65">
          <cell r="A65">
            <v>3</v>
          </cell>
          <cell r="B65">
            <v>12.337981203333332</v>
          </cell>
          <cell r="C65">
            <v>24.651162790697676</v>
          </cell>
        </row>
        <row r="66">
          <cell r="A66">
            <v>3</v>
          </cell>
          <cell r="B66">
            <v>11.799576596363636</v>
          </cell>
          <cell r="C66">
            <v>28.837209302325583</v>
          </cell>
        </row>
        <row r="67">
          <cell r="A67">
            <v>3</v>
          </cell>
          <cell r="B67">
            <v>12.617429025</v>
          </cell>
          <cell r="C67">
            <v>30.930232558139537</v>
          </cell>
        </row>
        <row r="68">
          <cell r="A68">
            <v>4</v>
          </cell>
          <cell r="B68">
            <v>20.757937008888888</v>
          </cell>
          <cell r="C68">
            <v>24.651162790697676</v>
          </cell>
        </row>
        <row r="69">
          <cell r="A69">
            <v>4</v>
          </cell>
          <cell r="B69">
            <v>26.604147026</v>
          </cell>
          <cell r="C69">
            <v>16.279069767441861</v>
          </cell>
        </row>
        <row r="70">
          <cell r="A70">
            <v>4</v>
          </cell>
          <cell r="B70">
            <v>16.408567304999998</v>
          </cell>
          <cell r="C70">
            <v>10</v>
          </cell>
        </row>
        <row r="71">
          <cell r="A71">
            <v>4</v>
          </cell>
          <cell r="B71">
            <v>32.718732024444442</v>
          </cell>
          <cell r="C71">
            <v>24.651162790697676</v>
          </cell>
        </row>
        <row r="72">
          <cell r="A72">
            <v>4</v>
          </cell>
          <cell r="B72">
            <v>15.902961057222221</v>
          </cell>
          <cell r="C72">
            <v>43.488372093023258</v>
          </cell>
        </row>
        <row r="73">
          <cell r="A73">
            <v>4</v>
          </cell>
          <cell r="B73">
            <v>47.79213018714286</v>
          </cell>
          <cell r="C73">
            <v>20.465116279069768</v>
          </cell>
        </row>
        <row r="74">
          <cell r="A74">
            <v>4</v>
          </cell>
          <cell r="B74">
            <v>21.94302962714286</v>
          </cell>
          <cell r="C74">
            <v>20.465116279069768</v>
          </cell>
        </row>
        <row r="75">
          <cell r="A75">
            <v>4</v>
          </cell>
          <cell r="B75">
            <v>32.158464527</v>
          </cell>
          <cell r="C75">
            <v>26.744186046511629</v>
          </cell>
        </row>
        <row r="76">
          <cell r="A76">
            <v>4</v>
          </cell>
          <cell r="B76">
            <v>59.913445352500005</v>
          </cell>
          <cell r="C76">
            <v>22.558139534883722</v>
          </cell>
        </row>
        <row r="77">
          <cell r="A77">
            <v>4</v>
          </cell>
          <cell r="B77">
            <v>38.54482629333333</v>
          </cell>
          <cell r="C77">
            <v>12.093023255813954</v>
          </cell>
        </row>
        <row r="78">
          <cell r="A78">
            <v>4</v>
          </cell>
          <cell r="B78">
            <v>63.925909309999994</v>
          </cell>
          <cell r="C78">
            <v>10</v>
          </cell>
        </row>
        <row r="79">
          <cell r="A79">
            <v>4</v>
          </cell>
          <cell r="B79">
            <v>19.398080986666667</v>
          </cell>
          <cell r="C79">
            <v>12.093023255813954</v>
          </cell>
        </row>
        <row r="80">
          <cell r="A80">
            <v>4</v>
          </cell>
          <cell r="B80">
            <v>21.38330182</v>
          </cell>
          <cell r="C80">
            <v>10</v>
          </cell>
        </row>
        <row r="81">
          <cell r="A81">
            <v>4</v>
          </cell>
          <cell r="B81">
            <v>70.865209740000012</v>
          </cell>
          <cell r="C81">
            <v>10</v>
          </cell>
        </row>
      </sheetData>
      <sheetData sheetId="2"/>
      <sheetData sheetId="3"/>
      <sheetData sheetId="4"/>
      <sheetData sheetId="5">
        <row r="1">
          <cell r="A1">
            <v>2020</v>
          </cell>
          <cell r="B1">
            <v>11.038884110434783</v>
          </cell>
          <cell r="C1">
            <v>53.953488372093027</v>
          </cell>
        </row>
        <row r="2">
          <cell r="A2">
            <v>2020</v>
          </cell>
          <cell r="B2">
            <v>7.1956659577272717</v>
          </cell>
          <cell r="C2">
            <v>51.860465116279073</v>
          </cell>
        </row>
        <row r="3">
          <cell r="A3">
            <v>2020</v>
          </cell>
          <cell r="B3">
            <v>6.1076633679310337</v>
          </cell>
          <cell r="C3">
            <v>66.511627906976742</v>
          </cell>
        </row>
        <row r="4">
          <cell r="A4">
            <v>2020</v>
          </cell>
          <cell r="B4">
            <v>9.8592168962222253</v>
          </cell>
          <cell r="C4">
            <v>100</v>
          </cell>
        </row>
        <row r="5">
          <cell r="A5">
            <v>1945</v>
          </cell>
          <cell r="B5">
            <v>13.00383399826087</v>
          </cell>
          <cell r="C5">
            <v>53.953488372093027</v>
          </cell>
        </row>
        <row r="6">
          <cell r="A6">
            <v>1945</v>
          </cell>
          <cell r="B6">
            <v>13.618808444782609</v>
          </cell>
          <cell r="C6">
            <v>53.953488372093027</v>
          </cell>
        </row>
        <row r="7">
          <cell r="A7">
            <v>1945</v>
          </cell>
          <cell r="B7">
            <v>16.599371395416668</v>
          </cell>
          <cell r="C7">
            <v>56.046511627906973</v>
          </cell>
        </row>
        <row r="8">
          <cell r="A8">
            <v>1945</v>
          </cell>
          <cell r="B8">
            <v>10.021402578</v>
          </cell>
          <cell r="C8">
            <v>26.744186046511629</v>
          </cell>
        </row>
        <row r="9">
          <cell r="A9">
            <v>1945</v>
          </cell>
          <cell r="B9">
            <v>9.9485280640000013</v>
          </cell>
          <cell r="C9">
            <v>37.209302325581397</v>
          </cell>
        </row>
        <row r="10">
          <cell r="A10">
            <v>1945</v>
          </cell>
          <cell r="B10">
            <v>15.482377258</v>
          </cell>
          <cell r="C10">
            <v>26.744186046511629</v>
          </cell>
        </row>
        <row r="11">
          <cell r="A11">
            <v>1945</v>
          </cell>
          <cell r="B11">
            <v>19.967650725333332</v>
          </cell>
          <cell r="C11">
            <v>37.209302325581397</v>
          </cell>
        </row>
        <row r="12">
          <cell r="A12">
            <v>1945</v>
          </cell>
          <cell r="B12">
            <v>11.609981312307692</v>
          </cell>
          <cell r="C12">
            <v>33.02325581395349</v>
          </cell>
        </row>
        <row r="13">
          <cell r="A13">
            <v>1945</v>
          </cell>
          <cell r="B13">
            <v>9.9408311990909084</v>
          </cell>
          <cell r="C13">
            <v>28.837209302325583</v>
          </cell>
        </row>
        <row r="14">
          <cell r="A14">
            <v>1945</v>
          </cell>
          <cell r="B14">
            <v>9.7136327018181827</v>
          </cell>
          <cell r="C14">
            <v>28.837209302325583</v>
          </cell>
        </row>
        <row r="15">
          <cell r="A15">
            <v>1945</v>
          </cell>
          <cell r="B15">
            <v>19.2546130375</v>
          </cell>
          <cell r="C15">
            <v>30.930232558139537</v>
          </cell>
        </row>
        <row r="16">
          <cell r="A16">
            <v>1945</v>
          </cell>
          <cell r="B16">
            <v>21.276536803571428</v>
          </cell>
          <cell r="C16">
            <v>35.116279069767444</v>
          </cell>
        </row>
        <row r="17">
          <cell r="A17">
            <v>1824</v>
          </cell>
          <cell r="B17">
            <v>28.960910569090906</v>
          </cell>
          <cell r="C17">
            <v>28.837209302325583</v>
          </cell>
        </row>
        <row r="18">
          <cell r="A18">
            <v>1824</v>
          </cell>
          <cell r="B18">
            <v>24.040258850000001</v>
          </cell>
          <cell r="C18">
            <v>14.186046511627907</v>
          </cell>
        </row>
        <row r="19">
          <cell r="A19">
            <v>2020</v>
          </cell>
          <cell r="B19">
            <v>5.2340298640909095</v>
          </cell>
          <cell r="C19">
            <v>51.860465116279073</v>
          </cell>
        </row>
        <row r="20">
          <cell r="A20">
            <v>2020</v>
          </cell>
          <cell r="B20">
            <v>4.9201517483333328</v>
          </cell>
          <cell r="C20">
            <v>56.046511627906973</v>
          </cell>
        </row>
        <row r="21">
          <cell r="A21">
            <v>2020</v>
          </cell>
          <cell r="B21">
            <v>5.8962104140740736</v>
          </cell>
          <cell r="C21">
            <v>62.325581395348834</v>
          </cell>
        </row>
        <row r="22">
          <cell r="A22">
            <v>2020</v>
          </cell>
          <cell r="B22">
            <v>5.2719283244444446</v>
          </cell>
          <cell r="C22">
            <v>62.325581395348834</v>
          </cell>
        </row>
        <row r="23">
          <cell r="A23">
            <v>2020</v>
          </cell>
          <cell r="B23">
            <v>5.7095692129629647</v>
          </cell>
          <cell r="C23">
            <v>62.325581395348834</v>
          </cell>
        </row>
        <row r="24">
          <cell r="A24">
            <v>2020</v>
          </cell>
          <cell r="B24">
            <v>6.5571517839393918</v>
          </cell>
          <cell r="C24">
            <v>74.883720930232556</v>
          </cell>
        </row>
        <row r="25">
          <cell r="A25">
            <v>2020</v>
          </cell>
          <cell r="B25">
            <v>6.1891951023529419</v>
          </cell>
          <cell r="C25">
            <v>41.395348837209305</v>
          </cell>
        </row>
        <row r="26">
          <cell r="A26">
            <v>2020</v>
          </cell>
          <cell r="B26">
            <v>8.4340731368421071</v>
          </cell>
          <cell r="C26">
            <v>45.581395348837212</v>
          </cell>
        </row>
        <row r="27">
          <cell r="A27">
            <v>2020</v>
          </cell>
          <cell r="B27">
            <v>7.4059109637142866</v>
          </cell>
          <cell r="C27">
            <v>79.069767441860463</v>
          </cell>
        </row>
        <row r="28">
          <cell r="A28">
            <v>2020</v>
          </cell>
          <cell r="B28">
            <v>8.6116474581081111</v>
          </cell>
          <cell r="C28">
            <v>83.255813953488371</v>
          </cell>
        </row>
        <row r="29">
          <cell r="A29">
            <v>2020</v>
          </cell>
          <cell r="B29">
            <v>5.8909497485714297</v>
          </cell>
          <cell r="C29">
            <v>79.069767441860463</v>
          </cell>
        </row>
        <row r="30">
          <cell r="A30">
            <v>2020</v>
          </cell>
          <cell r="B30">
            <v>7.1230829224999992</v>
          </cell>
          <cell r="C30">
            <v>81.162790697674424</v>
          </cell>
        </row>
        <row r="31">
          <cell r="A31">
            <v>2020</v>
          </cell>
          <cell r="B31">
            <v>5.9519996205263164</v>
          </cell>
          <cell r="C31">
            <v>85.348837209302332</v>
          </cell>
        </row>
        <row r="32">
          <cell r="A32">
            <v>2020</v>
          </cell>
          <cell r="B32">
            <v>10.026356527631577</v>
          </cell>
          <cell r="C32">
            <v>85.348837209302332</v>
          </cell>
        </row>
        <row r="33">
          <cell r="A33">
            <v>2020</v>
          </cell>
          <cell r="B33">
            <v>9.9859465684615394</v>
          </cell>
          <cell r="C33">
            <v>60.232558139534881</v>
          </cell>
        </row>
        <row r="34">
          <cell r="A34">
            <v>2020</v>
          </cell>
          <cell r="B34">
            <v>25.441940310833331</v>
          </cell>
          <cell r="C34">
            <v>30.930232558139537</v>
          </cell>
        </row>
        <row r="35">
          <cell r="A35">
            <v>2020</v>
          </cell>
          <cell r="B35">
            <v>10.366924616923079</v>
          </cell>
          <cell r="C35">
            <v>60.232558139534881</v>
          </cell>
        </row>
        <row r="36">
          <cell r="A36">
            <v>2020</v>
          </cell>
          <cell r="B36">
            <v>9.7414275774999997</v>
          </cell>
          <cell r="C36">
            <v>64.418604651162795</v>
          </cell>
        </row>
        <row r="37">
          <cell r="A37">
            <v>2020</v>
          </cell>
          <cell r="B37">
            <v>5.4694841619999996</v>
          </cell>
          <cell r="C37">
            <v>58.139534883720927</v>
          </cell>
        </row>
        <row r="38">
          <cell r="A38">
            <v>2020</v>
          </cell>
          <cell r="B38">
            <v>9.2667915553846161</v>
          </cell>
          <cell r="C38">
            <v>60.232558139534881</v>
          </cell>
        </row>
        <row r="39">
          <cell r="A39">
            <v>2020</v>
          </cell>
          <cell r="B39">
            <v>11.987877747999999</v>
          </cell>
          <cell r="C39">
            <v>47.674418604651166</v>
          </cell>
        </row>
        <row r="40">
          <cell r="A40">
            <v>1945</v>
          </cell>
          <cell r="B40">
            <v>13.698305159523811</v>
          </cell>
          <cell r="C40">
            <v>49.767441860465119</v>
          </cell>
        </row>
        <row r="41">
          <cell r="A41">
            <v>1883</v>
          </cell>
          <cell r="B41">
            <v>28.028088955454546</v>
          </cell>
          <cell r="C41">
            <v>28.837209302325583</v>
          </cell>
        </row>
        <row r="42">
          <cell r="A42">
            <v>1882</v>
          </cell>
          <cell r="B42">
            <v>19.012631365000001</v>
          </cell>
          <cell r="C42">
            <v>35.116279069767444</v>
          </cell>
        </row>
        <row r="43">
          <cell r="A43">
            <v>1882</v>
          </cell>
          <cell r="B43">
            <v>30.308949974545463</v>
          </cell>
          <cell r="C43">
            <v>28.837209302325583</v>
          </cell>
        </row>
        <row r="44">
          <cell r="A44">
            <v>1883</v>
          </cell>
          <cell r="B44">
            <v>57.107374783333327</v>
          </cell>
          <cell r="C44">
            <v>18.372093023255815</v>
          </cell>
        </row>
        <row r="45">
          <cell r="A45">
            <v>1883</v>
          </cell>
          <cell r="B45">
            <v>38.926649024545455</v>
          </cell>
          <cell r="C45">
            <v>28.837209302325583</v>
          </cell>
        </row>
        <row r="46">
          <cell r="A46">
            <v>1883</v>
          </cell>
          <cell r="B46">
            <v>38.180658162</v>
          </cell>
          <cell r="C46">
            <v>26.744186046511629</v>
          </cell>
        </row>
        <row r="47">
          <cell r="A47">
            <v>1883</v>
          </cell>
          <cell r="B47">
            <v>37.746574780000003</v>
          </cell>
          <cell r="C47">
            <v>18.372093023255815</v>
          </cell>
        </row>
        <row r="48">
          <cell r="A48">
            <v>2020</v>
          </cell>
          <cell r="B48">
            <v>9.0314344392307699</v>
          </cell>
          <cell r="C48">
            <v>33.02325581395349</v>
          </cell>
        </row>
        <row r="49">
          <cell r="A49">
            <v>2020</v>
          </cell>
          <cell r="B49">
            <v>6.3292434012500003</v>
          </cell>
          <cell r="C49">
            <v>39.302325581395351</v>
          </cell>
        </row>
        <row r="50">
          <cell r="A50">
            <v>2020</v>
          </cell>
          <cell r="B50">
            <v>10.70745778125</v>
          </cell>
          <cell r="C50">
            <v>39.302325581395351</v>
          </cell>
        </row>
        <row r="51">
          <cell r="A51">
            <v>2020</v>
          </cell>
          <cell r="B51">
            <v>13.677916337692306</v>
          </cell>
          <cell r="C51">
            <v>33.02325581395349</v>
          </cell>
        </row>
        <row r="52">
          <cell r="A52">
            <v>2020</v>
          </cell>
          <cell r="B52">
            <v>10.618465953571429</v>
          </cell>
          <cell r="C52">
            <v>35.116279069767444</v>
          </cell>
        </row>
        <row r="53">
          <cell r="A53">
            <v>2020</v>
          </cell>
          <cell r="B53">
            <v>15.92966103</v>
          </cell>
          <cell r="C53">
            <v>26.744186046511629</v>
          </cell>
        </row>
        <row r="54">
          <cell r="A54">
            <v>2020</v>
          </cell>
          <cell r="B54">
            <v>18.697000065000001</v>
          </cell>
          <cell r="C54">
            <v>22.558139534883722</v>
          </cell>
        </row>
        <row r="55">
          <cell r="A55">
            <v>2020</v>
          </cell>
          <cell r="B55">
            <v>24.419544096363641</v>
          </cell>
          <cell r="C55">
            <v>28.837209302325583</v>
          </cell>
        </row>
        <row r="56">
          <cell r="A56">
            <v>2020</v>
          </cell>
          <cell r="B56">
            <v>15.803104519999998</v>
          </cell>
          <cell r="C56">
            <v>22.558139534883722</v>
          </cell>
        </row>
        <row r="57">
          <cell r="A57">
            <v>2020</v>
          </cell>
          <cell r="B57">
            <v>12.337981203333332</v>
          </cell>
          <cell r="C57">
            <v>24.651162790697676</v>
          </cell>
        </row>
        <row r="58">
          <cell r="A58">
            <v>2020</v>
          </cell>
          <cell r="B58">
            <v>11.799576596363636</v>
          </cell>
          <cell r="C58">
            <v>28.837209302325583</v>
          </cell>
        </row>
        <row r="59">
          <cell r="A59">
            <v>2020</v>
          </cell>
          <cell r="B59">
            <v>12.617429025</v>
          </cell>
          <cell r="C59">
            <v>30.930232558139537</v>
          </cell>
        </row>
        <row r="60">
          <cell r="A60">
            <v>1803</v>
          </cell>
          <cell r="B60">
            <v>19.871158972499998</v>
          </cell>
          <cell r="C60">
            <v>14.186046511627907</v>
          </cell>
        </row>
        <row r="61">
          <cell r="A61">
            <v>1803</v>
          </cell>
          <cell r="B61">
            <v>27.20451941</v>
          </cell>
          <cell r="C61">
            <v>14.186046511627907</v>
          </cell>
        </row>
        <row r="62">
          <cell r="A62">
            <v>1803</v>
          </cell>
          <cell r="B62">
            <v>26.948026676000001</v>
          </cell>
          <cell r="C62">
            <v>16.279069767441861</v>
          </cell>
        </row>
        <row r="63">
          <cell r="A63">
            <v>1803</v>
          </cell>
          <cell r="B63">
            <v>20.825000000000003</v>
          </cell>
          <cell r="C63">
            <v>14.186046511627907</v>
          </cell>
        </row>
        <row r="64">
          <cell r="A64">
            <v>1803</v>
          </cell>
          <cell r="B64">
            <v>19.399999999999999</v>
          </cell>
          <cell r="C64">
            <v>14.186046511627907</v>
          </cell>
        </row>
        <row r="65">
          <cell r="A65">
            <v>1803</v>
          </cell>
          <cell r="B65">
            <v>30.425000000000001</v>
          </cell>
          <cell r="C65">
            <v>14.186046511627907</v>
          </cell>
        </row>
        <row r="66">
          <cell r="A66">
            <v>1803</v>
          </cell>
          <cell r="B66">
            <v>35.200000000000003</v>
          </cell>
          <cell r="C66">
            <v>14.186046511627907</v>
          </cell>
        </row>
        <row r="67">
          <cell r="A67">
            <v>1790</v>
          </cell>
          <cell r="B67">
            <v>16.100000000000001</v>
          </cell>
          <cell r="C67">
            <v>10</v>
          </cell>
        </row>
      </sheetData>
      <sheetData sheetId="6"/>
      <sheetData sheetId="7"/>
      <sheetData sheetId="8"/>
      <sheetData sheetId="9"/>
      <sheetData sheetId="10">
        <row r="1">
          <cell r="A1">
            <v>2013</v>
          </cell>
          <cell r="B1">
            <v>1</v>
          </cell>
          <cell r="C1">
            <v>14.009821053919287</v>
          </cell>
        </row>
        <row r="2">
          <cell r="A2">
            <v>2010</v>
          </cell>
          <cell r="B2">
            <v>1</v>
          </cell>
          <cell r="C2">
            <v>14.318331011911047</v>
          </cell>
        </row>
        <row r="3">
          <cell r="A3">
            <v>2000</v>
          </cell>
          <cell r="B3">
            <v>1</v>
          </cell>
          <cell r="C3">
            <v>14.343972808412561</v>
          </cell>
        </row>
        <row r="4">
          <cell r="A4">
            <v>1998</v>
          </cell>
          <cell r="B4">
            <v>1</v>
          </cell>
          <cell r="C4">
            <v>14.618585897834821</v>
          </cell>
        </row>
        <row r="5">
          <cell r="A5">
            <v>1995</v>
          </cell>
          <cell r="B5">
            <v>1</v>
          </cell>
          <cell r="C5">
            <v>21.756478433933459</v>
          </cell>
        </row>
        <row r="6">
          <cell r="A6">
            <v>1992</v>
          </cell>
          <cell r="B6">
            <v>1</v>
          </cell>
          <cell r="C6">
            <v>26.816765929373496</v>
          </cell>
        </row>
        <row r="7">
          <cell r="A7">
            <v>1989</v>
          </cell>
          <cell r="B7">
            <v>1</v>
          </cell>
          <cell r="C7">
            <v>25.081106458877283</v>
          </cell>
        </row>
        <row r="8">
          <cell r="A8">
            <v>1986</v>
          </cell>
          <cell r="B8">
            <v>1</v>
          </cell>
          <cell r="C8">
            <v>24.234864741413471</v>
          </cell>
        </row>
        <row r="9">
          <cell r="A9">
            <v>1983</v>
          </cell>
          <cell r="B9">
            <v>1</v>
          </cell>
          <cell r="C9">
            <v>18.848581460820796</v>
          </cell>
        </row>
        <row r="10">
          <cell r="A10">
            <v>1980</v>
          </cell>
          <cell r="B10">
            <v>1</v>
          </cell>
          <cell r="C10">
            <v>26.552025059484198</v>
          </cell>
        </row>
        <row r="11">
          <cell r="A11">
            <v>1974</v>
          </cell>
          <cell r="B11">
            <v>1</v>
          </cell>
          <cell r="C11">
            <v>27.375891233650247</v>
          </cell>
        </row>
        <row r="12">
          <cell r="A12">
            <v>1971</v>
          </cell>
          <cell r="B12">
            <v>1</v>
          </cell>
          <cell r="C12">
            <v>13.20785684313543</v>
          </cell>
        </row>
        <row r="13">
          <cell r="A13">
            <v>1966</v>
          </cell>
          <cell r="B13">
            <v>1</v>
          </cell>
          <cell r="C13">
            <v>15.613749475487003</v>
          </cell>
        </row>
        <row r="14">
          <cell r="A14">
            <v>1963</v>
          </cell>
          <cell r="B14">
            <v>1</v>
          </cell>
          <cell r="C14">
            <v>11.670758772466369</v>
          </cell>
        </row>
        <row r="15">
          <cell r="A15">
            <v>1960</v>
          </cell>
          <cell r="B15">
            <v>1</v>
          </cell>
          <cell r="C15">
            <v>11.737589123365025</v>
          </cell>
        </row>
        <row r="16">
          <cell r="A16">
            <v>1958</v>
          </cell>
          <cell r="B16">
            <v>1</v>
          </cell>
          <cell r="C16">
            <v>11.336607017973096</v>
          </cell>
        </row>
        <row r="17">
          <cell r="A17">
            <v>1947</v>
          </cell>
          <cell r="B17">
            <v>1</v>
          </cell>
          <cell r="C17">
            <v>12.673214035946192</v>
          </cell>
        </row>
        <row r="18">
          <cell r="A18">
            <v>1947</v>
          </cell>
          <cell r="B18">
            <v>1</v>
          </cell>
          <cell r="C18">
            <v>11.403437368871751</v>
          </cell>
        </row>
        <row r="19">
          <cell r="A19">
            <v>1947</v>
          </cell>
          <cell r="B19">
            <v>1</v>
          </cell>
          <cell r="C19">
            <v>12.339062281452918</v>
          </cell>
        </row>
        <row r="20">
          <cell r="A20">
            <v>1946</v>
          </cell>
          <cell r="B20">
            <v>1</v>
          </cell>
          <cell r="C20">
            <v>22.229954214453826</v>
          </cell>
        </row>
        <row r="21">
          <cell r="A21">
            <v>1946</v>
          </cell>
          <cell r="B21">
            <v>1</v>
          </cell>
          <cell r="C21">
            <v>13.274687194034085</v>
          </cell>
        </row>
        <row r="22">
          <cell r="A22">
            <v>1946</v>
          </cell>
          <cell r="B22">
            <v>1</v>
          </cell>
          <cell r="C22">
            <v>12.004910526959645</v>
          </cell>
        </row>
        <row r="23">
          <cell r="A23">
            <v>1931</v>
          </cell>
          <cell r="B23">
            <v>1</v>
          </cell>
          <cell r="C23">
            <v>24.230223741110489</v>
          </cell>
        </row>
        <row r="24">
          <cell r="A24">
            <v>2013</v>
          </cell>
          <cell r="B24">
            <v>2</v>
          </cell>
          <cell r="C24">
            <v>15.881070879081623</v>
          </cell>
        </row>
        <row r="25">
          <cell r="A25">
            <v>2010</v>
          </cell>
          <cell r="B25">
            <v>2</v>
          </cell>
          <cell r="C25">
            <v>10.107496091460714</v>
          </cell>
        </row>
        <row r="26">
          <cell r="A26">
            <v>2000</v>
          </cell>
          <cell r="B26">
            <v>2</v>
          </cell>
          <cell r="C26">
            <v>12.740044386844847</v>
          </cell>
        </row>
        <row r="27">
          <cell r="A27">
            <v>1998</v>
          </cell>
          <cell r="B27">
            <v>2</v>
          </cell>
          <cell r="C27">
            <v>11.294483547065095</v>
          </cell>
        </row>
        <row r="28">
          <cell r="A28">
            <v>1995</v>
          </cell>
          <cell r="B28">
            <v>2</v>
          </cell>
          <cell r="C28">
            <v>20.400528326566768</v>
          </cell>
        </row>
        <row r="29">
          <cell r="A29">
            <v>1992</v>
          </cell>
          <cell r="B29">
            <v>2</v>
          </cell>
          <cell r="C29">
            <v>13.878801267049335</v>
          </cell>
        </row>
        <row r="30">
          <cell r="A30">
            <v>1989</v>
          </cell>
          <cell r="B30">
            <v>2</v>
          </cell>
          <cell r="C30">
            <v>14.047776850484547</v>
          </cell>
        </row>
        <row r="31">
          <cell r="A31">
            <v>1986</v>
          </cell>
          <cell r="B31">
            <v>2</v>
          </cell>
          <cell r="C31">
            <v>14.878615615601801</v>
          </cell>
        </row>
        <row r="32">
          <cell r="A32">
            <v>1983</v>
          </cell>
          <cell r="B32">
            <v>2</v>
          </cell>
          <cell r="C32">
            <v>12.379135370463208</v>
          </cell>
        </row>
        <row r="33">
          <cell r="A33">
            <v>1980</v>
          </cell>
          <cell r="B33">
            <v>2</v>
          </cell>
          <cell r="C33">
            <v>19.657170330383011</v>
          </cell>
        </row>
        <row r="34">
          <cell r="A34">
            <v>1977</v>
          </cell>
          <cell r="B34">
            <v>2</v>
          </cell>
          <cell r="C34">
            <v>24.751640768392601</v>
          </cell>
        </row>
        <row r="35">
          <cell r="A35">
            <v>1971</v>
          </cell>
          <cell r="B35">
            <v>2</v>
          </cell>
          <cell r="C35">
            <v>13.34151754493274</v>
          </cell>
        </row>
        <row r="36">
          <cell r="A36">
            <v>1966</v>
          </cell>
          <cell r="B36">
            <v>2</v>
          </cell>
          <cell r="C36">
            <v>13.141026492236776</v>
          </cell>
        </row>
        <row r="37">
          <cell r="A37">
            <v>1963</v>
          </cell>
          <cell r="B37">
            <v>2</v>
          </cell>
          <cell r="C37">
            <v>13.141026492236776</v>
          </cell>
        </row>
        <row r="38">
          <cell r="A38">
            <v>1960</v>
          </cell>
          <cell r="B38">
            <v>2</v>
          </cell>
          <cell r="C38">
            <v>13.942990703020634</v>
          </cell>
        </row>
        <row r="39">
          <cell r="A39">
            <v>1958</v>
          </cell>
          <cell r="B39">
            <v>2</v>
          </cell>
          <cell r="C39">
            <v>13.675669299426014</v>
          </cell>
        </row>
        <row r="40">
          <cell r="A40">
            <v>1947</v>
          </cell>
          <cell r="B40">
            <v>2</v>
          </cell>
          <cell r="C40">
            <v>14.009821053919287</v>
          </cell>
        </row>
        <row r="41">
          <cell r="A41">
            <v>1947</v>
          </cell>
          <cell r="B41">
            <v>2</v>
          </cell>
          <cell r="C41">
            <v>15.079106668297763</v>
          </cell>
        </row>
        <row r="42">
          <cell r="A42">
            <v>1947</v>
          </cell>
          <cell r="B42">
            <v>2</v>
          </cell>
          <cell r="C42">
            <v>15.546919124588348</v>
          </cell>
        </row>
        <row r="43">
          <cell r="A43">
            <v>1946</v>
          </cell>
          <cell r="B43">
            <v>2</v>
          </cell>
          <cell r="C43">
            <v>22.630936319845755</v>
          </cell>
        </row>
        <row r="44">
          <cell r="A44">
            <v>1946</v>
          </cell>
          <cell r="B44">
            <v>2</v>
          </cell>
          <cell r="C44">
            <v>11.202946316175787</v>
          </cell>
        </row>
        <row r="45">
          <cell r="A45">
            <v>1946</v>
          </cell>
          <cell r="B45">
            <v>2</v>
          </cell>
          <cell r="C45">
            <v>10.066830350898655</v>
          </cell>
        </row>
        <row r="46">
          <cell r="A46">
            <v>2013</v>
          </cell>
          <cell r="B46">
            <v>3</v>
          </cell>
          <cell r="C46">
            <v>11.069285614378476</v>
          </cell>
        </row>
        <row r="47">
          <cell r="A47">
            <v>2010</v>
          </cell>
          <cell r="B47">
            <v>3</v>
          </cell>
          <cell r="C47">
            <v>14.463304742142411</v>
          </cell>
        </row>
        <row r="48">
          <cell r="A48">
            <v>2000</v>
          </cell>
          <cell r="B48">
            <v>3</v>
          </cell>
          <cell r="C48">
            <v>13.809330001223323</v>
          </cell>
        </row>
        <row r="49">
          <cell r="A49">
            <v>1998</v>
          </cell>
          <cell r="B49">
            <v>3</v>
          </cell>
          <cell r="C49">
            <v>10.464017327738926</v>
          </cell>
        </row>
        <row r="50">
          <cell r="A50">
            <v>1995</v>
          </cell>
          <cell r="B50">
            <v>3</v>
          </cell>
          <cell r="C50">
            <v>17.978552001231343</v>
          </cell>
        </row>
        <row r="51">
          <cell r="A51">
            <v>1992</v>
          </cell>
          <cell r="B51">
            <v>3</v>
          </cell>
          <cell r="C51">
            <v>18.694778853128636</v>
          </cell>
        </row>
        <row r="52">
          <cell r="A52">
            <v>1989</v>
          </cell>
          <cell r="B52">
            <v>3</v>
          </cell>
          <cell r="C52">
            <v>12.043631430797166</v>
          </cell>
        </row>
        <row r="53">
          <cell r="A53">
            <v>1986</v>
          </cell>
          <cell r="B53">
            <v>3</v>
          </cell>
          <cell r="C53">
            <v>12.806874737743501</v>
          </cell>
        </row>
        <row r="54">
          <cell r="A54">
            <v>1983</v>
          </cell>
          <cell r="B54">
            <v>3</v>
          </cell>
          <cell r="C54">
            <v>17.126201976329323</v>
          </cell>
        </row>
        <row r="55">
          <cell r="A55">
            <v>1980</v>
          </cell>
          <cell r="B55">
            <v>3</v>
          </cell>
          <cell r="C55">
            <v>15.110790108962465</v>
          </cell>
        </row>
        <row r="56">
          <cell r="A56">
            <v>1977</v>
          </cell>
          <cell r="B56">
            <v>3</v>
          </cell>
          <cell r="C56">
            <v>15.835312284848085</v>
          </cell>
        </row>
        <row r="57">
          <cell r="A57">
            <v>1974</v>
          </cell>
          <cell r="B57">
            <v>3</v>
          </cell>
          <cell r="C57">
            <v>13.20785684313543</v>
          </cell>
        </row>
        <row r="58">
          <cell r="A58">
            <v>1971</v>
          </cell>
          <cell r="B58">
            <v>3</v>
          </cell>
          <cell r="C58">
            <v>11.26977666707444</v>
          </cell>
        </row>
        <row r="59">
          <cell r="A59">
            <v>1966</v>
          </cell>
          <cell r="B59">
            <v>3</v>
          </cell>
          <cell r="C59">
            <v>13.942990703020634</v>
          </cell>
        </row>
        <row r="60">
          <cell r="A60">
            <v>1963</v>
          </cell>
          <cell r="B60">
            <v>3</v>
          </cell>
          <cell r="C60">
            <v>12.071740877858298</v>
          </cell>
        </row>
        <row r="61">
          <cell r="A61">
            <v>1960</v>
          </cell>
          <cell r="B61">
            <v>3</v>
          </cell>
          <cell r="C61">
            <v>12.405892632351573</v>
          </cell>
        </row>
        <row r="62">
          <cell r="A62">
            <v>1958</v>
          </cell>
          <cell r="B62">
            <v>3</v>
          </cell>
          <cell r="C62">
            <v>12.339062281452918</v>
          </cell>
        </row>
        <row r="63">
          <cell r="A63">
            <v>1947</v>
          </cell>
          <cell r="B63">
            <v>3</v>
          </cell>
          <cell r="C63">
            <v>13.07419614133812</v>
          </cell>
        </row>
        <row r="64">
          <cell r="A64">
            <v>1947</v>
          </cell>
          <cell r="B64">
            <v>3</v>
          </cell>
          <cell r="C64">
            <v>15.145937019196419</v>
          </cell>
        </row>
        <row r="65">
          <cell r="A65">
            <v>1947</v>
          </cell>
          <cell r="B65">
            <v>3</v>
          </cell>
          <cell r="C65">
            <v>12.004910526959645</v>
          </cell>
        </row>
        <row r="66">
          <cell r="A66">
            <v>1946</v>
          </cell>
          <cell r="B66">
            <v>3</v>
          </cell>
          <cell r="C66">
            <v>18.353793862331848</v>
          </cell>
        </row>
        <row r="67">
          <cell r="A67">
            <v>1946</v>
          </cell>
          <cell r="B67">
            <v>3</v>
          </cell>
          <cell r="C67">
            <v>11.80441947426368</v>
          </cell>
        </row>
        <row r="68">
          <cell r="A68">
            <v>1946</v>
          </cell>
          <cell r="B68">
            <v>3</v>
          </cell>
          <cell r="C68">
            <v>13.475178246730049</v>
          </cell>
        </row>
        <row r="69">
          <cell r="A69">
            <v>1931</v>
          </cell>
          <cell r="B69">
            <v>3</v>
          </cell>
          <cell r="C69">
            <v>12.59092749564345</v>
          </cell>
        </row>
        <row r="70">
          <cell r="A70">
            <v>1917</v>
          </cell>
          <cell r="B70">
            <v>3</v>
          </cell>
          <cell r="C70">
            <v>13.557472465840108</v>
          </cell>
        </row>
        <row r="71">
          <cell r="A71">
            <v>1911</v>
          </cell>
          <cell r="B71">
            <v>3</v>
          </cell>
          <cell r="C71">
            <v>10.868794561682513</v>
          </cell>
        </row>
        <row r="72">
          <cell r="A72">
            <v>1905</v>
          </cell>
          <cell r="B72">
            <v>3</v>
          </cell>
          <cell r="C72">
            <v>18.153706879303488</v>
          </cell>
        </row>
        <row r="73">
          <cell r="A73">
            <v>1905</v>
          </cell>
          <cell r="B73">
            <v>3</v>
          </cell>
          <cell r="C73">
            <v>21.762141758163246</v>
          </cell>
        </row>
        <row r="74">
          <cell r="A74">
            <v>1891</v>
          </cell>
          <cell r="B74">
            <v>3</v>
          </cell>
          <cell r="C74">
            <v>12.940535439540811</v>
          </cell>
        </row>
        <row r="75">
          <cell r="A75">
            <v>2013</v>
          </cell>
          <cell r="B75">
            <v>4</v>
          </cell>
          <cell r="C75">
            <v>10</v>
          </cell>
        </row>
        <row r="76">
          <cell r="A76">
            <v>2010</v>
          </cell>
          <cell r="B76">
            <v>4</v>
          </cell>
          <cell r="C76">
            <v>12.51256570804097</v>
          </cell>
        </row>
        <row r="77">
          <cell r="A77">
            <v>2000</v>
          </cell>
          <cell r="B77">
            <v>4</v>
          </cell>
          <cell r="C77">
            <v>14.945445966500454</v>
          </cell>
        </row>
        <row r="78">
          <cell r="A78">
            <v>1998</v>
          </cell>
          <cell r="B78">
            <v>4</v>
          </cell>
          <cell r="C78">
            <v>10.739279533676429</v>
          </cell>
        </row>
        <row r="79">
          <cell r="A79">
            <v>1995</v>
          </cell>
          <cell r="B79">
            <v>4</v>
          </cell>
          <cell r="C79">
            <v>17.395128658318598</v>
          </cell>
        </row>
        <row r="80">
          <cell r="A80">
            <v>1992</v>
          </cell>
          <cell r="B80">
            <v>4</v>
          </cell>
          <cell r="C80">
            <v>10.000000006683035</v>
          </cell>
        </row>
        <row r="81">
          <cell r="A81">
            <v>1989</v>
          </cell>
          <cell r="B81">
            <v>4</v>
          </cell>
          <cell r="C81">
            <v>10.199187366308845</v>
          </cell>
        </row>
        <row r="82">
          <cell r="A82">
            <v>1986</v>
          </cell>
          <cell r="B82">
            <v>4</v>
          </cell>
          <cell r="C82">
            <v>12.539553334148883</v>
          </cell>
        </row>
        <row r="83">
          <cell r="A83">
            <v>1983</v>
          </cell>
          <cell r="B83">
            <v>4</v>
          </cell>
          <cell r="C83">
            <v>23.644109814953598</v>
          </cell>
        </row>
        <row r="84">
          <cell r="A84">
            <v>1974</v>
          </cell>
          <cell r="B84">
            <v>4</v>
          </cell>
          <cell r="C84">
            <v>20.024552634798219</v>
          </cell>
        </row>
        <row r="85">
          <cell r="A85">
            <v>1971</v>
          </cell>
          <cell r="B85">
            <v>4</v>
          </cell>
          <cell r="C85">
            <v>13.542008597628705</v>
          </cell>
        </row>
        <row r="86">
          <cell r="A86">
            <v>1966</v>
          </cell>
          <cell r="B86">
            <v>4</v>
          </cell>
          <cell r="C86">
            <v>11.603928421567716</v>
          </cell>
        </row>
        <row r="87">
          <cell r="A87">
            <v>1963</v>
          </cell>
          <cell r="B87">
            <v>4</v>
          </cell>
          <cell r="C87">
            <v>12.339062281452918</v>
          </cell>
        </row>
        <row r="88">
          <cell r="A88">
            <v>1960</v>
          </cell>
          <cell r="B88">
            <v>4</v>
          </cell>
          <cell r="C88">
            <v>13.141026492236776</v>
          </cell>
        </row>
        <row r="89">
          <cell r="A89">
            <v>1958</v>
          </cell>
          <cell r="B89">
            <v>4</v>
          </cell>
          <cell r="C89">
            <v>13.608838948527358</v>
          </cell>
        </row>
        <row r="90">
          <cell r="A90">
            <v>1947</v>
          </cell>
          <cell r="B90">
            <v>4</v>
          </cell>
          <cell r="C90">
            <v>14.410803159311216</v>
          </cell>
        </row>
        <row r="91">
          <cell r="A91">
            <v>1947</v>
          </cell>
          <cell r="B91">
            <v>4</v>
          </cell>
          <cell r="C91">
            <v>11.403437368871751</v>
          </cell>
        </row>
        <row r="92">
          <cell r="A92">
            <v>1947</v>
          </cell>
          <cell r="B92">
            <v>4</v>
          </cell>
          <cell r="C92">
            <v>13.608838948527358</v>
          </cell>
        </row>
        <row r="93">
          <cell r="A93">
            <v>1946</v>
          </cell>
          <cell r="B93">
            <v>4</v>
          </cell>
          <cell r="C93">
            <v>18.955267020419743</v>
          </cell>
        </row>
        <row r="94">
          <cell r="A94">
            <v>1946</v>
          </cell>
          <cell r="B94">
            <v>4</v>
          </cell>
          <cell r="C94">
            <v>11.202946316175787</v>
          </cell>
        </row>
        <row r="95">
          <cell r="A95">
            <v>1946</v>
          </cell>
          <cell r="B95">
            <v>4</v>
          </cell>
          <cell r="C95">
            <v>12.405892632351573</v>
          </cell>
        </row>
        <row r="96">
          <cell r="A96">
            <v>1931</v>
          </cell>
          <cell r="B96">
            <v>4</v>
          </cell>
          <cell r="C96">
            <v>12.120798418703245</v>
          </cell>
        </row>
        <row r="97">
          <cell r="A97">
            <v>1917</v>
          </cell>
          <cell r="B97">
            <v>4</v>
          </cell>
          <cell r="C97">
            <v>15.924756709932931</v>
          </cell>
        </row>
        <row r="98">
          <cell r="A98">
            <v>1911</v>
          </cell>
          <cell r="B98">
            <v>4</v>
          </cell>
          <cell r="C98">
            <v>16.54937438806817</v>
          </cell>
        </row>
        <row r="99">
          <cell r="A99">
            <v>1905</v>
          </cell>
          <cell r="B99">
            <v>4</v>
          </cell>
          <cell r="C99">
            <v>19.64617961136527</v>
          </cell>
        </row>
        <row r="100">
          <cell r="A100">
            <v>1905</v>
          </cell>
          <cell r="B100">
            <v>4</v>
          </cell>
          <cell r="C100">
            <v>19.890891933000908</v>
          </cell>
        </row>
        <row r="101">
          <cell r="A101">
            <v>1891</v>
          </cell>
          <cell r="B101">
            <v>4</v>
          </cell>
          <cell r="C101">
            <v>11.470267719770405</v>
          </cell>
        </row>
        <row r="102">
          <cell r="A102">
            <v>1883</v>
          </cell>
          <cell r="B102">
            <v>4</v>
          </cell>
          <cell r="C102">
            <v>12.713657057680846</v>
          </cell>
        </row>
        <row r="103">
          <cell r="A103">
            <v>1883</v>
          </cell>
          <cell r="B103">
            <v>4</v>
          </cell>
          <cell r="C103">
            <v>15.721369310025441</v>
          </cell>
        </row>
        <row r="104">
          <cell r="A104">
            <v>1882</v>
          </cell>
          <cell r="B104">
            <v>4</v>
          </cell>
          <cell r="C104">
            <v>11.9426151366462</v>
          </cell>
        </row>
        <row r="105">
          <cell r="A105">
            <v>1880</v>
          </cell>
          <cell r="B105">
            <v>4</v>
          </cell>
          <cell r="C105">
            <v>19.62357052940629</v>
          </cell>
        </row>
        <row r="106">
          <cell r="A106">
            <v>1880</v>
          </cell>
          <cell r="B106">
            <v>4</v>
          </cell>
          <cell r="C106">
            <v>19.356249125811672</v>
          </cell>
        </row>
        <row r="107">
          <cell r="A107">
            <v>1876</v>
          </cell>
          <cell r="B107">
            <v>4</v>
          </cell>
          <cell r="C107">
            <v>17.08401719525741</v>
          </cell>
        </row>
        <row r="108">
          <cell r="A108">
            <v>1876</v>
          </cell>
          <cell r="B108">
            <v>4</v>
          </cell>
          <cell r="C108">
            <v>15.680579826385657</v>
          </cell>
        </row>
        <row r="109">
          <cell r="A109">
            <v>1874</v>
          </cell>
          <cell r="B109">
            <v>4</v>
          </cell>
          <cell r="C109">
            <v>16.751499282450762</v>
          </cell>
        </row>
        <row r="110">
          <cell r="A110">
            <v>1862</v>
          </cell>
          <cell r="B110">
            <v>4</v>
          </cell>
          <cell r="C110">
            <v>14.878615615601801</v>
          </cell>
        </row>
        <row r="111">
          <cell r="A111">
            <v>1832</v>
          </cell>
          <cell r="B111">
            <v>4</v>
          </cell>
          <cell r="C111">
            <v>13.876160352121978</v>
          </cell>
        </row>
        <row r="112">
          <cell r="A112">
            <v>1832</v>
          </cell>
          <cell r="B112">
            <v>4</v>
          </cell>
          <cell r="C112">
            <v>17.418168949750683</v>
          </cell>
        </row>
        <row r="113">
          <cell r="A113">
            <v>1824</v>
          </cell>
          <cell r="B113">
            <v>4</v>
          </cell>
          <cell r="C113">
            <v>14.335654795520101</v>
          </cell>
        </row>
        <row r="114">
          <cell r="A114">
            <v>1971</v>
          </cell>
          <cell r="B114">
            <v>5</v>
          </cell>
          <cell r="C114">
            <v>16.683035089865481</v>
          </cell>
        </row>
        <row r="115">
          <cell r="A115">
            <v>1966</v>
          </cell>
          <cell r="B115">
            <v>5</v>
          </cell>
          <cell r="C115">
            <v>15.480088773689692</v>
          </cell>
        </row>
        <row r="116">
          <cell r="A116">
            <v>1963</v>
          </cell>
          <cell r="B116">
            <v>5</v>
          </cell>
          <cell r="C116">
            <v>17.685490353345301</v>
          </cell>
        </row>
        <row r="117">
          <cell r="A117">
            <v>1960</v>
          </cell>
          <cell r="B117">
            <v>5</v>
          </cell>
          <cell r="C117">
            <v>18.286963511433196</v>
          </cell>
        </row>
        <row r="118">
          <cell r="A118">
            <v>1958</v>
          </cell>
          <cell r="B118">
            <v>5</v>
          </cell>
          <cell r="C118">
            <v>18.153302809635885</v>
          </cell>
        </row>
        <row r="119">
          <cell r="A119">
            <v>1947</v>
          </cell>
          <cell r="B119">
            <v>5</v>
          </cell>
          <cell r="C119">
            <v>18.220133160534541</v>
          </cell>
        </row>
        <row r="120">
          <cell r="A120">
            <v>1947</v>
          </cell>
          <cell r="B120">
            <v>5</v>
          </cell>
          <cell r="C120">
            <v>16.348883335372207</v>
          </cell>
        </row>
        <row r="121">
          <cell r="A121">
            <v>1947</v>
          </cell>
          <cell r="B121">
            <v>5</v>
          </cell>
          <cell r="C121">
            <v>15.546919124588348</v>
          </cell>
        </row>
        <row r="122">
          <cell r="A122">
            <v>1931</v>
          </cell>
          <cell r="B122">
            <v>5</v>
          </cell>
          <cell r="C122">
            <v>21.90966018098274</v>
          </cell>
        </row>
        <row r="123">
          <cell r="A123">
            <v>1917</v>
          </cell>
          <cell r="B123">
            <v>5</v>
          </cell>
          <cell r="C123">
            <v>16.623832688388045</v>
          </cell>
        </row>
        <row r="124">
          <cell r="A124">
            <v>1911</v>
          </cell>
          <cell r="B124">
            <v>5</v>
          </cell>
          <cell r="C124">
            <v>16.081561931777586</v>
          </cell>
        </row>
        <row r="125">
          <cell r="A125">
            <v>1905</v>
          </cell>
          <cell r="B125">
            <v>5</v>
          </cell>
          <cell r="C125">
            <v>20.547111418527226</v>
          </cell>
        </row>
        <row r="126">
          <cell r="A126">
            <v>1905</v>
          </cell>
          <cell r="B126">
            <v>5</v>
          </cell>
          <cell r="C126">
            <v>18.420624213230504</v>
          </cell>
        </row>
        <row r="127">
          <cell r="A127">
            <v>1891</v>
          </cell>
          <cell r="B127">
            <v>5</v>
          </cell>
          <cell r="C127">
            <v>15.212767370095074</v>
          </cell>
        </row>
        <row r="128">
          <cell r="A128">
            <v>1883</v>
          </cell>
          <cell r="B128">
            <v>5</v>
          </cell>
          <cell r="C128">
            <v>16.364243001700491</v>
          </cell>
        </row>
        <row r="129">
          <cell r="A129">
            <v>1883</v>
          </cell>
          <cell r="B129">
            <v>5</v>
          </cell>
          <cell r="C129">
            <v>20.379922878675043</v>
          </cell>
        </row>
        <row r="130">
          <cell r="A130">
            <v>1882</v>
          </cell>
          <cell r="B130">
            <v>5</v>
          </cell>
          <cell r="C130">
            <v>18.706678505016807</v>
          </cell>
        </row>
        <row r="131">
          <cell r="A131">
            <v>1880</v>
          </cell>
          <cell r="B131">
            <v>5</v>
          </cell>
          <cell r="C131">
            <v>23.566561232426924</v>
          </cell>
        </row>
        <row r="132">
          <cell r="A132">
            <v>1880</v>
          </cell>
          <cell r="B132">
            <v>5</v>
          </cell>
          <cell r="C132">
            <v>18.487454564129159</v>
          </cell>
        </row>
        <row r="133">
          <cell r="A133">
            <v>1874</v>
          </cell>
          <cell r="B133">
            <v>5</v>
          </cell>
          <cell r="C133">
            <v>14.004040676329906</v>
          </cell>
        </row>
        <row r="134">
          <cell r="A134">
            <v>1862</v>
          </cell>
          <cell r="B134">
            <v>5</v>
          </cell>
          <cell r="C134">
            <v>15.747410177284314</v>
          </cell>
        </row>
        <row r="135">
          <cell r="A135">
            <v>1832</v>
          </cell>
          <cell r="B135">
            <v>5</v>
          </cell>
          <cell r="C135">
            <v>31.920355094758772</v>
          </cell>
        </row>
        <row r="136">
          <cell r="A136">
            <v>1832</v>
          </cell>
          <cell r="B136">
            <v>5</v>
          </cell>
          <cell r="C136">
            <v>25.504641408487913</v>
          </cell>
        </row>
        <row r="137">
          <cell r="A137">
            <v>1971</v>
          </cell>
          <cell r="B137">
            <v>6</v>
          </cell>
          <cell r="C137">
            <v>16.415713686270863</v>
          </cell>
        </row>
        <row r="138">
          <cell r="A138">
            <v>1966</v>
          </cell>
          <cell r="B138">
            <v>6</v>
          </cell>
          <cell r="C138">
            <v>18.019642107838575</v>
          </cell>
        </row>
        <row r="139">
          <cell r="A139">
            <v>1963</v>
          </cell>
          <cell r="B139">
            <v>6</v>
          </cell>
          <cell r="C139">
            <v>15.01227631739911</v>
          </cell>
        </row>
        <row r="140">
          <cell r="A140">
            <v>1960</v>
          </cell>
          <cell r="B140">
            <v>6</v>
          </cell>
          <cell r="C140">
            <v>15.279597720993729</v>
          </cell>
        </row>
        <row r="141">
          <cell r="A141">
            <v>1958</v>
          </cell>
          <cell r="B141">
            <v>6</v>
          </cell>
          <cell r="C141">
            <v>14.210312106615252</v>
          </cell>
        </row>
        <row r="142">
          <cell r="A142">
            <v>1947</v>
          </cell>
          <cell r="B142">
            <v>6</v>
          </cell>
          <cell r="C142">
            <v>15.212767370095074</v>
          </cell>
        </row>
        <row r="143">
          <cell r="A143">
            <v>1947</v>
          </cell>
          <cell r="B143">
            <v>6</v>
          </cell>
          <cell r="C143">
            <v>16.282052984473552</v>
          </cell>
        </row>
        <row r="144">
          <cell r="A144">
            <v>1947</v>
          </cell>
          <cell r="B144">
            <v>6</v>
          </cell>
          <cell r="C144">
            <v>16.148392282676241</v>
          </cell>
        </row>
        <row r="145">
          <cell r="A145">
            <v>1931</v>
          </cell>
          <cell r="B145">
            <v>6</v>
          </cell>
          <cell r="C145">
            <v>24.958163046400049</v>
          </cell>
        </row>
        <row r="146">
          <cell r="A146">
            <v>1917</v>
          </cell>
          <cell r="B146">
            <v>6</v>
          </cell>
          <cell r="C146">
            <v>19.546298684679652</v>
          </cell>
        </row>
        <row r="147">
          <cell r="A147">
            <v>1911</v>
          </cell>
          <cell r="B147">
            <v>6</v>
          </cell>
          <cell r="C147">
            <v>16.081561931777586</v>
          </cell>
        </row>
        <row r="148">
          <cell r="A148">
            <v>1905</v>
          </cell>
          <cell r="B148">
            <v>6</v>
          </cell>
          <cell r="C148">
            <v>23.810364059817186</v>
          </cell>
        </row>
        <row r="149">
          <cell r="A149">
            <v>1905</v>
          </cell>
          <cell r="B149">
            <v>6</v>
          </cell>
          <cell r="C149">
            <v>27.108569830055629</v>
          </cell>
        </row>
        <row r="150">
          <cell r="A150">
            <v>1891</v>
          </cell>
          <cell r="B150">
            <v>6</v>
          </cell>
          <cell r="C150">
            <v>15.680579826385657</v>
          </cell>
        </row>
        <row r="151">
          <cell r="A151">
            <v>1883</v>
          </cell>
          <cell r="B151">
            <v>6</v>
          </cell>
          <cell r="C151">
            <v>15.111256738521545</v>
          </cell>
        </row>
        <row r="152">
          <cell r="A152">
            <v>1883</v>
          </cell>
          <cell r="B152">
            <v>6</v>
          </cell>
          <cell r="C152">
            <v>17.12782135592802</v>
          </cell>
        </row>
        <row r="153">
          <cell r="A153">
            <v>1882</v>
          </cell>
          <cell r="B153">
            <v>6</v>
          </cell>
          <cell r="C153">
            <v>21.311905764355426</v>
          </cell>
        </row>
        <row r="154">
          <cell r="A154">
            <v>1880</v>
          </cell>
          <cell r="B154">
            <v>6</v>
          </cell>
          <cell r="C154">
            <v>23.165579127034995</v>
          </cell>
        </row>
        <row r="155">
          <cell r="A155">
            <v>1880</v>
          </cell>
          <cell r="B155">
            <v>6</v>
          </cell>
          <cell r="C155">
            <v>22.898257723440377</v>
          </cell>
        </row>
        <row r="156">
          <cell r="A156">
            <v>1874</v>
          </cell>
          <cell r="B156">
            <v>6</v>
          </cell>
          <cell r="C156">
            <v>19.864939702836434</v>
          </cell>
        </row>
        <row r="157">
          <cell r="A157">
            <v>1862</v>
          </cell>
          <cell r="B157">
            <v>6</v>
          </cell>
          <cell r="C157">
            <v>19.022097371318399</v>
          </cell>
        </row>
        <row r="158">
          <cell r="A158">
            <v>1832</v>
          </cell>
          <cell r="B158">
            <v>6</v>
          </cell>
          <cell r="C158">
            <v>26.908078777359663</v>
          </cell>
        </row>
        <row r="159">
          <cell r="A159">
            <v>1832</v>
          </cell>
          <cell r="B159">
            <v>6</v>
          </cell>
          <cell r="C159">
            <v>20.15821333659553</v>
          </cell>
        </row>
        <row r="160">
          <cell r="A160">
            <v>1974</v>
          </cell>
          <cell r="B160">
            <v>7</v>
          </cell>
          <cell r="C160">
            <v>25.63830211028522</v>
          </cell>
        </row>
        <row r="161">
          <cell r="A161">
            <v>1971</v>
          </cell>
          <cell r="B161">
            <v>7</v>
          </cell>
          <cell r="C161">
            <v>17.618660002446646</v>
          </cell>
        </row>
        <row r="162">
          <cell r="A162">
            <v>1966</v>
          </cell>
          <cell r="B162">
            <v>7</v>
          </cell>
          <cell r="C162">
            <v>15.145937019196419</v>
          </cell>
        </row>
        <row r="163">
          <cell r="A163">
            <v>1963</v>
          </cell>
          <cell r="B163">
            <v>7</v>
          </cell>
          <cell r="C163">
            <v>16.883526142561443</v>
          </cell>
        </row>
        <row r="164">
          <cell r="A164">
            <v>1960</v>
          </cell>
          <cell r="B164">
            <v>7</v>
          </cell>
          <cell r="C164">
            <v>18.08647245873723</v>
          </cell>
        </row>
        <row r="165">
          <cell r="A165">
            <v>1958</v>
          </cell>
          <cell r="B165">
            <v>7</v>
          </cell>
          <cell r="C165">
            <v>17.418168949750683</v>
          </cell>
        </row>
        <row r="166">
          <cell r="A166">
            <v>1947</v>
          </cell>
          <cell r="B166">
            <v>7</v>
          </cell>
          <cell r="C166">
            <v>18.420624213230504</v>
          </cell>
        </row>
        <row r="167">
          <cell r="A167">
            <v>1947</v>
          </cell>
          <cell r="B167">
            <v>7</v>
          </cell>
          <cell r="C167">
            <v>15.212767370095074</v>
          </cell>
        </row>
        <row r="168">
          <cell r="A168">
            <v>1947</v>
          </cell>
          <cell r="B168">
            <v>7</v>
          </cell>
          <cell r="C168">
            <v>15.145937019196419</v>
          </cell>
        </row>
        <row r="169">
          <cell r="A169">
            <v>1931</v>
          </cell>
          <cell r="B169">
            <v>7</v>
          </cell>
          <cell r="C169">
            <v>25.374487689501329</v>
          </cell>
        </row>
        <row r="170">
          <cell r="A170">
            <v>1917</v>
          </cell>
          <cell r="B170">
            <v>7</v>
          </cell>
          <cell r="C170">
            <v>22.473842364153079</v>
          </cell>
        </row>
        <row r="171">
          <cell r="A171">
            <v>1911</v>
          </cell>
          <cell r="B171">
            <v>7</v>
          </cell>
          <cell r="C171">
            <v>18.487454564129159</v>
          </cell>
        </row>
        <row r="172">
          <cell r="A172">
            <v>1905</v>
          </cell>
          <cell r="B172">
            <v>7</v>
          </cell>
          <cell r="C172">
            <v>18.263953915181279</v>
          </cell>
        </row>
        <row r="173">
          <cell r="A173">
            <v>1905</v>
          </cell>
          <cell r="B173">
            <v>7</v>
          </cell>
          <cell r="C173">
            <v>20.425534740190148</v>
          </cell>
        </row>
        <row r="174">
          <cell r="A174">
            <v>1891</v>
          </cell>
          <cell r="B174">
            <v>7</v>
          </cell>
          <cell r="C174">
            <v>14.009821053919287</v>
          </cell>
        </row>
        <row r="175">
          <cell r="A175">
            <v>1883</v>
          </cell>
          <cell r="B175">
            <v>7</v>
          </cell>
          <cell r="C175">
            <v>15.416244456333471</v>
          </cell>
        </row>
        <row r="176">
          <cell r="A176">
            <v>1883</v>
          </cell>
          <cell r="B176">
            <v>7</v>
          </cell>
          <cell r="C176">
            <v>18.266887266358097</v>
          </cell>
        </row>
        <row r="177">
          <cell r="A177">
            <v>1882</v>
          </cell>
          <cell r="B177">
            <v>7</v>
          </cell>
          <cell r="C177">
            <v>16.492788548538226</v>
          </cell>
        </row>
        <row r="178">
          <cell r="A178">
            <v>1880</v>
          </cell>
          <cell r="B178">
            <v>7</v>
          </cell>
          <cell r="C178">
            <v>21.361159652771313</v>
          </cell>
        </row>
        <row r="179">
          <cell r="A179">
            <v>1880</v>
          </cell>
          <cell r="B179">
            <v>7</v>
          </cell>
          <cell r="C179">
            <v>18.888436669521088</v>
          </cell>
        </row>
        <row r="180">
          <cell r="A180">
            <v>1876</v>
          </cell>
          <cell r="B180">
            <v>7</v>
          </cell>
          <cell r="C180">
            <v>63.063298613531913</v>
          </cell>
        </row>
        <row r="181">
          <cell r="A181">
            <v>1876</v>
          </cell>
          <cell r="B181">
            <v>7</v>
          </cell>
          <cell r="C181">
            <v>42.078568431354299</v>
          </cell>
        </row>
        <row r="182">
          <cell r="A182">
            <v>1874</v>
          </cell>
          <cell r="B182">
            <v>7</v>
          </cell>
          <cell r="C182">
            <v>16.522243237098667</v>
          </cell>
        </row>
        <row r="183">
          <cell r="A183">
            <v>1862</v>
          </cell>
          <cell r="B183">
            <v>7</v>
          </cell>
          <cell r="C183">
            <v>15.546919124588348</v>
          </cell>
        </row>
        <row r="184">
          <cell r="A184">
            <v>1974</v>
          </cell>
          <cell r="B184">
            <v>8</v>
          </cell>
          <cell r="C184">
            <v>19.62357052940629</v>
          </cell>
        </row>
        <row r="185">
          <cell r="A185">
            <v>1971</v>
          </cell>
          <cell r="B185">
            <v>8</v>
          </cell>
          <cell r="C185">
            <v>14.611294212007181</v>
          </cell>
        </row>
        <row r="186">
          <cell r="A186">
            <v>1966</v>
          </cell>
          <cell r="B186">
            <v>8</v>
          </cell>
          <cell r="C186">
            <v>19.022097371318399</v>
          </cell>
        </row>
        <row r="187">
          <cell r="A187">
            <v>1963</v>
          </cell>
          <cell r="B187">
            <v>8</v>
          </cell>
          <cell r="C187">
            <v>15.947901229980276</v>
          </cell>
        </row>
        <row r="188">
          <cell r="A188">
            <v>1960</v>
          </cell>
          <cell r="B188">
            <v>8</v>
          </cell>
          <cell r="C188">
            <v>16.148392282676241</v>
          </cell>
        </row>
        <row r="189">
          <cell r="A189">
            <v>1958</v>
          </cell>
          <cell r="B189">
            <v>8</v>
          </cell>
          <cell r="C189">
            <v>16.415713686270863</v>
          </cell>
        </row>
        <row r="190">
          <cell r="A190">
            <v>1947</v>
          </cell>
          <cell r="B190">
            <v>8</v>
          </cell>
          <cell r="C190">
            <v>17.150847546156061</v>
          </cell>
        </row>
        <row r="191">
          <cell r="A191">
            <v>1947</v>
          </cell>
          <cell r="B191">
            <v>8</v>
          </cell>
          <cell r="C191">
            <v>15.279597720993729</v>
          </cell>
        </row>
        <row r="192">
          <cell r="A192">
            <v>1947</v>
          </cell>
          <cell r="B192">
            <v>8</v>
          </cell>
          <cell r="C192">
            <v>16.616204738966825</v>
          </cell>
        </row>
        <row r="193">
          <cell r="A193">
            <v>1931</v>
          </cell>
          <cell r="B193">
            <v>8</v>
          </cell>
          <cell r="C193">
            <v>16.157765760666514</v>
          </cell>
        </row>
        <row r="194">
          <cell r="A194">
            <v>1974</v>
          </cell>
          <cell r="B194">
            <v>9</v>
          </cell>
          <cell r="C194">
            <v>20.960177547379384</v>
          </cell>
        </row>
        <row r="195">
          <cell r="A195">
            <v>1971</v>
          </cell>
          <cell r="B195">
            <v>9</v>
          </cell>
          <cell r="C195">
            <v>15.747410177284314</v>
          </cell>
        </row>
        <row r="196">
          <cell r="A196">
            <v>1966</v>
          </cell>
          <cell r="B196">
            <v>9</v>
          </cell>
          <cell r="C196">
            <v>19.155758073115706</v>
          </cell>
        </row>
        <row r="197">
          <cell r="A197">
            <v>1963</v>
          </cell>
          <cell r="B197">
            <v>9</v>
          </cell>
          <cell r="C197">
            <v>15.212767370095074</v>
          </cell>
        </row>
        <row r="198">
          <cell r="A198">
            <v>1960</v>
          </cell>
          <cell r="B198">
            <v>9</v>
          </cell>
          <cell r="C198">
            <v>17.017186844358754</v>
          </cell>
        </row>
        <row r="199">
          <cell r="A199">
            <v>1958</v>
          </cell>
          <cell r="B199">
            <v>9</v>
          </cell>
          <cell r="C199">
            <v>16.616204738966825</v>
          </cell>
        </row>
        <row r="200">
          <cell r="A200">
            <v>1947</v>
          </cell>
          <cell r="B200">
            <v>9</v>
          </cell>
          <cell r="C200">
            <v>15.212767370095074</v>
          </cell>
        </row>
        <row r="201">
          <cell r="A201">
            <v>1947</v>
          </cell>
          <cell r="B201">
            <v>9</v>
          </cell>
          <cell r="C201">
            <v>17.150847546156061</v>
          </cell>
        </row>
        <row r="202">
          <cell r="A202">
            <v>1947</v>
          </cell>
          <cell r="B202">
            <v>9</v>
          </cell>
          <cell r="C202">
            <v>15.814240528182967</v>
          </cell>
        </row>
        <row r="203">
          <cell r="A203">
            <v>1931</v>
          </cell>
          <cell r="B203">
            <v>9</v>
          </cell>
          <cell r="C203">
            <v>16.501433562337635</v>
          </cell>
        </row>
        <row r="204">
          <cell r="A204">
            <v>1917</v>
          </cell>
          <cell r="B204">
            <v>9</v>
          </cell>
          <cell r="C204">
            <v>15.034956473436271</v>
          </cell>
        </row>
        <row r="205">
          <cell r="A205">
            <v>1911</v>
          </cell>
          <cell r="B205">
            <v>9</v>
          </cell>
          <cell r="C205">
            <v>14.811785264703145</v>
          </cell>
        </row>
        <row r="206">
          <cell r="A206">
            <v>1905</v>
          </cell>
          <cell r="B206">
            <v>9</v>
          </cell>
          <cell r="C206">
            <v>18.264053505770189</v>
          </cell>
        </row>
        <row r="207">
          <cell r="A207">
            <v>1905</v>
          </cell>
          <cell r="B207">
            <v>9</v>
          </cell>
          <cell r="C207">
            <v>17.819151055142612</v>
          </cell>
        </row>
        <row r="208">
          <cell r="A208">
            <v>1891</v>
          </cell>
          <cell r="B208">
            <v>9</v>
          </cell>
          <cell r="C208">
            <v>14.410803159311216</v>
          </cell>
        </row>
        <row r="209">
          <cell r="A209">
            <v>1971</v>
          </cell>
          <cell r="B209">
            <v>10</v>
          </cell>
          <cell r="C209">
            <v>14.811785264703145</v>
          </cell>
        </row>
        <row r="210">
          <cell r="A210">
            <v>1966</v>
          </cell>
          <cell r="B210">
            <v>10</v>
          </cell>
          <cell r="C210">
            <v>20.291874038392837</v>
          </cell>
        </row>
        <row r="211">
          <cell r="A211">
            <v>1963</v>
          </cell>
          <cell r="B211">
            <v>10</v>
          </cell>
          <cell r="C211">
            <v>14.945445966500454</v>
          </cell>
        </row>
        <row r="212">
          <cell r="A212">
            <v>1960</v>
          </cell>
          <cell r="B212">
            <v>10</v>
          </cell>
          <cell r="C212">
            <v>15.747410177284314</v>
          </cell>
        </row>
        <row r="213">
          <cell r="A213">
            <v>1958</v>
          </cell>
          <cell r="B213">
            <v>10</v>
          </cell>
          <cell r="C213">
            <v>15.680579826385657</v>
          </cell>
        </row>
        <row r="214">
          <cell r="A214">
            <v>1947</v>
          </cell>
          <cell r="B214">
            <v>10</v>
          </cell>
          <cell r="C214">
            <v>16.950356493460099</v>
          </cell>
        </row>
        <row r="215">
          <cell r="A215">
            <v>1947</v>
          </cell>
          <cell r="B215">
            <v>10</v>
          </cell>
          <cell r="C215">
            <v>15.680579826385657</v>
          </cell>
        </row>
        <row r="216">
          <cell r="A216">
            <v>1947</v>
          </cell>
          <cell r="B216">
            <v>10</v>
          </cell>
          <cell r="C216">
            <v>16.215222633574896</v>
          </cell>
        </row>
        <row r="217">
          <cell r="A217">
            <v>1931</v>
          </cell>
          <cell r="B217">
            <v>10</v>
          </cell>
          <cell r="C217">
            <v>36.017937511522838</v>
          </cell>
        </row>
        <row r="218">
          <cell r="A218">
            <v>1917</v>
          </cell>
          <cell r="B218">
            <v>10</v>
          </cell>
          <cell r="C218">
            <v>37.128078751539384</v>
          </cell>
        </row>
        <row r="219">
          <cell r="A219">
            <v>1974</v>
          </cell>
          <cell r="B219">
            <v>11</v>
          </cell>
          <cell r="C219">
            <v>22.697766670744411</v>
          </cell>
        </row>
        <row r="220">
          <cell r="A220">
            <v>1971</v>
          </cell>
          <cell r="B220">
            <v>11</v>
          </cell>
          <cell r="C220">
            <v>16.950356493460099</v>
          </cell>
        </row>
        <row r="221">
          <cell r="A221">
            <v>1966</v>
          </cell>
          <cell r="B221">
            <v>11</v>
          </cell>
          <cell r="C221">
            <v>20.826516845582077</v>
          </cell>
        </row>
        <row r="222">
          <cell r="A222">
            <v>1963</v>
          </cell>
          <cell r="B222">
            <v>11</v>
          </cell>
          <cell r="C222">
            <v>16.282052984473552</v>
          </cell>
        </row>
        <row r="223">
          <cell r="A223">
            <v>1960</v>
          </cell>
          <cell r="B223">
            <v>11</v>
          </cell>
          <cell r="C223">
            <v>17.284508247953372</v>
          </cell>
        </row>
        <row r="224">
          <cell r="A224">
            <v>1958</v>
          </cell>
          <cell r="B224">
            <v>11</v>
          </cell>
          <cell r="C224">
            <v>16.348883335372207</v>
          </cell>
        </row>
        <row r="225">
          <cell r="A225">
            <v>1947</v>
          </cell>
          <cell r="B225">
            <v>11</v>
          </cell>
          <cell r="C225">
            <v>20.626025792886111</v>
          </cell>
        </row>
        <row r="226">
          <cell r="A226">
            <v>1947</v>
          </cell>
          <cell r="B226">
            <v>11</v>
          </cell>
          <cell r="C226">
            <v>20.091382985696875</v>
          </cell>
        </row>
        <row r="227">
          <cell r="A227">
            <v>1947</v>
          </cell>
          <cell r="B227">
            <v>11</v>
          </cell>
          <cell r="C227">
            <v>19.957722283899564</v>
          </cell>
        </row>
        <row r="228">
          <cell r="A228">
            <v>1931</v>
          </cell>
          <cell r="B228">
            <v>11</v>
          </cell>
          <cell r="C228">
            <v>28.870884499128312</v>
          </cell>
        </row>
        <row r="229">
          <cell r="A229">
            <v>1917</v>
          </cell>
          <cell r="B229">
            <v>11</v>
          </cell>
          <cell r="C229">
            <v>19.114014459239179</v>
          </cell>
        </row>
        <row r="230">
          <cell r="A230">
            <v>1911</v>
          </cell>
          <cell r="B230">
            <v>11</v>
          </cell>
          <cell r="C230">
            <v>21.093838249176695</v>
          </cell>
        </row>
        <row r="231">
          <cell r="A231">
            <v>1905</v>
          </cell>
          <cell r="B231">
            <v>11</v>
          </cell>
          <cell r="C231">
            <v>49.055807740882997</v>
          </cell>
        </row>
        <row r="232">
          <cell r="A232">
            <v>1905</v>
          </cell>
          <cell r="B232">
            <v>11</v>
          </cell>
          <cell r="C232">
            <v>39.472184746306766</v>
          </cell>
        </row>
        <row r="233">
          <cell r="A233">
            <v>1891</v>
          </cell>
          <cell r="B233">
            <v>11</v>
          </cell>
          <cell r="C233">
            <v>21.494820354568628</v>
          </cell>
        </row>
        <row r="234">
          <cell r="A234">
            <v>1971</v>
          </cell>
          <cell r="B234">
            <v>12</v>
          </cell>
          <cell r="C234">
            <v>15.881070879081623</v>
          </cell>
        </row>
        <row r="235">
          <cell r="A235">
            <v>1966</v>
          </cell>
          <cell r="B235">
            <v>12</v>
          </cell>
          <cell r="C235">
            <v>19.356249125811672</v>
          </cell>
        </row>
        <row r="236">
          <cell r="A236">
            <v>1963</v>
          </cell>
          <cell r="B236">
            <v>12</v>
          </cell>
          <cell r="C236">
            <v>17.08401719525741</v>
          </cell>
        </row>
        <row r="237">
          <cell r="A237">
            <v>1960</v>
          </cell>
          <cell r="B237">
            <v>12</v>
          </cell>
          <cell r="C237">
            <v>17.819151055142612</v>
          </cell>
        </row>
        <row r="238">
          <cell r="A238">
            <v>1958</v>
          </cell>
          <cell r="B238">
            <v>12</v>
          </cell>
          <cell r="C238">
            <v>18.286963511433196</v>
          </cell>
        </row>
        <row r="239">
          <cell r="A239">
            <v>1947</v>
          </cell>
          <cell r="B239">
            <v>12</v>
          </cell>
          <cell r="C239">
            <v>16.816695791662788</v>
          </cell>
        </row>
        <row r="240">
          <cell r="A240">
            <v>1947</v>
          </cell>
          <cell r="B240">
            <v>12</v>
          </cell>
          <cell r="C240">
            <v>16.816695791662788</v>
          </cell>
        </row>
        <row r="241">
          <cell r="A241">
            <v>1947</v>
          </cell>
          <cell r="B241">
            <v>12</v>
          </cell>
          <cell r="C241">
            <v>14.945445966500454</v>
          </cell>
        </row>
        <row r="242">
          <cell r="A242">
            <v>1931</v>
          </cell>
          <cell r="B242">
            <v>12</v>
          </cell>
          <cell r="C242">
            <v>17.292117825711131</v>
          </cell>
        </row>
        <row r="243">
          <cell r="A243">
            <v>1917</v>
          </cell>
          <cell r="B243">
            <v>12</v>
          </cell>
          <cell r="C243">
            <v>19.533577173185233</v>
          </cell>
        </row>
        <row r="244">
          <cell r="A244">
            <v>1911</v>
          </cell>
          <cell r="B244">
            <v>12</v>
          </cell>
          <cell r="C244">
            <v>17.484999300649335</v>
          </cell>
        </row>
        <row r="245">
          <cell r="A245">
            <v>1905</v>
          </cell>
          <cell r="B245">
            <v>12</v>
          </cell>
          <cell r="C245">
            <v>20.260483862673951</v>
          </cell>
        </row>
        <row r="246">
          <cell r="A246">
            <v>1905</v>
          </cell>
          <cell r="B246">
            <v>12</v>
          </cell>
          <cell r="C246">
            <v>19.289418774913017</v>
          </cell>
        </row>
        <row r="247">
          <cell r="A247">
            <v>1947</v>
          </cell>
          <cell r="B247">
            <v>13</v>
          </cell>
          <cell r="C247">
            <v>16.215222633574896</v>
          </cell>
        </row>
        <row r="248">
          <cell r="A248">
            <v>1947</v>
          </cell>
          <cell r="B248">
            <v>13</v>
          </cell>
          <cell r="C248">
            <v>14.076651404817943</v>
          </cell>
        </row>
        <row r="249">
          <cell r="A249">
            <v>1947</v>
          </cell>
          <cell r="B249">
            <v>13</v>
          </cell>
          <cell r="C249">
            <v>15.212767370095074</v>
          </cell>
        </row>
        <row r="250">
          <cell r="A250">
            <v>1931</v>
          </cell>
          <cell r="B250">
            <v>13</v>
          </cell>
          <cell r="C250">
            <v>18.104537016687786</v>
          </cell>
        </row>
        <row r="251">
          <cell r="A251">
            <v>1917</v>
          </cell>
          <cell r="B251">
            <v>13</v>
          </cell>
          <cell r="C251">
            <v>18.439032506407873</v>
          </cell>
        </row>
        <row r="252">
          <cell r="A252">
            <v>1905</v>
          </cell>
          <cell r="B252">
            <v>13</v>
          </cell>
          <cell r="C252">
            <v>19.418422196533864</v>
          </cell>
        </row>
        <row r="253">
          <cell r="A253">
            <v>1905</v>
          </cell>
          <cell r="B253">
            <v>13</v>
          </cell>
          <cell r="C253">
            <v>15.546919124588348</v>
          </cell>
        </row>
        <row r="254">
          <cell r="A254">
            <v>1891</v>
          </cell>
          <cell r="B254">
            <v>13</v>
          </cell>
          <cell r="C254">
            <v>15.814240528182967</v>
          </cell>
        </row>
        <row r="255">
          <cell r="A255">
            <v>1883</v>
          </cell>
          <cell r="B255">
            <v>13</v>
          </cell>
          <cell r="C255">
            <v>14.773831713637676</v>
          </cell>
        </row>
        <row r="256">
          <cell r="A256">
            <v>1883</v>
          </cell>
          <cell r="B256">
            <v>13</v>
          </cell>
          <cell r="C256">
            <v>18.096628092422282</v>
          </cell>
        </row>
        <row r="257">
          <cell r="A257">
            <v>1882</v>
          </cell>
          <cell r="B257">
            <v>13</v>
          </cell>
          <cell r="C257">
            <v>17.380163511600777</v>
          </cell>
        </row>
        <row r="258">
          <cell r="A258">
            <v>1947</v>
          </cell>
          <cell r="B258">
            <v>14</v>
          </cell>
          <cell r="C258">
            <v>17.017186844358754</v>
          </cell>
        </row>
        <row r="259">
          <cell r="A259">
            <v>1947</v>
          </cell>
          <cell r="B259">
            <v>14</v>
          </cell>
          <cell r="C259">
            <v>14.477633510209872</v>
          </cell>
        </row>
        <row r="260">
          <cell r="A260">
            <v>1947</v>
          </cell>
          <cell r="B260">
            <v>14</v>
          </cell>
          <cell r="C260">
            <v>14.878615615601801</v>
          </cell>
        </row>
        <row r="261">
          <cell r="A261">
            <v>1931</v>
          </cell>
          <cell r="B261">
            <v>14</v>
          </cell>
          <cell r="C261">
            <v>16.544672471900345</v>
          </cell>
        </row>
        <row r="262">
          <cell r="A262">
            <v>1917</v>
          </cell>
          <cell r="B262">
            <v>14</v>
          </cell>
          <cell r="C262">
            <v>17.916015313252945</v>
          </cell>
        </row>
        <row r="263">
          <cell r="A263">
            <v>1905</v>
          </cell>
          <cell r="B263">
            <v>14</v>
          </cell>
          <cell r="C263">
            <v>16.843493018100993</v>
          </cell>
        </row>
        <row r="264">
          <cell r="A264">
            <v>1905</v>
          </cell>
          <cell r="B264">
            <v>14</v>
          </cell>
          <cell r="C264">
            <v>19.489909827608983</v>
          </cell>
        </row>
        <row r="265">
          <cell r="A265">
            <v>1891</v>
          </cell>
          <cell r="B265">
            <v>14</v>
          </cell>
          <cell r="C265">
            <v>16.01473158087893</v>
          </cell>
        </row>
        <row r="266">
          <cell r="A266">
            <v>1883</v>
          </cell>
          <cell r="B266">
            <v>14</v>
          </cell>
          <cell r="C266">
            <v>14.940558783233868</v>
          </cell>
        </row>
        <row r="267">
          <cell r="A267">
            <v>1883</v>
          </cell>
          <cell r="B267">
            <v>14</v>
          </cell>
          <cell r="C267">
            <v>16.025559173693164</v>
          </cell>
        </row>
        <row r="268">
          <cell r="A268">
            <v>1882</v>
          </cell>
          <cell r="B268">
            <v>14</v>
          </cell>
          <cell r="C268">
            <v>17.259826877107656</v>
          </cell>
        </row>
        <row r="269">
          <cell r="A269">
            <v>1931</v>
          </cell>
          <cell r="B269">
            <v>15</v>
          </cell>
          <cell r="C269">
            <v>19.722020671743451</v>
          </cell>
        </row>
        <row r="270">
          <cell r="A270">
            <v>1917</v>
          </cell>
          <cell r="B270">
            <v>15</v>
          </cell>
          <cell r="C270">
            <v>16.459221427603094</v>
          </cell>
        </row>
        <row r="271">
          <cell r="A271">
            <v>1917</v>
          </cell>
          <cell r="B271">
            <v>15</v>
          </cell>
          <cell r="C271">
            <v>24.816927137694446</v>
          </cell>
        </row>
        <row r="272">
          <cell r="A272">
            <v>1911</v>
          </cell>
          <cell r="B272">
            <v>15</v>
          </cell>
          <cell r="C272">
            <v>17.819151055142612</v>
          </cell>
        </row>
        <row r="273">
          <cell r="A273">
            <v>1905</v>
          </cell>
          <cell r="B273">
            <v>15</v>
          </cell>
          <cell r="C273">
            <v>21.741548366466823</v>
          </cell>
        </row>
        <row r="274">
          <cell r="A274">
            <v>1905</v>
          </cell>
          <cell r="B274">
            <v>15</v>
          </cell>
          <cell r="C274">
            <v>31.920355094758772</v>
          </cell>
        </row>
        <row r="275">
          <cell r="A275">
            <v>1883</v>
          </cell>
          <cell r="B275">
            <v>15</v>
          </cell>
          <cell r="C275">
            <v>23.343801859048174</v>
          </cell>
        </row>
        <row r="276">
          <cell r="A276">
            <v>1882</v>
          </cell>
          <cell r="B276">
            <v>15</v>
          </cell>
          <cell r="C276">
            <v>13.84239261983952</v>
          </cell>
        </row>
        <row r="277">
          <cell r="A277">
            <v>1880</v>
          </cell>
          <cell r="B277">
            <v>15</v>
          </cell>
          <cell r="C277">
            <v>25.036828952197329</v>
          </cell>
        </row>
        <row r="278">
          <cell r="A278">
            <v>1880</v>
          </cell>
          <cell r="B278">
            <v>15</v>
          </cell>
          <cell r="C278">
            <v>19.155758073115706</v>
          </cell>
        </row>
        <row r="279">
          <cell r="A279">
            <v>1876</v>
          </cell>
          <cell r="B279">
            <v>15</v>
          </cell>
          <cell r="C279">
            <v>22.965088074339029</v>
          </cell>
        </row>
        <row r="280">
          <cell r="A280">
            <v>1876</v>
          </cell>
          <cell r="B280">
            <v>15</v>
          </cell>
          <cell r="C280">
            <v>28.445176848028723</v>
          </cell>
        </row>
        <row r="281">
          <cell r="A281">
            <v>1874</v>
          </cell>
          <cell r="B281">
            <v>15</v>
          </cell>
          <cell r="C281">
            <v>25.606056733298026</v>
          </cell>
        </row>
        <row r="282">
          <cell r="A282">
            <v>1931</v>
          </cell>
          <cell r="B282">
            <v>16</v>
          </cell>
          <cell r="C282">
            <v>17.420503260394185</v>
          </cell>
        </row>
        <row r="283">
          <cell r="A283">
            <v>1917</v>
          </cell>
          <cell r="B283">
            <v>16</v>
          </cell>
          <cell r="C283">
            <v>23.581665259296951</v>
          </cell>
        </row>
        <row r="284">
          <cell r="A284">
            <v>1911</v>
          </cell>
          <cell r="B284">
            <v>16</v>
          </cell>
          <cell r="C284">
            <v>23.232409477933651</v>
          </cell>
        </row>
        <row r="285">
          <cell r="A285">
            <v>1905</v>
          </cell>
          <cell r="B285">
            <v>16</v>
          </cell>
          <cell r="C285">
            <v>21.529515371335872</v>
          </cell>
        </row>
        <row r="286">
          <cell r="A286">
            <v>1905</v>
          </cell>
          <cell r="B286">
            <v>16</v>
          </cell>
          <cell r="C286">
            <v>22.163123863555175</v>
          </cell>
        </row>
        <row r="287">
          <cell r="A287">
            <v>1883</v>
          </cell>
          <cell r="B287">
            <v>16</v>
          </cell>
          <cell r="C287">
            <v>16.076153211135622</v>
          </cell>
        </row>
        <row r="288">
          <cell r="A288">
            <v>1882</v>
          </cell>
          <cell r="B288">
            <v>16</v>
          </cell>
          <cell r="C288">
            <v>17.17704834512767</v>
          </cell>
        </row>
        <row r="289">
          <cell r="A289">
            <v>1880</v>
          </cell>
          <cell r="B289">
            <v>16</v>
          </cell>
          <cell r="C289">
            <v>28.979819655217959</v>
          </cell>
        </row>
        <row r="290">
          <cell r="A290">
            <v>1880</v>
          </cell>
          <cell r="B290">
            <v>16</v>
          </cell>
          <cell r="C290">
            <v>20.225043687494185</v>
          </cell>
        </row>
        <row r="291">
          <cell r="A291">
            <v>1876</v>
          </cell>
          <cell r="B291">
            <v>16</v>
          </cell>
          <cell r="C291">
            <v>30.450087374988367</v>
          </cell>
        </row>
        <row r="292">
          <cell r="A292">
            <v>1874</v>
          </cell>
          <cell r="B292">
            <v>16</v>
          </cell>
          <cell r="C292">
            <v>23.140447586945623</v>
          </cell>
        </row>
        <row r="293">
          <cell r="A293">
            <v>1862</v>
          </cell>
          <cell r="B293">
            <v>16</v>
          </cell>
          <cell r="C293">
            <v>14.678124562905836</v>
          </cell>
        </row>
        <row r="294">
          <cell r="A294">
            <v>1832</v>
          </cell>
          <cell r="B294">
            <v>16</v>
          </cell>
          <cell r="C294">
            <v>45.219594923591075</v>
          </cell>
        </row>
        <row r="295">
          <cell r="A295">
            <v>1832</v>
          </cell>
          <cell r="B295">
            <v>16</v>
          </cell>
          <cell r="C295">
            <v>35.195042288792855</v>
          </cell>
        </row>
        <row r="296">
          <cell r="A296">
            <v>1876</v>
          </cell>
          <cell r="B296">
            <v>17</v>
          </cell>
          <cell r="C296">
            <v>20.291874038392837</v>
          </cell>
        </row>
        <row r="297">
          <cell r="A297">
            <v>1876</v>
          </cell>
          <cell r="B297">
            <v>17</v>
          </cell>
          <cell r="C297">
            <v>29.514462462407199</v>
          </cell>
        </row>
        <row r="298">
          <cell r="A298">
            <v>1874</v>
          </cell>
          <cell r="B298">
            <v>17</v>
          </cell>
          <cell r="C298">
            <v>15.429546489670971</v>
          </cell>
        </row>
        <row r="299">
          <cell r="A299">
            <v>1862</v>
          </cell>
          <cell r="B299">
            <v>17</v>
          </cell>
          <cell r="C299">
            <v>21.561650705467279</v>
          </cell>
        </row>
        <row r="300">
          <cell r="A300">
            <v>1832</v>
          </cell>
          <cell r="B300">
            <v>17</v>
          </cell>
          <cell r="C300">
            <v>21.361159652771313</v>
          </cell>
        </row>
        <row r="301">
          <cell r="A301">
            <v>1832</v>
          </cell>
          <cell r="B301">
            <v>17</v>
          </cell>
          <cell r="C301">
            <v>19.088927722217051</v>
          </cell>
        </row>
        <row r="302">
          <cell r="A302">
            <v>1824</v>
          </cell>
          <cell r="B302">
            <v>17</v>
          </cell>
          <cell r="C302">
            <v>23.12385660481721</v>
          </cell>
        </row>
        <row r="303">
          <cell r="A303">
            <v>2010</v>
          </cell>
          <cell r="B303">
            <v>19</v>
          </cell>
          <cell r="C303">
            <v>12.891346917891138</v>
          </cell>
        </row>
        <row r="304">
          <cell r="A304">
            <v>2000</v>
          </cell>
          <cell r="B304">
            <v>19</v>
          </cell>
          <cell r="C304">
            <v>12.071740877858298</v>
          </cell>
        </row>
        <row r="305">
          <cell r="A305">
            <v>1998</v>
          </cell>
          <cell r="B305">
            <v>19</v>
          </cell>
          <cell r="C305">
            <v>13.35773104250714</v>
          </cell>
        </row>
        <row r="306">
          <cell r="A306">
            <v>1995</v>
          </cell>
          <cell r="B306">
            <v>19</v>
          </cell>
          <cell r="C306">
            <v>16.418793509527745</v>
          </cell>
        </row>
        <row r="307">
          <cell r="A307">
            <v>1992</v>
          </cell>
          <cell r="B307">
            <v>19</v>
          </cell>
          <cell r="C307">
            <v>15.065020481037996</v>
          </cell>
        </row>
        <row r="308">
          <cell r="A308">
            <v>1989</v>
          </cell>
          <cell r="B308">
            <v>19</v>
          </cell>
          <cell r="C308">
            <v>13.369852116713909</v>
          </cell>
        </row>
        <row r="309">
          <cell r="A309">
            <v>1986</v>
          </cell>
          <cell r="B309">
            <v>19</v>
          </cell>
          <cell r="C309">
            <v>11.80441947426368</v>
          </cell>
        </row>
        <row r="310">
          <cell r="A310">
            <v>1983</v>
          </cell>
          <cell r="B310">
            <v>19</v>
          </cell>
          <cell r="C310">
            <v>15.294672529634342</v>
          </cell>
        </row>
        <row r="311">
          <cell r="A311">
            <v>1980</v>
          </cell>
          <cell r="B311">
            <v>19</v>
          </cell>
          <cell r="C311">
            <v>14.804692305606936</v>
          </cell>
        </row>
        <row r="312">
          <cell r="A312">
            <v>1977</v>
          </cell>
          <cell r="B312">
            <v>19</v>
          </cell>
          <cell r="C312">
            <v>17.458351567023058</v>
          </cell>
        </row>
        <row r="313">
          <cell r="A313">
            <v>1974</v>
          </cell>
          <cell r="B313">
            <v>19</v>
          </cell>
          <cell r="C313">
            <v>15.814240528182967</v>
          </cell>
        </row>
        <row r="314">
          <cell r="A314">
            <v>1971</v>
          </cell>
          <cell r="B314">
            <v>19</v>
          </cell>
          <cell r="C314">
            <v>13.542008597628705</v>
          </cell>
        </row>
        <row r="315">
          <cell r="A315">
            <v>1966</v>
          </cell>
          <cell r="B315">
            <v>19</v>
          </cell>
          <cell r="C315">
            <v>11.470267719770405</v>
          </cell>
        </row>
        <row r="316">
          <cell r="A316">
            <v>1963</v>
          </cell>
          <cell r="B316">
            <v>19</v>
          </cell>
          <cell r="C316">
            <v>10.868794561682513</v>
          </cell>
        </row>
        <row r="317">
          <cell r="A317">
            <v>1960</v>
          </cell>
          <cell r="B317">
            <v>19</v>
          </cell>
          <cell r="C317">
            <v>10.935624912581167</v>
          </cell>
        </row>
        <row r="318">
          <cell r="A318">
            <v>1958</v>
          </cell>
          <cell r="B318">
            <v>19</v>
          </cell>
          <cell r="C318">
            <v>10.133660701797309</v>
          </cell>
        </row>
        <row r="319">
          <cell r="A319">
            <v>1947</v>
          </cell>
          <cell r="B319">
            <v>19</v>
          </cell>
          <cell r="C319">
            <v>11.80441947426368</v>
          </cell>
        </row>
        <row r="320">
          <cell r="A320">
            <v>1947</v>
          </cell>
          <cell r="B320">
            <v>19</v>
          </cell>
          <cell r="C320">
            <v>11.938080176060989</v>
          </cell>
        </row>
        <row r="321">
          <cell r="A321">
            <v>1947</v>
          </cell>
          <cell r="B321">
            <v>19</v>
          </cell>
          <cell r="C321">
            <v>13.675669299426014</v>
          </cell>
        </row>
        <row r="322">
          <cell r="A322">
            <v>1946</v>
          </cell>
          <cell r="B322">
            <v>19</v>
          </cell>
          <cell r="C322">
            <v>21.160668600075351</v>
          </cell>
        </row>
        <row r="323">
          <cell r="A323">
            <v>1946</v>
          </cell>
          <cell r="B323">
            <v>19</v>
          </cell>
          <cell r="C323">
            <v>10.801964210783858</v>
          </cell>
        </row>
        <row r="324">
          <cell r="A324">
            <v>1946</v>
          </cell>
          <cell r="B324">
            <v>19</v>
          </cell>
          <cell r="C324">
            <v>12.272231930554263</v>
          </cell>
        </row>
        <row r="325">
          <cell r="A325">
            <v>2010</v>
          </cell>
          <cell r="B325">
            <v>20</v>
          </cell>
          <cell r="C325">
            <v>13.205540469758107</v>
          </cell>
        </row>
        <row r="326">
          <cell r="A326">
            <v>2000</v>
          </cell>
          <cell r="B326">
            <v>20</v>
          </cell>
          <cell r="C326">
            <v>11.336607017973096</v>
          </cell>
        </row>
        <row r="327">
          <cell r="A327">
            <v>1998</v>
          </cell>
          <cell r="B327">
            <v>20</v>
          </cell>
          <cell r="C327">
            <v>10.622309571672321</v>
          </cell>
        </row>
        <row r="328">
          <cell r="A328">
            <v>1995</v>
          </cell>
          <cell r="B328">
            <v>20</v>
          </cell>
          <cell r="C328">
            <v>18.219804863118785</v>
          </cell>
        </row>
        <row r="329">
          <cell r="A329">
            <v>1992</v>
          </cell>
          <cell r="B329">
            <v>20</v>
          </cell>
          <cell r="C329">
            <v>15.327680902054714</v>
          </cell>
        </row>
        <row r="330">
          <cell r="A330">
            <v>1989</v>
          </cell>
          <cell r="B330">
            <v>20</v>
          </cell>
          <cell r="C330">
            <v>10.737222702649856</v>
          </cell>
        </row>
        <row r="331">
          <cell r="A331">
            <v>1986</v>
          </cell>
          <cell r="B331">
            <v>20</v>
          </cell>
          <cell r="C331">
            <v>11.202946316175787</v>
          </cell>
        </row>
        <row r="332">
          <cell r="A332">
            <v>1983</v>
          </cell>
          <cell r="B332">
            <v>20</v>
          </cell>
          <cell r="C332">
            <v>13.990893148080648</v>
          </cell>
        </row>
        <row r="333">
          <cell r="A333">
            <v>1980</v>
          </cell>
          <cell r="B333">
            <v>20</v>
          </cell>
          <cell r="C333">
            <v>11.948745284243081</v>
          </cell>
        </row>
        <row r="334">
          <cell r="A334">
            <v>1977</v>
          </cell>
          <cell r="B334">
            <v>20</v>
          </cell>
          <cell r="C334">
            <v>14.911523241268192</v>
          </cell>
        </row>
        <row r="335">
          <cell r="A335">
            <v>1974</v>
          </cell>
          <cell r="B335">
            <v>20</v>
          </cell>
          <cell r="C335">
            <v>20.626025792886111</v>
          </cell>
        </row>
        <row r="336">
          <cell r="A336">
            <v>1971</v>
          </cell>
          <cell r="B336">
            <v>20</v>
          </cell>
          <cell r="C336">
            <v>10.801964210783858</v>
          </cell>
        </row>
        <row r="337">
          <cell r="A337">
            <v>1966</v>
          </cell>
          <cell r="B337">
            <v>20</v>
          </cell>
          <cell r="C337">
            <v>12.539553334148883</v>
          </cell>
        </row>
        <row r="338">
          <cell r="A338">
            <v>1963</v>
          </cell>
          <cell r="B338">
            <v>20</v>
          </cell>
          <cell r="C338">
            <v>10.534642807189238</v>
          </cell>
        </row>
        <row r="339">
          <cell r="A339">
            <v>1960</v>
          </cell>
          <cell r="B339">
            <v>20</v>
          </cell>
          <cell r="C339">
            <v>10.26732140359462</v>
          </cell>
        </row>
        <row r="340">
          <cell r="A340">
            <v>1958</v>
          </cell>
          <cell r="B340">
            <v>20</v>
          </cell>
          <cell r="C340">
            <v>11.603928421567716</v>
          </cell>
        </row>
        <row r="341">
          <cell r="A341">
            <v>1947</v>
          </cell>
          <cell r="B341">
            <v>20</v>
          </cell>
          <cell r="C341">
            <v>13.876160352121978</v>
          </cell>
        </row>
        <row r="342">
          <cell r="A342">
            <v>1947</v>
          </cell>
          <cell r="B342">
            <v>20</v>
          </cell>
          <cell r="C342">
            <v>10.534642807189238</v>
          </cell>
        </row>
        <row r="343">
          <cell r="A343">
            <v>1947</v>
          </cell>
          <cell r="B343">
            <v>20</v>
          </cell>
          <cell r="C343">
            <v>12.606383685047536</v>
          </cell>
        </row>
        <row r="344">
          <cell r="A344">
            <v>1946</v>
          </cell>
          <cell r="B344">
            <v>20</v>
          </cell>
          <cell r="C344">
            <v>12.339062281452918</v>
          </cell>
        </row>
        <row r="345">
          <cell r="A345">
            <v>1946</v>
          </cell>
          <cell r="B345">
            <v>20</v>
          </cell>
          <cell r="C345">
            <v>13.141026492236776</v>
          </cell>
        </row>
        <row r="346">
          <cell r="A346">
            <v>1946</v>
          </cell>
          <cell r="B346">
            <v>20</v>
          </cell>
          <cell r="C346">
            <v>14.210312106615252</v>
          </cell>
        </row>
        <row r="347">
          <cell r="A347">
            <v>1931</v>
          </cell>
          <cell r="B347">
            <v>20</v>
          </cell>
          <cell r="C347">
            <v>17.638203088348344</v>
          </cell>
        </row>
        <row r="348">
          <cell r="A348">
            <v>1917</v>
          </cell>
          <cell r="B348">
            <v>20</v>
          </cell>
          <cell r="C348">
            <v>16.693211975602118</v>
          </cell>
        </row>
        <row r="349">
          <cell r="A349">
            <v>2013</v>
          </cell>
          <cell r="B349">
            <v>21</v>
          </cell>
          <cell r="C349">
            <v>18.62111526592647</v>
          </cell>
        </row>
        <row r="350">
          <cell r="A350">
            <v>2010</v>
          </cell>
          <cell r="B350">
            <v>21</v>
          </cell>
          <cell r="C350">
            <v>10.689435292672844</v>
          </cell>
        </row>
        <row r="351">
          <cell r="A351">
            <v>2000</v>
          </cell>
          <cell r="B351">
            <v>21</v>
          </cell>
          <cell r="C351">
            <v>12.539553334148883</v>
          </cell>
        </row>
        <row r="352">
          <cell r="A352">
            <v>1998</v>
          </cell>
          <cell r="B352">
            <v>21</v>
          </cell>
          <cell r="C352">
            <v>10.916319047693021</v>
          </cell>
        </row>
        <row r="353">
          <cell r="A353">
            <v>1995</v>
          </cell>
          <cell r="B353">
            <v>21</v>
          </cell>
          <cell r="C353">
            <v>19.958766280909163</v>
          </cell>
        </row>
        <row r="354">
          <cell r="A354">
            <v>1992</v>
          </cell>
          <cell r="B354">
            <v>21</v>
          </cell>
          <cell r="C354">
            <v>16.044499022115509</v>
          </cell>
        </row>
        <row r="355">
          <cell r="A355">
            <v>1989</v>
          </cell>
          <cell r="B355">
            <v>21</v>
          </cell>
          <cell r="C355">
            <v>15.056745714065601</v>
          </cell>
        </row>
        <row r="356">
          <cell r="A356">
            <v>1986</v>
          </cell>
          <cell r="B356">
            <v>21</v>
          </cell>
          <cell r="C356">
            <v>11.80441947426368</v>
          </cell>
        </row>
        <row r="357">
          <cell r="A357">
            <v>1983</v>
          </cell>
          <cell r="B357">
            <v>21</v>
          </cell>
          <cell r="C357">
            <v>16.699826863783169</v>
          </cell>
        </row>
        <row r="358">
          <cell r="A358">
            <v>1980</v>
          </cell>
          <cell r="B358">
            <v>21</v>
          </cell>
          <cell r="C358">
            <v>14.132247052453796</v>
          </cell>
        </row>
        <row r="359">
          <cell r="A359">
            <v>1977</v>
          </cell>
          <cell r="B359">
            <v>21</v>
          </cell>
          <cell r="C359">
            <v>13.65834965261568</v>
          </cell>
        </row>
        <row r="360">
          <cell r="A360">
            <v>1974</v>
          </cell>
          <cell r="B360">
            <v>21</v>
          </cell>
          <cell r="C360">
            <v>18.888436669521088</v>
          </cell>
        </row>
        <row r="361">
          <cell r="A361">
            <v>1971</v>
          </cell>
          <cell r="B361">
            <v>21</v>
          </cell>
          <cell r="C361">
            <v>10.668303508986549</v>
          </cell>
        </row>
        <row r="362">
          <cell r="A362">
            <v>1966</v>
          </cell>
          <cell r="B362">
            <v>21</v>
          </cell>
          <cell r="C362">
            <v>11.737589123365025</v>
          </cell>
        </row>
        <row r="363">
          <cell r="A363">
            <v>1963</v>
          </cell>
          <cell r="B363">
            <v>21</v>
          </cell>
          <cell r="C363">
            <v>10.601473158087893</v>
          </cell>
        </row>
        <row r="364">
          <cell r="A364">
            <v>1960</v>
          </cell>
          <cell r="B364">
            <v>21</v>
          </cell>
          <cell r="C364">
            <v>11.136115965277131</v>
          </cell>
        </row>
        <row r="365">
          <cell r="A365">
            <v>1958</v>
          </cell>
          <cell r="B365">
            <v>21</v>
          </cell>
          <cell r="C365">
            <v>10.601473158087893</v>
          </cell>
        </row>
        <row r="366">
          <cell r="A366">
            <v>1947</v>
          </cell>
          <cell r="B366">
            <v>21</v>
          </cell>
          <cell r="C366">
            <v>13.542008597628705</v>
          </cell>
        </row>
        <row r="367">
          <cell r="A367">
            <v>1947</v>
          </cell>
          <cell r="B367">
            <v>21</v>
          </cell>
          <cell r="C367">
            <v>11.069285614378476</v>
          </cell>
        </row>
        <row r="368">
          <cell r="A368">
            <v>1947</v>
          </cell>
          <cell r="B368">
            <v>21</v>
          </cell>
          <cell r="C368">
            <v>11.871249825162334</v>
          </cell>
        </row>
        <row r="369">
          <cell r="A369">
            <v>1946</v>
          </cell>
          <cell r="B369">
            <v>21</v>
          </cell>
          <cell r="C369">
            <v>10.066830350898655</v>
          </cell>
        </row>
        <row r="370">
          <cell r="A370">
            <v>1946</v>
          </cell>
          <cell r="B370">
            <v>21</v>
          </cell>
          <cell r="C370">
            <v>12.472722983250227</v>
          </cell>
        </row>
        <row r="371">
          <cell r="A371">
            <v>1946</v>
          </cell>
          <cell r="B371">
            <v>21</v>
          </cell>
          <cell r="C371">
            <v>11.938080176060989</v>
          </cell>
        </row>
        <row r="372">
          <cell r="A372">
            <v>1931</v>
          </cell>
          <cell r="B372">
            <v>21</v>
          </cell>
          <cell r="C372">
            <v>12.721394595511471</v>
          </cell>
        </row>
        <row r="373">
          <cell r="A373">
            <v>1917</v>
          </cell>
          <cell r="B373">
            <v>21</v>
          </cell>
          <cell r="C373">
            <v>13.794559578098912</v>
          </cell>
        </row>
        <row r="374">
          <cell r="A374">
            <v>1905</v>
          </cell>
          <cell r="B374">
            <v>21</v>
          </cell>
          <cell r="C374">
            <v>22.26331092671219</v>
          </cell>
        </row>
        <row r="375">
          <cell r="A375">
            <v>1905</v>
          </cell>
          <cell r="B375">
            <v>21</v>
          </cell>
          <cell r="C375">
            <v>22.898257723440377</v>
          </cell>
        </row>
        <row r="376">
          <cell r="A376">
            <v>2013</v>
          </cell>
          <cell r="B376">
            <v>22</v>
          </cell>
          <cell r="C376">
            <v>14.410803159311216</v>
          </cell>
        </row>
        <row r="377">
          <cell r="A377">
            <v>2010</v>
          </cell>
          <cell r="B377">
            <v>22</v>
          </cell>
          <cell r="C377">
            <v>10.951854255631766</v>
          </cell>
        </row>
        <row r="378">
          <cell r="A378">
            <v>2000</v>
          </cell>
          <cell r="B378">
            <v>22</v>
          </cell>
          <cell r="C378">
            <v>13.141026492236776</v>
          </cell>
        </row>
        <row r="379">
          <cell r="A379">
            <v>1998</v>
          </cell>
          <cell r="B379">
            <v>22</v>
          </cell>
          <cell r="C379">
            <v>12.087826388627692</v>
          </cell>
        </row>
        <row r="380">
          <cell r="A380">
            <v>1995</v>
          </cell>
          <cell r="B380">
            <v>22</v>
          </cell>
          <cell r="C380">
            <v>10.438531413030882</v>
          </cell>
        </row>
        <row r="381">
          <cell r="A381">
            <v>1992</v>
          </cell>
          <cell r="B381">
            <v>22</v>
          </cell>
          <cell r="C381">
            <v>10.644954020252998</v>
          </cell>
        </row>
        <row r="382">
          <cell r="A382">
            <v>1989</v>
          </cell>
          <cell r="B382">
            <v>22</v>
          </cell>
          <cell r="C382">
            <v>11.484499029137151</v>
          </cell>
        </row>
        <row r="383">
          <cell r="A383">
            <v>1986</v>
          </cell>
          <cell r="B383">
            <v>22</v>
          </cell>
          <cell r="C383">
            <v>11.871249825162334</v>
          </cell>
        </row>
        <row r="384">
          <cell r="A384">
            <v>1983</v>
          </cell>
          <cell r="B384">
            <v>22</v>
          </cell>
          <cell r="C384">
            <v>14.141154194938533</v>
          </cell>
        </row>
        <row r="385">
          <cell r="A385">
            <v>1980</v>
          </cell>
          <cell r="B385">
            <v>22</v>
          </cell>
          <cell r="C385">
            <v>12.16465006233817</v>
          </cell>
        </row>
        <row r="386">
          <cell r="A386">
            <v>1977</v>
          </cell>
          <cell r="B386">
            <v>22</v>
          </cell>
          <cell r="C386">
            <v>14.587323515112921</v>
          </cell>
        </row>
        <row r="387">
          <cell r="A387">
            <v>1974</v>
          </cell>
          <cell r="B387">
            <v>22</v>
          </cell>
          <cell r="C387">
            <v>19.155758073115706</v>
          </cell>
        </row>
        <row r="388">
          <cell r="A388">
            <v>1971</v>
          </cell>
          <cell r="B388">
            <v>22</v>
          </cell>
          <cell r="C388">
            <v>10.534642807189238</v>
          </cell>
        </row>
        <row r="389">
          <cell r="A389">
            <v>1966</v>
          </cell>
          <cell r="B389">
            <v>22</v>
          </cell>
          <cell r="C389">
            <v>12.205401579655607</v>
          </cell>
        </row>
        <row r="390">
          <cell r="A390">
            <v>1963</v>
          </cell>
          <cell r="B390">
            <v>22</v>
          </cell>
          <cell r="C390">
            <v>11.002455263479822</v>
          </cell>
        </row>
        <row r="391">
          <cell r="A391">
            <v>1960</v>
          </cell>
          <cell r="B391">
            <v>22</v>
          </cell>
          <cell r="C391">
            <v>10.400982105391929</v>
          </cell>
        </row>
        <row r="392">
          <cell r="A392">
            <v>1958</v>
          </cell>
          <cell r="B392">
            <v>22</v>
          </cell>
          <cell r="C392">
            <v>10.601473158087893</v>
          </cell>
        </row>
        <row r="393">
          <cell r="A393">
            <v>1947</v>
          </cell>
          <cell r="B393">
            <v>22</v>
          </cell>
          <cell r="C393">
            <v>11.670758772466369</v>
          </cell>
        </row>
        <row r="394">
          <cell r="A394">
            <v>1947</v>
          </cell>
          <cell r="B394">
            <v>22</v>
          </cell>
          <cell r="C394">
            <v>10.26732140359462</v>
          </cell>
        </row>
        <row r="395">
          <cell r="A395">
            <v>1947</v>
          </cell>
          <cell r="B395">
            <v>22</v>
          </cell>
          <cell r="C395">
            <v>11.069285614378476</v>
          </cell>
        </row>
        <row r="396">
          <cell r="A396">
            <v>1946</v>
          </cell>
          <cell r="B396">
            <v>22</v>
          </cell>
          <cell r="C396">
            <v>19.757231231203601</v>
          </cell>
        </row>
        <row r="397">
          <cell r="A397">
            <v>1946</v>
          </cell>
          <cell r="B397">
            <v>22</v>
          </cell>
          <cell r="C397">
            <v>14.277142457513907</v>
          </cell>
        </row>
        <row r="398">
          <cell r="A398">
            <v>1946</v>
          </cell>
          <cell r="B398">
            <v>22</v>
          </cell>
          <cell r="C398">
            <v>11.470267719770405</v>
          </cell>
        </row>
        <row r="399">
          <cell r="A399">
            <v>1931</v>
          </cell>
          <cell r="B399">
            <v>22</v>
          </cell>
          <cell r="C399">
            <v>16.757345000074221</v>
          </cell>
        </row>
        <row r="400">
          <cell r="A400">
            <v>1917</v>
          </cell>
          <cell r="B400">
            <v>22</v>
          </cell>
          <cell r="C400">
            <v>17.22506119392737</v>
          </cell>
        </row>
        <row r="401">
          <cell r="A401">
            <v>1905</v>
          </cell>
          <cell r="B401">
            <v>22</v>
          </cell>
          <cell r="C401">
            <v>21.915355423388114</v>
          </cell>
        </row>
        <row r="402">
          <cell r="A402">
            <v>1905</v>
          </cell>
          <cell r="B402">
            <v>22</v>
          </cell>
          <cell r="C402">
            <v>20.893347196480732</v>
          </cell>
        </row>
        <row r="403">
          <cell r="A403">
            <v>2013</v>
          </cell>
          <cell r="B403">
            <v>23</v>
          </cell>
          <cell r="C403">
            <v>11.069285614378476</v>
          </cell>
        </row>
        <row r="404">
          <cell r="A404">
            <v>2010</v>
          </cell>
          <cell r="B404">
            <v>23</v>
          </cell>
          <cell r="C404">
            <v>11.554731699833987</v>
          </cell>
        </row>
        <row r="405">
          <cell r="A405">
            <v>2000</v>
          </cell>
          <cell r="B405">
            <v>23</v>
          </cell>
          <cell r="C405">
            <v>13.608838948527358</v>
          </cell>
        </row>
        <row r="406">
          <cell r="A406">
            <v>1998</v>
          </cell>
          <cell r="B406">
            <v>23</v>
          </cell>
          <cell r="C406">
            <v>12.316563068590815</v>
          </cell>
        </row>
        <row r="407">
          <cell r="A407">
            <v>1995</v>
          </cell>
          <cell r="B407">
            <v>23</v>
          </cell>
          <cell r="C407">
            <v>14.050517362683848</v>
          </cell>
        </row>
        <row r="408">
          <cell r="A408">
            <v>1992</v>
          </cell>
          <cell r="B408">
            <v>23</v>
          </cell>
          <cell r="C408">
            <v>15.440962396747198</v>
          </cell>
        </row>
        <row r="409">
          <cell r="A409">
            <v>1989</v>
          </cell>
          <cell r="B409">
            <v>23</v>
          </cell>
          <cell r="C409">
            <v>14.743147233009102</v>
          </cell>
        </row>
        <row r="410">
          <cell r="A410">
            <v>1986</v>
          </cell>
          <cell r="B410">
            <v>23</v>
          </cell>
          <cell r="C410">
            <v>13.542008597628705</v>
          </cell>
        </row>
        <row r="411">
          <cell r="A411">
            <v>1983</v>
          </cell>
          <cell r="B411">
            <v>23</v>
          </cell>
          <cell r="C411">
            <v>17.912306028287016</v>
          </cell>
        </row>
        <row r="412">
          <cell r="A412">
            <v>1980</v>
          </cell>
          <cell r="B412">
            <v>23</v>
          </cell>
          <cell r="C412">
            <v>11.849345736574984</v>
          </cell>
        </row>
        <row r="413">
          <cell r="A413">
            <v>1977</v>
          </cell>
          <cell r="B413">
            <v>23</v>
          </cell>
          <cell r="C413">
            <v>15.098389209393448</v>
          </cell>
        </row>
        <row r="414">
          <cell r="A414">
            <v>1974</v>
          </cell>
          <cell r="B414">
            <v>23</v>
          </cell>
          <cell r="C414">
            <v>17.752320704243957</v>
          </cell>
        </row>
        <row r="415">
          <cell r="A415">
            <v>1971</v>
          </cell>
          <cell r="B415">
            <v>23</v>
          </cell>
          <cell r="C415">
            <v>12.138571228756954</v>
          </cell>
        </row>
        <row r="416">
          <cell r="A416">
            <v>1966</v>
          </cell>
          <cell r="B416">
            <v>23</v>
          </cell>
          <cell r="C416">
            <v>11.603928421567716</v>
          </cell>
        </row>
        <row r="417">
          <cell r="A417">
            <v>1963</v>
          </cell>
          <cell r="B417">
            <v>23</v>
          </cell>
          <cell r="C417">
            <v>11.603928421567716</v>
          </cell>
        </row>
        <row r="418">
          <cell r="A418">
            <v>1960</v>
          </cell>
          <cell r="B418">
            <v>23</v>
          </cell>
          <cell r="C418">
            <v>11.603928421567716</v>
          </cell>
        </row>
        <row r="419">
          <cell r="A419">
            <v>1958</v>
          </cell>
          <cell r="B419">
            <v>23</v>
          </cell>
          <cell r="C419">
            <v>11.470267719770405</v>
          </cell>
        </row>
        <row r="420">
          <cell r="A420">
            <v>1947</v>
          </cell>
          <cell r="B420">
            <v>23</v>
          </cell>
          <cell r="C420">
            <v>11.002455263479822</v>
          </cell>
        </row>
        <row r="421">
          <cell r="A421">
            <v>1947</v>
          </cell>
          <cell r="B421">
            <v>23</v>
          </cell>
          <cell r="C421">
            <v>10.935624912581167</v>
          </cell>
        </row>
        <row r="422">
          <cell r="A422">
            <v>1947</v>
          </cell>
          <cell r="B422">
            <v>23</v>
          </cell>
          <cell r="C422">
            <v>10.668303508986549</v>
          </cell>
        </row>
        <row r="423">
          <cell r="A423">
            <v>1946</v>
          </cell>
          <cell r="B423">
            <v>23</v>
          </cell>
          <cell r="C423">
            <v>10.334151754493274</v>
          </cell>
        </row>
        <row r="424">
          <cell r="A424">
            <v>1946</v>
          </cell>
          <cell r="B424">
            <v>23</v>
          </cell>
          <cell r="C424">
            <v>11.002455263479822</v>
          </cell>
        </row>
        <row r="425">
          <cell r="A425">
            <v>1946</v>
          </cell>
          <cell r="B425">
            <v>23</v>
          </cell>
          <cell r="C425">
            <v>11.80441947426368</v>
          </cell>
        </row>
        <row r="426">
          <cell r="A426">
            <v>1931</v>
          </cell>
          <cell r="B426">
            <v>23</v>
          </cell>
          <cell r="C426">
            <v>15.514218739840091</v>
          </cell>
        </row>
        <row r="427">
          <cell r="A427">
            <v>1917</v>
          </cell>
          <cell r="B427">
            <v>23</v>
          </cell>
          <cell r="C427">
            <v>26.630179492556945</v>
          </cell>
        </row>
        <row r="428">
          <cell r="A428">
            <v>1905</v>
          </cell>
          <cell r="B428">
            <v>23</v>
          </cell>
          <cell r="C428">
            <v>19.219444637428634</v>
          </cell>
        </row>
        <row r="429">
          <cell r="A429">
            <v>1905</v>
          </cell>
          <cell r="B429">
            <v>23</v>
          </cell>
          <cell r="C429">
            <v>18.554284915027814</v>
          </cell>
        </row>
        <row r="430">
          <cell r="A430">
            <v>2010</v>
          </cell>
          <cell r="B430">
            <v>24</v>
          </cell>
          <cell r="C430">
            <v>11.623924744226171</v>
          </cell>
        </row>
        <row r="431">
          <cell r="A431">
            <v>2000</v>
          </cell>
          <cell r="B431">
            <v>24</v>
          </cell>
          <cell r="C431">
            <v>12.405892632351573</v>
          </cell>
        </row>
        <row r="432">
          <cell r="A432">
            <v>1998</v>
          </cell>
          <cell r="B432">
            <v>24</v>
          </cell>
          <cell r="C432">
            <v>13.994683144061357</v>
          </cell>
        </row>
        <row r="433">
          <cell r="A433">
            <v>1995</v>
          </cell>
          <cell r="B433">
            <v>24</v>
          </cell>
          <cell r="C433">
            <v>14.85048404769452</v>
          </cell>
        </row>
        <row r="434">
          <cell r="A434">
            <v>1992</v>
          </cell>
          <cell r="B434">
            <v>24</v>
          </cell>
          <cell r="C434">
            <v>13.405195621791101</v>
          </cell>
        </row>
        <row r="435">
          <cell r="A435">
            <v>1989</v>
          </cell>
          <cell r="B435">
            <v>24</v>
          </cell>
          <cell r="C435">
            <v>11.113020679149294</v>
          </cell>
        </row>
        <row r="436">
          <cell r="A436">
            <v>1986</v>
          </cell>
          <cell r="B436">
            <v>24</v>
          </cell>
          <cell r="C436">
            <v>12.138571228756954</v>
          </cell>
        </row>
        <row r="437">
          <cell r="A437">
            <v>1983</v>
          </cell>
          <cell r="B437">
            <v>24</v>
          </cell>
          <cell r="C437">
            <v>11.628766529635394</v>
          </cell>
        </row>
        <row r="438">
          <cell r="A438">
            <v>1980</v>
          </cell>
          <cell r="B438">
            <v>24</v>
          </cell>
          <cell r="C438">
            <v>12.005931467498183</v>
          </cell>
        </row>
        <row r="439">
          <cell r="A439">
            <v>1977</v>
          </cell>
          <cell r="B439">
            <v>24</v>
          </cell>
          <cell r="C439">
            <v>15.484144447047365</v>
          </cell>
        </row>
        <row r="440">
          <cell r="A440">
            <v>1974</v>
          </cell>
          <cell r="B440">
            <v>24</v>
          </cell>
          <cell r="C440">
            <v>14.277142457513907</v>
          </cell>
        </row>
        <row r="441">
          <cell r="A441">
            <v>1971</v>
          </cell>
          <cell r="B441">
            <v>24</v>
          </cell>
          <cell r="C441">
            <v>10.066830350898655</v>
          </cell>
        </row>
        <row r="442">
          <cell r="A442">
            <v>1966</v>
          </cell>
          <cell r="B442">
            <v>24</v>
          </cell>
          <cell r="C442">
            <v>13.542008597628705</v>
          </cell>
        </row>
        <row r="443">
          <cell r="A443">
            <v>1963</v>
          </cell>
          <cell r="B443">
            <v>24</v>
          </cell>
          <cell r="C443">
            <v>10.935624912581167</v>
          </cell>
        </row>
        <row r="444">
          <cell r="A444">
            <v>1960</v>
          </cell>
          <cell r="B444">
            <v>24</v>
          </cell>
          <cell r="C444">
            <v>11.26977666707444</v>
          </cell>
        </row>
        <row r="445">
          <cell r="A445">
            <v>1958</v>
          </cell>
          <cell r="B445">
            <v>24</v>
          </cell>
          <cell r="C445">
            <v>11.603928421567716</v>
          </cell>
        </row>
        <row r="446">
          <cell r="A446">
            <v>1947</v>
          </cell>
          <cell r="B446">
            <v>24</v>
          </cell>
          <cell r="C446">
            <v>10.467812456290584</v>
          </cell>
        </row>
        <row r="447">
          <cell r="A447">
            <v>1947</v>
          </cell>
          <cell r="B447">
            <v>24</v>
          </cell>
          <cell r="C447">
            <v>11.136115965277131</v>
          </cell>
        </row>
        <row r="448">
          <cell r="A448">
            <v>1947</v>
          </cell>
          <cell r="B448">
            <v>24</v>
          </cell>
          <cell r="C448">
            <v>12.673214035946192</v>
          </cell>
        </row>
        <row r="449">
          <cell r="A449">
            <v>1946</v>
          </cell>
          <cell r="B449">
            <v>24</v>
          </cell>
          <cell r="C449">
            <v>18.687945616825122</v>
          </cell>
        </row>
        <row r="450">
          <cell r="A450">
            <v>1946</v>
          </cell>
          <cell r="B450">
            <v>24</v>
          </cell>
          <cell r="C450">
            <v>10.26732140359462</v>
          </cell>
        </row>
        <row r="451">
          <cell r="A451">
            <v>1946</v>
          </cell>
          <cell r="B451">
            <v>24</v>
          </cell>
          <cell r="C451">
            <v>12.740044386844847</v>
          </cell>
        </row>
        <row r="452">
          <cell r="A452">
            <v>1931</v>
          </cell>
          <cell r="B452">
            <v>24</v>
          </cell>
          <cell r="C452">
            <v>23.555909503681082</v>
          </cell>
        </row>
        <row r="453">
          <cell r="A453">
            <v>1917</v>
          </cell>
          <cell r="B453">
            <v>24</v>
          </cell>
          <cell r="C453">
            <v>25.471424304832578</v>
          </cell>
        </row>
        <row r="454">
          <cell r="A454">
            <v>1911</v>
          </cell>
          <cell r="B454">
            <v>24</v>
          </cell>
          <cell r="C454">
            <v>21.494820354568624</v>
          </cell>
        </row>
        <row r="455">
          <cell r="A455">
            <v>1905</v>
          </cell>
          <cell r="B455">
            <v>24</v>
          </cell>
          <cell r="C455">
            <v>19.042422459205063</v>
          </cell>
        </row>
        <row r="456">
          <cell r="A456">
            <v>1905</v>
          </cell>
          <cell r="B456">
            <v>24</v>
          </cell>
          <cell r="C456">
            <v>16.683035089865481</v>
          </cell>
        </row>
        <row r="457">
          <cell r="A457">
            <v>1891</v>
          </cell>
          <cell r="B457">
            <v>24</v>
          </cell>
          <cell r="C457">
            <v>15.947901229980276</v>
          </cell>
        </row>
        <row r="458">
          <cell r="A458">
            <v>1883</v>
          </cell>
          <cell r="B458">
            <v>24</v>
          </cell>
          <cell r="C458">
            <v>12.850467941728466</v>
          </cell>
        </row>
        <row r="459">
          <cell r="A459">
            <v>1883</v>
          </cell>
          <cell r="B459">
            <v>24</v>
          </cell>
          <cell r="C459">
            <v>15.598818298636541</v>
          </cell>
        </row>
        <row r="460">
          <cell r="A460">
            <v>1882</v>
          </cell>
          <cell r="B460">
            <v>24</v>
          </cell>
          <cell r="C460">
            <v>11.675896161883687</v>
          </cell>
        </row>
        <row r="461">
          <cell r="A461">
            <v>1880</v>
          </cell>
          <cell r="B461">
            <v>24</v>
          </cell>
          <cell r="C461">
            <v>19.489909827608979</v>
          </cell>
        </row>
        <row r="462">
          <cell r="A462">
            <v>1880</v>
          </cell>
          <cell r="B462">
            <v>24</v>
          </cell>
          <cell r="C462">
            <v>16.482544037169514</v>
          </cell>
        </row>
        <row r="463">
          <cell r="A463">
            <v>2010</v>
          </cell>
          <cell r="B463">
            <v>25</v>
          </cell>
          <cell r="C463">
            <v>14.516822139624228</v>
          </cell>
        </row>
        <row r="464">
          <cell r="A464">
            <v>2000</v>
          </cell>
          <cell r="B464">
            <v>25</v>
          </cell>
          <cell r="C464">
            <v>12.673214035946192</v>
          </cell>
        </row>
        <row r="465">
          <cell r="A465">
            <v>1998</v>
          </cell>
          <cell r="B465">
            <v>25</v>
          </cell>
          <cell r="C465">
            <v>13.712161832092278</v>
          </cell>
        </row>
        <row r="466">
          <cell r="A466">
            <v>1995</v>
          </cell>
          <cell r="B466">
            <v>25</v>
          </cell>
          <cell r="C466">
            <v>13.919169993482896</v>
          </cell>
        </row>
        <row r="467">
          <cell r="A467">
            <v>1992</v>
          </cell>
          <cell r="B467">
            <v>25</v>
          </cell>
          <cell r="C467">
            <v>16.66028877178093</v>
          </cell>
        </row>
        <row r="468">
          <cell r="A468">
            <v>1989</v>
          </cell>
          <cell r="B468">
            <v>25</v>
          </cell>
          <cell r="C468">
            <v>11.955906911524837</v>
          </cell>
        </row>
        <row r="469">
          <cell r="A469">
            <v>1986</v>
          </cell>
          <cell r="B469">
            <v>25</v>
          </cell>
          <cell r="C469">
            <v>13.742499650324667</v>
          </cell>
        </row>
        <row r="470">
          <cell r="A470">
            <v>1983</v>
          </cell>
          <cell r="B470">
            <v>25</v>
          </cell>
          <cell r="C470">
            <v>18.412114444012211</v>
          </cell>
        </row>
        <row r="471">
          <cell r="A471">
            <v>1977</v>
          </cell>
          <cell r="B471">
            <v>25</v>
          </cell>
          <cell r="C471">
            <v>20.011429700118093</v>
          </cell>
        </row>
        <row r="472">
          <cell r="A472">
            <v>1946</v>
          </cell>
          <cell r="B472">
            <v>25</v>
          </cell>
          <cell r="C472">
            <v>10.26732140359462</v>
          </cell>
        </row>
        <row r="473">
          <cell r="A473">
            <v>1946</v>
          </cell>
          <cell r="B473">
            <v>25</v>
          </cell>
          <cell r="C473">
            <v>12.138571228756954</v>
          </cell>
        </row>
        <row r="474">
          <cell r="A474">
            <v>1946</v>
          </cell>
          <cell r="B474">
            <v>25</v>
          </cell>
          <cell r="C474">
            <v>13.942990703020634</v>
          </cell>
        </row>
        <row r="475">
          <cell r="A475">
            <v>1905</v>
          </cell>
          <cell r="B475">
            <v>25</v>
          </cell>
          <cell r="C475">
            <v>14.13287346669884</v>
          </cell>
        </row>
        <row r="476">
          <cell r="A476">
            <v>1905</v>
          </cell>
          <cell r="B476">
            <v>25</v>
          </cell>
          <cell r="C476">
            <v>16.215222633574896</v>
          </cell>
        </row>
        <row r="477">
          <cell r="A477">
            <v>1883</v>
          </cell>
          <cell r="B477">
            <v>25</v>
          </cell>
          <cell r="C477">
            <v>11.332811675564315</v>
          </cell>
        </row>
        <row r="478">
          <cell r="A478">
            <v>1880</v>
          </cell>
          <cell r="B478">
            <v>25</v>
          </cell>
          <cell r="C478">
            <v>14.477633510209872</v>
          </cell>
        </row>
        <row r="479">
          <cell r="A479">
            <v>1880</v>
          </cell>
          <cell r="B479">
            <v>25</v>
          </cell>
          <cell r="C479">
            <v>12.205401579655607</v>
          </cell>
        </row>
        <row r="480">
          <cell r="A480">
            <v>2010</v>
          </cell>
          <cell r="B480">
            <v>26</v>
          </cell>
          <cell r="C480">
            <v>11.862972298096448</v>
          </cell>
        </row>
        <row r="481">
          <cell r="A481">
            <v>2000</v>
          </cell>
          <cell r="B481">
            <v>26</v>
          </cell>
          <cell r="C481">
            <v>10.801964210783858</v>
          </cell>
        </row>
        <row r="482">
          <cell r="A482">
            <v>1998</v>
          </cell>
          <cell r="B482">
            <v>26</v>
          </cell>
          <cell r="C482">
            <v>13.97610433324367</v>
          </cell>
        </row>
        <row r="483">
          <cell r="A483">
            <v>1995</v>
          </cell>
          <cell r="B483">
            <v>26</v>
          </cell>
          <cell r="C483">
            <v>12.295931289540839</v>
          </cell>
        </row>
        <row r="484">
          <cell r="A484">
            <v>1992</v>
          </cell>
          <cell r="B484">
            <v>26</v>
          </cell>
          <cell r="C484">
            <v>16.750459395507747</v>
          </cell>
        </row>
        <row r="485">
          <cell r="A485">
            <v>1986</v>
          </cell>
          <cell r="B485">
            <v>26</v>
          </cell>
          <cell r="C485">
            <v>14.076651404817943</v>
          </cell>
        </row>
        <row r="486">
          <cell r="A486">
            <v>1983</v>
          </cell>
          <cell r="B486">
            <v>26</v>
          </cell>
          <cell r="C486">
            <v>14.842120062203676</v>
          </cell>
        </row>
        <row r="487">
          <cell r="A487">
            <v>1980</v>
          </cell>
          <cell r="B487">
            <v>26</v>
          </cell>
          <cell r="C487">
            <v>11.905454855162862</v>
          </cell>
        </row>
        <row r="488">
          <cell r="A488">
            <v>1977</v>
          </cell>
          <cell r="B488">
            <v>26</v>
          </cell>
          <cell r="C488">
            <v>16.821978209624589</v>
          </cell>
        </row>
        <row r="489">
          <cell r="A489">
            <v>1946</v>
          </cell>
          <cell r="B489">
            <v>26</v>
          </cell>
          <cell r="C489">
            <v>10.601473158087893</v>
          </cell>
        </row>
        <row r="490">
          <cell r="A490">
            <v>1946</v>
          </cell>
          <cell r="B490">
            <v>26</v>
          </cell>
          <cell r="C490">
            <v>20.692856143784766</v>
          </cell>
        </row>
        <row r="491">
          <cell r="A491">
            <v>1946</v>
          </cell>
          <cell r="B491">
            <v>26</v>
          </cell>
          <cell r="C491">
            <v>14.74495491380449</v>
          </cell>
        </row>
        <row r="492">
          <cell r="A492">
            <v>1905</v>
          </cell>
          <cell r="B492">
            <v>26</v>
          </cell>
          <cell r="C492">
            <v>17.160582496148276</v>
          </cell>
        </row>
        <row r="493">
          <cell r="A493">
            <v>1905</v>
          </cell>
          <cell r="B493">
            <v>26</v>
          </cell>
          <cell r="C493">
            <v>13.007365790439465</v>
          </cell>
        </row>
        <row r="494">
          <cell r="A494">
            <v>1883</v>
          </cell>
          <cell r="B494">
            <v>26</v>
          </cell>
          <cell r="C494">
            <v>13.845974726647688</v>
          </cell>
        </row>
        <row r="495">
          <cell r="A495">
            <v>1880</v>
          </cell>
          <cell r="B495">
            <v>26</v>
          </cell>
          <cell r="C495">
            <v>19.155758073115706</v>
          </cell>
        </row>
        <row r="496">
          <cell r="A496">
            <v>1880</v>
          </cell>
          <cell r="B496">
            <v>26</v>
          </cell>
          <cell r="C496">
            <v>13.007365790439465</v>
          </cell>
        </row>
        <row r="497">
          <cell r="A497">
            <v>1876</v>
          </cell>
          <cell r="B497">
            <v>26</v>
          </cell>
          <cell r="C497">
            <v>26.373435970170423</v>
          </cell>
        </row>
        <row r="498">
          <cell r="A498">
            <v>1876</v>
          </cell>
          <cell r="B498">
            <v>26</v>
          </cell>
          <cell r="C498">
            <v>25.170489653994636</v>
          </cell>
        </row>
        <row r="499">
          <cell r="A499">
            <v>2010</v>
          </cell>
          <cell r="B499">
            <v>27</v>
          </cell>
          <cell r="C499">
            <v>11.906804707956384</v>
          </cell>
        </row>
        <row r="500">
          <cell r="A500">
            <v>2000</v>
          </cell>
          <cell r="B500">
            <v>27</v>
          </cell>
          <cell r="C500">
            <v>12.940535439540811</v>
          </cell>
        </row>
        <row r="501">
          <cell r="A501">
            <v>1998</v>
          </cell>
          <cell r="B501">
            <v>27</v>
          </cell>
          <cell r="C501">
            <v>11.54887780217558</v>
          </cell>
        </row>
        <row r="502">
          <cell r="A502">
            <v>1995</v>
          </cell>
          <cell r="B502">
            <v>27</v>
          </cell>
          <cell r="C502">
            <v>10.750118440869068</v>
          </cell>
        </row>
        <row r="503">
          <cell r="A503">
            <v>1992</v>
          </cell>
          <cell r="B503">
            <v>27</v>
          </cell>
          <cell r="C503">
            <v>10.724851763127146</v>
          </cell>
        </row>
        <row r="504">
          <cell r="A504">
            <v>1989</v>
          </cell>
          <cell r="B504">
            <v>27</v>
          </cell>
          <cell r="C504">
            <v>10.957338454472035</v>
          </cell>
        </row>
        <row r="505">
          <cell r="A505">
            <v>1986</v>
          </cell>
          <cell r="B505">
            <v>27</v>
          </cell>
          <cell r="C505">
            <v>13.007365790439465</v>
          </cell>
        </row>
        <row r="506">
          <cell r="A506">
            <v>1983</v>
          </cell>
          <cell r="B506">
            <v>27</v>
          </cell>
          <cell r="C506">
            <v>15.614594966305328</v>
          </cell>
        </row>
        <row r="507">
          <cell r="A507">
            <v>1980</v>
          </cell>
          <cell r="B507">
            <v>27</v>
          </cell>
          <cell r="C507">
            <v>15.636516918645471</v>
          </cell>
        </row>
        <row r="508">
          <cell r="A508">
            <v>1977</v>
          </cell>
          <cell r="B508">
            <v>27</v>
          </cell>
          <cell r="C508">
            <v>18.840568608676609</v>
          </cell>
        </row>
        <row r="509">
          <cell r="A509">
            <v>1971</v>
          </cell>
          <cell r="B509">
            <v>27</v>
          </cell>
          <cell r="C509">
            <v>11.938080176060989</v>
          </cell>
        </row>
        <row r="510">
          <cell r="A510">
            <v>1966</v>
          </cell>
          <cell r="B510">
            <v>27</v>
          </cell>
          <cell r="C510">
            <v>13.675669299426014</v>
          </cell>
        </row>
        <row r="511">
          <cell r="A511">
            <v>1963</v>
          </cell>
          <cell r="B511">
            <v>27</v>
          </cell>
          <cell r="C511">
            <v>12.539553334148883</v>
          </cell>
        </row>
        <row r="512">
          <cell r="A512">
            <v>1960</v>
          </cell>
          <cell r="B512">
            <v>27</v>
          </cell>
          <cell r="C512">
            <v>11.670758772466369</v>
          </cell>
        </row>
        <row r="513">
          <cell r="A513">
            <v>1958</v>
          </cell>
          <cell r="B513">
            <v>27</v>
          </cell>
          <cell r="C513">
            <v>12.539553334148883</v>
          </cell>
        </row>
        <row r="514">
          <cell r="A514">
            <v>1947</v>
          </cell>
          <cell r="B514">
            <v>27</v>
          </cell>
          <cell r="C514">
            <v>13.07419614133812</v>
          </cell>
        </row>
        <row r="515">
          <cell r="A515">
            <v>1947</v>
          </cell>
          <cell r="B515">
            <v>27</v>
          </cell>
          <cell r="C515">
            <v>12.405892632351573</v>
          </cell>
        </row>
        <row r="516">
          <cell r="A516">
            <v>1947</v>
          </cell>
          <cell r="B516">
            <v>27</v>
          </cell>
          <cell r="C516">
            <v>12.071740877858298</v>
          </cell>
        </row>
        <row r="517">
          <cell r="A517">
            <v>1946</v>
          </cell>
          <cell r="B517">
            <v>27</v>
          </cell>
          <cell r="C517">
            <v>11.737589123365025</v>
          </cell>
        </row>
        <row r="518">
          <cell r="A518">
            <v>1946</v>
          </cell>
          <cell r="B518">
            <v>27</v>
          </cell>
          <cell r="C518">
            <v>10.668303508986549</v>
          </cell>
        </row>
        <row r="519">
          <cell r="A519">
            <v>1946</v>
          </cell>
          <cell r="B519">
            <v>27</v>
          </cell>
          <cell r="C519">
            <v>12.539553334148883</v>
          </cell>
        </row>
        <row r="520">
          <cell r="A520">
            <v>1931</v>
          </cell>
          <cell r="B520">
            <v>27</v>
          </cell>
          <cell r="C520">
            <v>15.628301510390747</v>
          </cell>
        </row>
        <row r="521">
          <cell r="A521">
            <v>1917</v>
          </cell>
          <cell r="B521">
            <v>27</v>
          </cell>
          <cell r="C521">
            <v>19.130744869528673</v>
          </cell>
        </row>
        <row r="522">
          <cell r="A522">
            <v>1911</v>
          </cell>
          <cell r="B522">
            <v>27</v>
          </cell>
          <cell r="C522">
            <v>13.608838948527358</v>
          </cell>
        </row>
        <row r="523">
          <cell r="A523">
            <v>1905</v>
          </cell>
          <cell r="B523">
            <v>27</v>
          </cell>
          <cell r="C523">
            <v>23.324687897512636</v>
          </cell>
        </row>
        <row r="524">
          <cell r="A524">
            <v>1905</v>
          </cell>
          <cell r="B524">
            <v>27</v>
          </cell>
          <cell r="C524">
            <v>23.165579127034995</v>
          </cell>
        </row>
        <row r="525">
          <cell r="A525">
            <v>1891</v>
          </cell>
          <cell r="B525">
            <v>27</v>
          </cell>
          <cell r="C525">
            <v>13.542008597628705</v>
          </cell>
        </row>
        <row r="526">
          <cell r="A526">
            <v>1883</v>
          </cell>
          <cell r="B526">
            <v>27</v>
          </cell>
          <cell r="C526">
            <v>11.637634984029996</v>
          </cell>
        </row>
        <row r="527">
          <cell r="A527">
            <v>1883</v>
          </cell>
          <cell r="B527">
            <v>27</v>
          </cell>
          <cell r="C527">
            <v>17.303353591576514</v>
          </cell>
        </row>
        <row r="528">
          <cell r="A528">
            <v>1880</v>
          </cell>
          <cell r="B528">
            <v>27</v>
          </cell>
          <cell r="C528">
            <v>20.826516845582077</v>
          </cell>
        </row>
        <row r="529">
          <cell r="A529">
            <v>1880</v>
          </cell>
          <cell r="B529">
            <v>27</v>
          </cell>
          <cell r="C529">
            <v>22.363614916251137</v>
          </cell>
        </row>
        <row r="530">
          <cell r="A530">
            <v>1876</v>
          </cell>
          <cell r="B530">
            <v>27</v>
          </cell>
          <cell r="C530">
            <v>29.380801760609891</v>
          </cell>
        </row>
        <row r="531">
          <cell r="A531">
            <v>1876</v>
          </cell>
          <cell r="B531">
            <v>27</v>
          </cell>
          <cell r="C531">
            <v>21.895802459960553</v>
          </cell>
        </row>
        <row r="532">
          <cell r="A532">
            <v>1874</v>
          </cell>
          <cell r="B532">
            <v>27</v>
          </cell>
          <cell r="C532">
            <v>14.298369260593109</v>
          </cell>
        </row>
        <row r="533">
          <cell r="A533">
            <v>1862</v>
          </cell>
          <cell r="B533">
            <v>27</v>
          </cell>
          <cell r="C533">
            <v>10.334151754493274</v>
          </cell>
        </row>
        <row r="534">
          <cell r="A534">
            <v>2010</v>
          </cell>
          <cell r="B534">
            <v>28</v>
          </cell>
          <cell r="C534">
            <v>10.337538208766151</v>
          </cell>
        </row>
        <row r="535">
          <cell r="A535">
            <v>2000</v>
          </cell>
          <cell r="B535">
            <v>28</v>
          </cell>
          <cell r="C535">
            <v>13.542008597628705</v>
          </cell>
        </row>
        <row r="536">
          <cell r="A536">
            <v>1998</v>
          </cell>
          <cell r="B536">
            <v>28</v>
          </cell>
          <cell r="C536">
            <v>13.908886921001717</v>
          </cell>
        </row>
        <row r="537">
          <cell r="A537">
            <v>1995</v>
          </cell>
          <cell r="B537">
            <v>28</v>
          </cell>
          <cell r="C537">
            <v>12.705598373282013</v>
          </cell>
        </row>
        <row r="538">
          <cell r="A538">
            <v>1992</v>
          </cell>
          <cell r="B538">
            <v>28</v>
          </cell>
          <cell r="C538">
            <v>16.655301463282626</v>
          </cell>
        </row>
        <row r="539">
          <cell r="A539">
            <v>1989</v>
          </cell>
          <cell r="B539">
            <v>28</v>
          </cell>
          <cell r="C539">
            <v>11.082498115094877</v>
          </cell>
        </row>
        <row r="540">
          <cell r="A540">
            <v>1986</v>
          </cell>
          <cell r="B540">
            <v>28</v>
          </cell>
          <cell r="C540">
            <v>10.735133859885202</v>
          </cell>
        </row>
        <row r="541">
          <cell r="A541">
            <v>1983</v>
          </cell>
          <cell r="B541">
            <v>28</v>
          </cell>
          <cell r="C541">
            <v>14.915395445263542</v>
          </cell>
        </row>
        <row r="542">
          <cell r="A542">
            <v>1980</v>
          </cell>
          <cell r="B542">
            <v>28</v>
          </cell>
          <cell r="C542">
            <v>15.273964737743253</v>
          </cell>
        </row>
        <row r="543">
          <cell r="A543">
            <v>1977</v>
          </cell>
          <cell r="B543">
            <v>28</v>
          </cell>
          <cell r="C543">
            <v>16.182374186184223</v>
          </cell>
        </row>
        <row r="544">
          <cell r="A544">
            <v>1971</v>
          </cell>
          <cell r="B544">
            <v>28</v>
          </cell>
          <cell r="C544">
            <v>13.675669299426014</v>
          </cell>
        </row>
        <row r="545">
          <cell r="A545">
            <v>1966</v>
          </cell>
          <cell r="B545">
            <v>28</v>
          </cell>
          <cell r="C545">
            <v>14.544463861108525</v>
          </cell>
        </row>
        <row r="546">
          <cell r="A546">
            <v>1963</v>
          </cell>
          <cell r="B546">
            <v>28</v>
          </cell>
          <cell r="C546">
            <v>11.470267719770405</v>
          </cell>
        </row>
        <row r="547">
          <cell r="A547">
            <v>1960</v>
          </cell>
          <cell r="B547">
            <v>28</v>
          </cell>
          <cell r="C547">
            <v>11.136115965277131</v>
          </cell>
        </row>
        <row r="548">
          <cell r="A548">
            <v>1958</v>
          </cell>
          <cell r="B548">
            <v>28</v>
          </cell>
          <cell r="C548">
            <v>11.53709807066906</v>
          </cell>
        </row>
        <row r="549">
          <cell r="A549">
            <v>1947</v>
          </cell>
          <cell r="B549">
            <v>28</v>
          </cell>
          <cell r="C549">
            <v>13.408347895831394</v>
          </cell>
        </row>
        <row r="550">
          <cell r="A550">
            <v>1947</v>
          </cell>
          <cell r="B550">
            <v>28</v>
          </cell>
          <cell r="C550">
            <v>12.606383685047536</v>
          </cell>
        </row>
        <row r="551">
          <cell r="A551">
            <v>1947</v>
          </cell>
          <cell r="B551">
            <v>28</v>
          </cell>
          <cell r="C551">
            <v>12.539553334148883</v>
          </cell>
        </row>
        <row r="552">
          <cell r="A552">
            <v>1946</v>
          </cell>
          <cell r="B552">
            <v>28</v>
          </cell>
          <cell r="C552">
            <v>16.215222633574896</v>
          </cell>
        </row>
        <row r="553">
          <cell r="A553">
            <v>1946</v>
          </cell>
          <cell r="B553">
            <v>28</v>
          </cell>
          <cell r="C553">
            <v>14.343972808412561</v>
          </cell>
        </row>
        <row r="554">
          <cell r="A554">
            <v>1931</v>
          </cell>
          <cell r="B554">
            <v>28</v>
          </cell>
          <cell r="C554">
            <v>11.458933138548186</v>
          </cell>
        </row>
        <row r="555">
          <cell r="A555">
            <v>1905</v>
          </cell>
          <cell r="B555">
            <v>28</v>
          </cell>
          <cell r="C555">
            <v>15.012782189740237</v>
          </cell>
        </row>
        <row r="556">
          <cell r="A556">
            <v>1905</v>
          </cell>
          <cell r="B556">
            <v>28</v>
          </cell>
          <cell r="C556">
            <v>16.148392282676241</v>
          </cell>
        </row>
        <row r="557">
          <cell r="A557">
            <v>1891</v>
          </cell>
          <cell r="B557">
            <v>28</v>
          </cell>
          <cell r="C557">
            <v>13.34151754493274</v>
          </cell>
        </row>
        <row r="558">
          <cell r="A558">
            <v>1883</v>
          </cell>
          <cell r="B558">
            <v>28</v>
          </cell>
          <cell r="C558">
            <v>11.428248804946385</v>
          </cell>
        </row>
        <row r="559">
          <cell r="A559">
            <v>1883</v>
          </cell>
          <cell r="B559">
            <v>28</v>
          </cell>
          <cell r="C559">
            <v>13.919328622003789</v>
          </cell>
        </row>
        <row r="560">
          <cell r="A560">
            <v>1880</v>
          </cell>
          <cell r="B560">
            <v>28</v>
          </cell>
          <cell r="C560">
            <v>14.945445966500454</v>
          </cell>
        </row>
        <row r="561">
          <cell r="A561">
            <v>1880</v>
          </cell>
          <cell r="B561">
            <v>28</v>
          </cell>
          <cell r="C561">
            <v>14.143481755716598</v>
          </cell>
        </row>
        <row r="562">
          <cell r="A562">
            <v>1876</v>
          </cell>
          <cell r="B562">
            <v>28</v>
          </cell>
          <cell r="C562">
            <v>27.977364391738138</v>
          </cell>
        </row>
        <row r="563">
          <cell r="A563">
            <v>1876</v>
          </cell>
          <cell r="B563">
            <v>28</v>
          </cell>
          <cell r="C563">
            <v>20.091382985696875</v>
          </cell>
        </row>
        <row r="564">
          <cell r="A564">
            <v>1874</v>
          </cell>
          <cell r="B564">
            <v>28</v>
          </cell>
          <cell r="C564">
            <v>12.143722919869361</v>
          </cell>
        </row>
        <row r="565">
          <cell r="A565">
            <v>1862</v>
          </cell>
          <cell r="B565">
            <v>28</v>
          </cell>
          <cell r="C565">
            <v>10.601473158087893</v>
          </cell>
        </row>
        <row r="566">
          <cell r="A566">
            <v>1832</v>
          </cell>
          <cell r="B566">
            <v>28</v>
          </cell>
          <cell r="C566">
            <v>18.420624213230504</v>
          </cell>
        </row>
        <row r="567">
          <cell r="A567">
            <v>1832</v>
          </cell>
          <cell r="B567">
            <v>28</v>
          </cell>
          <cell r="C567">
            <v>21.828972109061898</v>
          </cell>
        </row>
        <row r="568">
          <cell r="A568">
            <v>1824</v>
          </cell>
          <cell r="B568">
            <v>28</v>
          </cell>
          <cell r="C568">
            <v>11.860702465375491</v>
          </cell>
        </row>
        <row r="569">
          <cell r="A569">
            <v>2010</v>
          </cell>
          <cell r="B569">
            <v>29</v>
          </cell>
          <cell r="C569">
            <v>11.926959151225066</v>
          </cell>
        </row>
        <row r="570">
          <cell r="A570">
            <v>2000</v>
          </cell>
          <cell r="B570">
            <v>29</v>
          </cell>
          <cell r="C570">
            <v>10.200491052695964</v>
          </cell>
        </row>
        <row r="571">
          <cell r="A571">
            <v>1998</v>
          </cell>
          <cell r="B571">
            <v>29</v>
          </cell>
          <cell r="C571">
            <v>12.622257878247389</v>
          </cell>
        </row>
        <row r="572">
          <cell r="A572">
            <v>1992</v>
          </cell>
          <cell r="B572">
            <v>29</v>
          </cell>
          <cell r="C572">
            <v>15.049636341435212</v>
          </cell>
        </row>
        <row r="573">
          <cell r="A573">
            <v>1989</v>
          </cell>
          <cell r="B573">
            <v>29</v>
          </cell>
          <cell r="C573">
            <v>11.477462100607136</v>
          </cell>
        </row>
        <row r="574">
          <cell r="A574">
            <v>1986</v>
          </cell>
          <cell r="B574">
            <v>29</v>
          </cell>
          <cell r="C574">
            <v>11.938080176060989</v>
          </cell>
        </row>
        <row r="575">
          <cell r="A575">
            <v>1983</v>
          </cell>
          <cell r="B575">
            <v>29</v>
          </cell>
          <cell r="C575">
            <v>15.51405606808297</v>
          </cell>
        </row>
        <row r="576">
          <cell r="A576">
            <v>1980</v>
          </cell>
          <cell r="B576">
            <v>29</v>
          </cell>
          <cell r="C576">
            <v>15.505464298024123</v>
          </cell>
        </row>
        <row r="577">
          <cell r="A577">
            <v>1977</v>
          </cell>
          <cell r="B577">
            <v>29</v>
          </cell>
          <cell r="C577">
            <v>19.098852851338819</v>
          </cell>
        </row>
        <row r="578">
          <cell r="A578">
            <v>1971</v>
          </cell>
          <cell r="B578">
            <v>29</v>
          </cell>
          <cell r="C578">
            <v>12.806874737743501</v>
          </cell>
        </row>
        <row r="579">
          <cell r="A579">
            <v>1966</v>
          </cell>
          <cell r="B579">
            <v>29</v>
          </cell>
          <cell r="C579">
            <v>12.673214035946192</v>
          </cell>
        </row>
        <row r="580">
          <cell r="A580">
            <v>1963</v>
          </cell>
          <cell r="B580">
            <v>29</v>
          </cell>
          <cell r="C580">
            <v>13.007365790439465</v>
          </cell>
        </row>
        <row r="581">
          <cell r="A581">
            <v>1960</v>
          </cell>
          <cell r="B581">
            <v>29</v>
          </cell>
          <cell r="C581">
            <v>13.007365790439465</v>
          </cell>
        </row>
        <row r="582">
          <cell r="A582">
            <v>1958</v>
          </cell>
          <cell r="B582">
            <v>29</v>
          </cell>
          <cell r="C582">
            <v>12.539553334148883</v>
          </cell>
        </row>
        <row r="583">
          <cell r="A583">
            <v>1947</v>
          </cell>
          <cell r="B583">
            <v>29</v>
          </cell>
          <cell r="C583">
            <v>12.405892632351573</v>
          </cell>
        </row>
        <row r="584">
          <cell r="A584">
            <v>1947</v>
          </cell>
          <cell r="B584">
            <v>29</v>
          </cell>
          <cell r="C584">
            <v>12.539553334148883</v>
          </cell>
        </row>
        <row r="585">
          <cell r="A585">
            <v>1947</v>
          </cell>
          <cell r="B585">
            <v>29</v>
          </cell>
          <cell r="C585">
            <v>13.007365790439465</v>
          </cell>
        </row>
        <row r="586">
          <cell r="A586">
            <v>1946</v>
          </cell>
          <cell r="B586">
            <v>29</v>
          </cell>
          <cell r="C586">
            <v>10.534642807189238</v>
          </cell>
        </row>
        <row r="587">
          <cell r="A587">
            <v>1946</v>
          </cell>
          <cell r="B587">
            <v>29</v>
          </cell>
          <cell r="C587">
            <v>10.334151754493274</v>
          </cell>
        </row>
        <row r="588">
          <cell r="A588">
            <v>1946</v>
          </cell>
          <cell r="B588">
            <v>29</v>
          </cell>
          <cell r="C588">
            <v>11.938080176060989</v>
          </cell>
        </row>
        <row r="589">
          <cell r="A589">
            <v>1931</v>
          </cell>
          <cell r="B589">
            <v>29</v>
          </cell>
          <cell r="C589">
            <v>12.436272687365733</v>
          </cell>
        </row>
        <row r="590">
          <cell r="A590">
            <v>1905</v>
          </cell>
          <cell r="B590">
            <v>29</v>
          </cell>
          <cell r="C590">
            <v>17.091693449656258</v>
          </cell>
        </row>
        <row r="591">
          <cell r="A591">
            <v>1905</v>
          </cell>
          <cell r="B591">
            <v>29</v>
          </cell>
          <cell r="C591">
            <v>15.814240528182967</v>
          </cell>
        </row>
        <row r="592">
          <cell r="A592">
            <v>1891</v>
          </cell>
          <cell r="B592">
            <v>29</v>
          </cell>
          <cell r="C592">
            <v>10.534642807189238</v>
          </cell>
        </row>
        <row r="593">
          <cell r="A593">
            <v>1883</v>
          </cell>
          <cell r="B593">
            <v>29</v>
          </cell>
          <cell r="C593">
            <v>12.236831359040439</v>
          </cell>
        </row>
        <row r="594">
          <cell r="A594">
            <v>1883</v>
          </cell>
          <cell r="B594">
            <v>29</v>
          </cell>
          <cell r="C594">
            <v>19.454384650905904</v>
          </cell>
        </row>
        <row r="595">
          <cell r="A595">
            <v>1880</v>
          </cell>
          <cell r="B595">
            <v>29</v>
          </cell>
          <cell r="C595">
            <v>18.353793862331848</v>
          </cell>
        </row>
        <row r="596">
          <cell r="A596">
            <v>1880</v>
          </cell>
          <cell r="B596">
            <v>29</v>
          </cell>
          <cell r="C596">
            <v>14.878615615601801</v>
          </cell>
        </row>
        <row r="597">
          <cell r="A597">
            <v>1876</v>
          </cell>
          <cell r="B597">
            <v>29</v>
          </cell>
          <cell r="C597">
            <v>27.108569830055629</v>
          </cell>
        </row>
        <row r="598">
          <cell r="A598">
            <v>1876</v>
          </cell>
          <cell r="B598">
            <v>29</v>
          </cell>
          <cell r="C598">
            <v>21.828972109061898</v>
          </cell>
        </row>
        <row r="599">
          <cell r="A599">
            <v>1874</v>
          </cell>
          <cell r="B599">
            <v>29</v>
          </cell>
          <cell r="C599">
            <v>12.457302213932117</v>
          </cell>
        </row>
        <row r="600">
          <cell r="A600">
            <v>1862</v>
          </cell>
          <cell r="B600">
            <v>29</v>
          </cell>
          <cell r="C600">
            <v>12.405892632351573</v>
          </cell>
        </row>
        <row r="601">
          <cell r="A601">
            <v>1832</v>
          </cell>
          <cell r="B601">
            <v>29</v>
          </cell>
          <cell r="C601">
            <v>10.467812456290584</v>
          </cell>
        </row>
        <row r="602">
          <cell r="A602">
            <v>1832</v>
          </cell>
          <cell r="B602">
            <v>29</v>
          </cell>
          <cell r="C602">
            <v>13.20785684313543</v>
          </cell>
        </row>
        <row r="603">
          <cell r="A603">
            <v>1824</v>
          </cell>
          <cell r="B603">
            <v>29</v>
          </cell>
          <cell r="C603">
            <v>11.388782441959764</v>
          </cell>
        </row>
        <row r="604">
          <cell r="A604">
            <v>2010</v>
          </cell>
          <cell r="B604">
            <v>30</v>
          </cell>
          <cell r="C604">
            <v>10.920800156381476</v>
          </cell>
        </row>
        <row r="605">
          <cell r="A605">
            <v>2000</v>
          </cell>
          <cell r="B605">
            <v>30</v>
          </cell>
          <cell r="C605">
            <v>10.868794561682513</v>
          </cell>
        </row>
        <row r="606">
          <cell r="A606">
            <v>1998</v>
          </cell>
          <cell r="B606">
            <v>30</v>
          </cell>
          <cell r="C606">
            <v>10.474577866470966</v>
          </cell>
        </row>
        <row r="607">
          <cell r="A607">
            <v>1995</v>
          </cell>
          <cell r="B607">
            <v>30</v>
          </cell>
          <cell r="C607">
            <v>10.674192225257773</v>
          </cell>
        </row>
        <row r="608">
          <cell r="A608">
            <v>1992</v>
          </cell>
          <cell r="B608">
            <v>30</v>
          </cell>
          <cell r="C608">
            <v>10.697845117101368</v>
          </cell>
        </row>
        <row r="609">
          <cell r="A609">
            <v>1989</v>
          </cell>
          <cell r="B609">
            <v>30</v>
          </cell>
          <cell r="C609">
            <v>12.466381645061471</v>
          </cell>
        </row>
        <row r="610">
          <cell r="A610">
            <v>1986</v>
          </cell>
          <cell r="B610">
            <v>30</v>
          </cell>
          <cell r="C610">
            <v>11.403437368871751</v>
          </cell>
        </row>
        <row r="611">
          <cell r="A611">
            <v>1983</v>
          </cell>
          <cell r="B611">
            <v>30</v>
          </cell>
          <cell r="C611">
            <v>17.139378275044642</v>
          </cell>
        </row>
        <row r="612">
          <cell r="A612">
            <v>1980</v>
          </cell>
          <cell r="B612">
            <v>30</v>
          </cell>
          <cell r="C612">
            <v>19.112135323432611</v>
          </cell>
        </row>
        <row r="613">
          <cell r="A613">
            <v>1977</v>
          </cell>
          <cell r="B613">
            <v>30</v>
          </cell>
          <cell r="C613">
            <v>19.861076587768807</v>
          </cell>
        </row>
        <row r="614">
          <cell r="A614">
            <v>1971</v>
          </cell>
          <cell r="B614">
            <v>30</v>
          </cell>
          <cell r="C614">
            <v>12.004910526959645</v>
          </cell>
        </row>
        <row r="615">
          <cell r="A615">
            <v>1966</v>
          </cell>
          <cell r="B615">
            <v>30</v>
          </cell>
          <cell r="C615">
            <v>14.410803159311216</v>
          </cell>
        </row>
        <row r="616">
          <cell r="A616">
            <v>1963</v>
          </cell>
          <cell r="B616">
            <v>30</v>
          </cell>
          <cell r="C616">
            <v>14.343972808412561</v>
          </cell>
        </row>
        <row r="617">
          <cell r="A617">
            <v>1960</v>
          </cell>
          <cell r="B617">
            <v>30</v>
          </cell>
          <cell r="C617">
            <v>12.606383685047536</v>
          </cell>
        </row>
        <row r="618">
          <cell r="A618">
            <v>1958</v>
          </cell>
          <cell r="B618">
            <v>30</v>
          </cell>
          <cell r="C618">
            <v>12.740044386844847</v>
          </cell>
        </row>
        <row r="619">
          <cell r="A619">
            <v>1947</v>
          </cell>
          <cell r="B619">
            <v>30</v>
          </cell>
          <cell r="C619">
            <v>12.873705088642156</v>
          </cell>
        </row>
        <row r="620">
          <cell r="A620">
            <v>1947</v>
          </cell>
          <cell r="B620">
            <v>30</v>
          </cell>
          <cell r="C620">
            <v>13.141026492236776</v>
          </cell>
        </row>
        <row r="621">
          <cell r="A621">
            <v>1947</v>
          </cell>
          <cell r="B621">
            <v>30</v>
          </cell>
          <cell r="C621">
            <v>11.80441947426368</v>
          </cell>
        </row>
        <row r="622">
          <cell r="A622">
            <v>1946</v>
          </cell>
          <cell r="B622">
            <v>30</v>
          </cell>
          <cell r="C622">
            <v>11.069285614378476</v>
          </cell>
        </row>
        <row r="623">
          <cell r="A623">
            <v>1946</v>
          </cell>
          <cell r="B623">
            <v>30</v>
          </cell>
          <cell r="C623">
            <v>10.601473158087893</v>
          </cell>
        </row>
        <row r="624">
          <cell r="A624">
            <v>1946</v>
          </cell>
          <cell r="B624">
            <v>30</v>
          </cell>
          <cell r="C624">
            <v>11.470267719770405</v>
          </cell>
        </row>
        <row r="625">
          <cell r="A625">
            <v>1931</v>
          </cell>
          <cell r="B625">
            <v>30</v>
          </cell>
          <cell r="C625">
            <v>12.602290165662152</v>
          </cell>
        </row>
        <row r="626">
          <cell r="A626">
            <v>1905</v>
          </cell>
          <cell r="B626">
            <v>30</v>
          </cell>
          <cell r="C626">
            <v>23.814794978912115</v>
          </cell>
        </row>
        <row r="627">
          <cell r="A627">
            <v>1905</v>
          </cell>
          <cell r="B627">
            <v>30</v>
          </cell>
          <cell r="C627">
            <v>22.363614916251137</v>
          </cell>
        </row>
        <row r="628">
          <cell r="A628">
            <v>1891</v>
          </cell>
          <cell r="B628">
            <v>30</v>
          </cell>
          <cell r="C628">
            <v>12.940535439540811</v>
          </cell>
        </row>
        <row r="629">
          <cell r="A629">
            <v>1883</v>
          </cell>
          <cell r="B629">
            <v>30</v>
          </cell>
          <cell r="C629">
            <v>14.083690912999501</v>
          </cell>
        </row>
        <row r="630">
          <cell r="A630">
            <v>1883</v>
          </cell>
          <cell r="B630">
            <v>30</v>
          </cell>
          <cell r="C630">
            <v>16.503161501158328</v>
          </cell>
        </row>
        <row r="631">
          <cell r="A631">
            <v>1880</v>
          </cell>
          <cell r="B631">
            <v>30</v>
          </cell>
          <cell r="C631">
            <v>21.494820354568624</v>
          </cell>
        </row>
        <row r="632">
          <cell r="A632">
            <v>1880</v>
          </cell>
          <cell r="B632">
            <v>30</v>
          </cell>
          <cell r="C632">
            <v>20.893347196480732</v>
          </cell>
        </row>
        <row r="633">
          <cell r="A633">
            <v>1876</v>
          </cell>
          <cell r="B633">
            <v>30</v>
          </cell>
          <cell r="C633">
            <v>31.118390883974914</v>
          </cell>
        </row>
        <row r="634">
          <cell r="A634">
            <v>1876</v>
          </cell>
          <cell r="B634">
            <v>30</v>
          </cell>
          <cell r="C634">
            <v>24.301695092312126</v>
          </cell>
        </row>
        <row r="635">
          <cell r="A635">
            <v>1874</v>
          </cell>
          <cell r="B635">
            <v>30</v>
          </cell>
          <cell r="C635">
            <v>12.563763891855551</v>
          </cell>
        </row>
        <row r="636">
          <cell r="A636">
            <v>1862</v>
          </cell>
          <cell r="B636">
            <v>30</v>
          </cell>
          <cell r="C636">
            <v>10.868794561682513</v>
          </cell>
        </row>
        <row r="637">
          <cell r="A637">
            <v>1832</v>
          </cell>
          <cell r="B637">
            <v>30</v>
          </cell>
          <cell r="C637">
            <v>12.673214035946192</v>
          </cell>
        </row>
        <row r="638">
          <cell r="A638">
            <v>1832</v>
          </cell>
          <cell r="B638">
            <v>30</v>
          </cell>
          <cell r="C638">
            <v>11.670758772466369</v>
          </cell>
        </row>
        <row r="639">
          <cell r="A639">
            <v>1824</v>
          </cell>
          <cell r="B639">
            <v>30</v>
          </cell>
          <cell r="C639">
            <v>12.795943283880938</v>
          </cell>
        </row>
        <row r="640">
          <cell r="A640">
            <v>2010</v>
          </cell>
          <cell r="B640">
            <v>31</v>
          </cell>
          <cell r="C640">
            <v>10.517248490827845</v>
          </cell>
        </row>
        <row r="641">
          <cell r="A641">
            <v>2000</v>
          </cell>
          <cell r="B641">
            <v>31</v>
          </cell>
          <cell r="C641">
            <v>10.601473158087893</v>
          </cell>
        </row>
        <row r="642">
          <cell r="A642">
            <v>1998</v>
          </cell>
          <cell r="B642">
            <v>31</v>
          </cell>
          <cell r="C642">
            <v>10.374474989506977</v>
          </cell>
        </row>
        <row r="643">
          <cell r="A643">
            <v>1995</v>
          </cell>
          <cell r="B643">
            <v>31</v>
          </cell>
          <cell r="C643">
            <v>10.639948333408196</v>
          </cell>
        </row>
        <row r="644">
          <cell r="A644">
            <v>1992</v>
          </cell>
          <cell r="B644">
            <v>31</v>
          </cell>
          <cell r="C644">
            <v>10.679322109626684</v>
          </cell>
        </row>
        <row r="645">
          <cell r="A645">
            <v>1989</v>
          </cell>
          <cell r="B645">
            <v>31</v>
          </cell>
          <cell r="C645">
            <v>10.478636473681043</v>
          </cell>
        </row>
        <row r="646">
          <cell r="A646">
            <v>1986</v>
          </cell>
          <cell r="B646">
            <v>31</v>
          </cell>
          <cell r="C646">
            <v>11.470267719770405</v>
          </cell>
        </row>
        <row r="647">
          <cell r="A647">
            <v>1983</v>
          </cell>
          <cell r="B647">
            <v>31</v>
          </cell>
          <cell r="C647">
            <v>15.937130021933099</v>
          </cell>
        </row>
        <row r="648">
          <cell r="A648">
            <v>1980</v>
          </cell>
          <cell r="B648">
            <v>31</v>
          </cell>
          <cell r="C648">
            <v>17.565407052663335</v>
          </cell>
        </row>
        <row r="649">
          <cell r="A649">
            <v>1977</v>
          </cell>
          <cell r="B649">
            <v>31</v>
          </cell>
          <cell r="C649">
            <v>16.912903033910403</v>
          </cell>
        </row>
        <row r="650">
          <cell r="A650">
            <v>1971</v>
          </cell>
          <cell r="B650">
            <v>31</v>
          </cell>
          <cell r="C650">
            <v>12.205401579655607</v>
          </cell>
        </row>
        <row r="651">
          <cell r="A651">
            <v>1966</v>
          </cell>
          <cell r="B651">
            <v>31</v>
          </cell>
          <cell r="C651">
            <v>14.678124562905836</v>
          </cell>
        </row>
        <row r="652">
          <cell r="A652">
            <v>1963</v>
          </cell>
          <cell r="B652">
            <v>31</v>
          </cell>
          <cell r="C652">
            <v>12.873705088642156</v>
          </cell>
        </row>
        <row r="653">
          <cell r="A653">
            <v>1960</v>
          </cell>
          <cell r="B653">
            <v>31</v>
          </cell>
          <cell r="C653">
            <v>13.809330001223323</v>
          </cell>
        </row>
        <row r="654">
          <cell r="A654">
            <v>1958</v>
          </cell>
          <cell r="B654">
            <v>31</v>
          </cell>
          <cell r="C654">
            <v>13.274687194034085</v>
          </cell>
        </row>
        <row r="655">
          <cell r="A655">
            <v>1947</v>
          </cell>
          <cell r="B655">
            <v>31</v>
          </cell>
          <cell r="C655">
            <v>13.675669299426014</v>
          </cell>
        </row>
        <row r="656">
          <cell r="A656">
            <v>1947</v>
          </cell>
          <cell r="B656">
            <v>31</v>
          </cell>
          <cell r="C656">
            <v>13.274687194034085</v>
          </cell>
        </row>
        <row r="657">
          <cell r="A657">
            <v>1947</v>
          </cell>
          <cell r="B657">
            <v>31</v>
          </cell>
          <cell r="C657">
            <v>12.138571228756954</v>
          </cell>
        </row>
        <row r="658">
          <cell r="A658">
            <v>1946</v>
          </cell>
          <cell r="B658">
            <v>31</v>
          </cell>
          <cell r="C658">
            <v>10.935624912581167</v>
          </cell>
        </row>
        <row r="659">
          <cell r="A659">
            <v>1946</v>
          </cell>
          <cell r="B659">
            <v>31</v>
          </cell>
          <cell r="C659">
            <v>10.534642807189238</v>
          </cell>
        </row>
        <row r="660">
          <cell r="A660">
            <v>1946</v>
          </cell>
          <cell r="B660">
            <v>31</v>
          </cell>
          <cell r="C660">
            <v>11.136115965277131</v>
          </cell>
        </row>
        <row r="661">
          <cell r="A661">
            <v>1931</v>
          </cell>
          <cell r="B661">
            <v>31</v>
          </cell>
          <cell r="C661">
            <v>13.060007429637038</v>
          </cell>
        </row>
        <row r="662">
          <cell r="A662">
            <v>1917</v>
          </cell>
          <cell r="B662">
            <v>31</v>
          </cell>
          <cell r="C662">
            <v>16.265953165326028</v>
          </cell>
        </row>
        <row r="663">
          <cell r="A663">
            <v>1911</v>
          </cell>
          <cell r="B663">
            <v>31</v>
          </cell>
          <cell r="C663">
            <v>17.017186844358754</v>
          </cell>
        </row>
        <row r="664">
          <cell r="A664">
            <v>1905</v>
          </cell>
          <cell r="B664">
            <v>31</v>
          </cell>
          <cell r="C664">
            <v>16.929365514640111</v>
          </cell>
        </row>
        <row r="665">
          <cell r="A665">
            <v>1905</v>
          </cell>
          <cell r="B665">
            <v>31</v>
          </cell>
          <cell r="C665">
            <v>16.816695791662788</v>
          </cell>
        </row>
        <row r="666">
          <cell r="A666">
            <v>1891</v>
          </cell>
          <cell r="B666">
            <v>31</v>
          </cell>
          <cell r="C666">
            <v>13.20785684313543</v>
          </cell>
        </row>
        <row r="667">
          <cell r="A667">
            <v>1883</v>
          </cell>
          <cell r="B667">
            <v>31</v>
          </cell>
          <cell r="C667">
            <v>12.36080852343448</v>
          </cell>
        </row>
        <row r="668">
          <cell r="A668">
            <v>1883</v>
          </cell>
          <cell r="B668">
            <v>31</v>
          </cell>
          <cell r="C668">
            <v>15.205710245433018</v>
          </cell>
        </row>
        <row r="669">
          <cell r="A669">
            <v>1880</v>
          </cell>
          <cell r="B669">
            <v>31</v>
          </cell>
          <cell r="C669">
            <v>16.683035089865481</v>
          </cell>
        </row>
        <row r="670">
          <cell r="A670">
            <v>1880</v>
          </cell>
          <cell r="B670">
            <v>31</v>
          </cell>
          <cell r="C670">
            <v>14.277142457513907</v>
          </cell>
        </row>
        <row r="671">
          <cell r="A671">
            <v>1876</v>
          </cell>
          <cell r="B671">
            <v>31</v>
          </cell>
          <cell r="C671">
            <v>25.036828952197329</v>
          </cell>
        </row>
        <row r="672">
          <cell r="A672">
            <v>1876</v>
          </cell>
          <cell r="B672">
            <v>31</v>
          </cell>
          <cell r="C672">
            <v>22.096293512656519</v>
          </cell>
        </row>
        <row r="673">
          <cell r="A673">
            <v>1874</v>
          </cell>
          <cell r="B673">
            <v>31</v>
          </cell>
          <cell r="C673">
            <v>13.866657650965207</v>
          </cell>
        </row>
        <row r="674">
          <cell r="A674">
            <v>1862</v>
          </cell>
          <cell r="B674">
            <v>31</v>
          </cell>
          <cell r="C674">
            <v>11.002455263479822</v>
          </cell>
        </row>
        <row r="675">
          <cell r="A675">
            <v>1832</v>
          </cell>
          <cell r="B675">
            <v>31</v>
          </cell>
          <cell r="C675">
            <v>15.881070879081623</v>
          </cell>
        </row>
        <row r="676">
          <cell r="A676">
            <v>1832</v>
          </cell>
          <cell r="B676">
            <v>31</v>
          </cell>
          <cell r="C676">
            <v>13.34151754493274</v>
          </cell>
        </row>
        <row r="677">
          <cell r="A677">
            <v>1824</v>
          </cell>
          <cell r="B677">
            <v>31</v>
          </cell>
          <cell r="C677">
            <v>14.392247886143117</v>
          </cell>
        </row>
        <row r="678">
          <cell r="A678">
            <v>2013</v>
          </cell>
          <cell r="B678">
            <v>32</v>
          </cell>
          <cell r="C678">
            <v>15.480088773689692</v>
          </cell>
        </row>
        <row r="679">
          <cell r="A679">
            <v>2010</v>
          </cell>
          <cell r="B679">
            <v>32</v>
          </cell>
          <cell r="C679">
            <v>10.507782720122981</v>
          </cell>
        </row>
        <row r="680">
          <cell r="A680">
            <v>2000</v>
          </cell>
          <cell r="B680">
            <v>32</v>
          </cell>
          <cell r="C680">
            <v>14.009821053919287</v>
          </cell>
        </row>
        <row r="681">
          <cell r="A681">
            <v>1995</v>
          </cell>
          <cell r="B681">
            <v>32</v>
          </cell>
          <cell r="C681">
            <v>18.496855796764162</v>
          </cell>
        </row>
        <row r="682">
          <cell r="A682">
            <v>1992</v>
          </cell>
          <cell r="B682">
            <v>32</v>
          </cell>
          <cell r="C682">
            <v>22.572735297663154</v>
          </cell>
        </row>
        <row r="683">
          <cell r="A683">
            <v>1989</v>
          </cell>
          <cell r="B683">
            <v>32</v>
          </cell>
          <cell r="C683">
            <v>18.740281974979791</v>
          </cell>
        </row>
        <row r="684">
          <cell r="A684">
            <v>1986</v>
          </cell>
          <cell r="B684">
            <v>32</v>
          </cell>
          <cell r="C684">
            <v>18.821606318622432</v>
          </cell>
        </row>
        <row r="685">
          <cell r="A685">
            <v>1983</v>
          </cell>
          <cell r="B685">
            <v>32</v>
          </cell>
          <cell r="C685">
            <v>16.037982534943119</v>
          </cell>
        </row>
        <row r="686">
          <cell r="A686">
            <v>1980</v>
          </cell>
          <cell r="B686">
            <v>32</v>
          </cell>
          <cell r="C686">
            <v>16.005806654837819</v>
          </cell>
        </row>
        <row r="687">
          <cell r="A687">
            <v>1977</v>
          </cell>
          <cell r="B687">
            <v>32</v>
          </cell>
          <cell r="C687">
            <v>17.529912658019882</v>
          </cell>
        </row>
        <row r="688">
          <cell r="A688">
            <v>1971</v>
          </cell>
          <cell r="B688">
            <v>32</v>
          </cell>
          <cell r="C688">
            <v>14.477633510209872</v>
          </cell>
        </row>
        <row r="689">
          <cell r="A689">
            <v>1966</v>
          </cell>
          <cell r="B689">
            <v>32</v>
          </cell>
          <cell r="C689">
            <v>19.222588424014361</v>
          </cell>
        </row>
        <row r="690">
          <cell r="A690">
            <v>1963</v>
          </cell>
          <cell r="B690">
            <v>32</v>
          </cell>
          <cell r="C690">
            <v>13.608838948527358</v>
          </cell>
        </row>
        <row r="691">
          <cell r="A691">
            <v>1960</v>
          </cell>
          <cell r="B691">
            <v>32</v>
          </cell>
          <cell r="C691">
            <v>14.009821053919287</v>
          </cell>
        </row>
        <row r="692">
          <cell r="A692">
            <v>1958</v>
          </cell>
          <cell r="B692">
            <v>32</v>
          </cell>
          <cell r="C692">
            <v>14.811785264703145</v>
          </cell>
        </row>
        <row r="693">
          <cell r="A693">
            <v>1947</v>
          </cell>
          <cell r="B693">
            <v>32</v>
          </cell>
          <cell r="C693">
            <v>15.546919124588348</v>
          </cell>
        </row>
        <row r="694">
          <cell r="A694">
            <v>1947</v>
          </cell>
          <cell r="B694">
            <v>32</v>
          </cell>
          <cell r="C694">
            <v>13.608838948527358</v>
          </cell>
        </row>
        <row r="695">
          <cell r="A695">
            <v>1947</v>
          </cell>
          <cell r="B695">
            <v>32</v>
          </cell>
          <cell r="C695">
            <v>13.542008597628705</v>
          </cell>
        </row>
        <row r="696">
          <cell r="A696">
            <v>1946</v>
          </cell>
          <cell r="B696">
            <v>32</v>
          </cell>
          <cell r="C696">
            <v>10.133660701797309</v>
          </cell>
        </row>
        <row r="697">
          <cell r="A697">
            <v>1946</v>
          </cell>
          <cell r="B697">
            <v>32</v>
          </cell>
          <cell r="C697">
            <v>15.01227631739911</v>
          </cell>
        </row>
        <row r="698">
          <cell r="A698">
            <v>1946</v>
          </cell>
          <cell r="B698">
            <v>32</v>
          </cell>
          <cell r="C698">
            <v>10.534642807189238</v>
          </cell>
        </row>
        <row r="699">
          <cell r="A699">
            <v>1931</v>
          </cell>
          <cell r="B699">
            <v>32</v>
          </cell>
          <cell r="C699">
            <v>12.697924591606144</v>
          </cell>
        </row>
        <row r="700">
          <cell r="A700">
            <v>1905</v>
          </cell>
          <cell r="B700">
            <v>32</v>
          </cell>
          <cell r="C700">
            <v>18.409448547899686</v>
          </cell>
        </row>
        <row r="701">
          <cell r="A701">
            <v>1905</v>
          </cell>
          <cell r="B701">
            <v>32</v>
          </cell>
          <cell r="C701">
            <v>20.893347196480732</v>
          </cell>
        </row>
        <row r="702">
          <cell r="A702">
            <v>1891</v>
          </cell>
          <cell r="B702">
            <v>32</v>
          </cell>
          <cell r="C702">
            <v>13.141026492236776</v>
          </cell>
        </row>
        <row r="703">
          <cell r="A703">
            <v>1883</v>
          </cell>
          <cell r="B703">
            <v>32</v>
          </cell>
          <cell r="C703">
            <v>10.439283769072194</v>
          </cell>
        </row>
        <row r="704">
          <cell r="A704">
            <v>1883</v>
          </cell>
          <cell r="B704">
            <v>32</v>
          </cell>
          <cell r="C704">
            <v>12.839324956439238</v>
          </cell>
        </row>
        <row r="705">
          <cell r="A705">
            <v>1880</v>
          </cell>
          <cell r="B705">
            <v>32</v>
          </cell>
          <cell r="C705">
            <v>19.289418774913017</v>
          </cell>
        </row>
        <row r="706">
          <cell r="A706">
            <v>1880</v>
          </cell>
          <cell r="B706">
            <v>32</v>
          </cell>
          <cell r="C706">
            <v>20.358704389291493</v>
          </cell>
        </row>
        <row r="707">
          <cell r="A707">
            <v>1876</v>
          </cell>
          <cell r="B707">
            <v>32</v>
          </cell>
          <cell r="C707">
            <v>22.831427372541722</v>
          </cell>
        </row>
        <row r="708">
          <cell r="A708">
            <v>1876</v>
          </cell>
          <cell r="B708">
            <v>32</v>
          </cell>
          <cell r="C708">
            <v>18.955267020419743</v>
          </cell>
        </row>
        <row r="709">
          <cell r="A709">
            <v>1874</v>
          </cell>
          <cell r="B709">
            <v>32</v>
          </cell>
          <cell r="C709">
            <v>13.923764640254493</v>
          </cell>
        </row>
        <row r="710">
          <cell r="A710">
            <v>1862</v>
          </cell>
          <cell r="B710">
            <v>32</v>
          </cell>
          <cell r="C710">
            <v>10.334151754493274</v>
          </cell>
        </row>
        <row r="711">
          <cell r="A711">
            <v>1832</v>
          </cell>
          <cell r="B711">
            <v>32</v>
          </cell>
          <cell r="C711">
            <v>13.408347895831394</v>
          </cell>
        </row>
        <row r="712">
          <cell r="A712">
            <v>1832</v>
          </cell>
          <cell r="B712">
            <v>32</v>
          </cell>
          <cell r="C712">
            <v>14.143481755716598</v>
          </cell>
        </row>
        <row r="713">
          <cell r="A713">
            <v>1824</v>
          </cell>
          <cell r="B713">
            <v>32</v>
          </cell>
          <cell r="C713">
            <v>13.412432092382829</v>
          </cell>
        </row>
        <row r="714">
          <cell r="A714">
            <v>2010</v>
          </cell>
          <cell r="B714">
            <v>33</v>
          </cell>
          <cell r="C714">
            <v>12.82248056030325</v>
          </cell>
        </row>
        <row r="715">
          <cell r="A715">
            <v>2000</v>
          </cell>
          <cell r="B715">
            <v>33</v>
          </cell>
          <cell r="C715">
            <v>10.467812456290584</v>
          </cell>
        </row>
        <row r="716">
          <cell r="A716">
            <v>1998</v>
          </cell>
          <cell r="B716">
            <v>33</v>
          </cell>
          <cell r="C716">
            <v>19.472260994539226</v>
          </cell>
        </row>
        <row r="717">
          <cell r="A717">
            <v>1995</v>
          </cell>
          <cell r="B717">
            <v>33</v>
          </cell>
          <cell r="C717">
            <v>12.620935185308474</v>
          </cell>
        </row>
        <row r="718">
          <cell r="A718">
            <v>1992</v>
          </cell>
          <cell r="B718">
            <v>33</v>
          </cell>
          <cell r="C718">
            <v>15.845547306306969</v>
          </cell>
        </row>
        <row r="719">
          <cell r="A719">
            <v>1989</v>
          </cell>
          <cell r="B719">
            <v>33</v>
          </cell>
          <cell r="C719">
            <v>14.24380759878029</v>
          </cell>
        </row>
        <row r="720">
          <cell r="A720">
            <v>1986</v>
          </cell>
          <cell r="B720">
            <v>33</v>
          </cell>
          <cell r="C720">
            <v>14.74495491380449</v>
          </cell>
        </row>
        <row r="721">
          <cell r="A721">
            <v>1983</v>
          </cell>
          <cell r="B721">
            <v>33</v>
          </cell>
          <cell r="C721">
            <v>16.516537696136222</v>
          </cell>
        </row>
        <row r="722">
          <cell r="A722">
            <v>1980</v>
          </cell>
          <cell r="B722">
            <v>33</v>
          </cell>
          <cell r="C722">
            <v>22.695778728443546</v>
          </cell>
        </row>
        <row r="723">
          <cell r="A723">
            <v>1977</v>
          </cell>
          <cell r="B723">
            <v>33</v>
          </cell>
          <cell r="C723">
            <v>18.618703726129468</v>
          </cell>
        </row>
        <row r="724">
          <cell r="A724">
            <v>1946</v>
          </cell>
          <cell r="B724">
            <v>33</v>
          </cell>
          <cell r="C724">
            <v>10.26732140359462</v>
          </cell>
        </row>
        <row r="725">
          <cell r="A725">
            <v>1946</v>
          </cell>
          <cell r="B725">
            <v>33</v>
          </cell>
          <cell r="C725">
            <v>10.334151754493274</v>
          </cell>
        </row>
        <row r="726">
          <cell r="A726">
            <v>1946</v>
          </cell>
          <cell r="B726">
            <v>33</v>
          </cell>
          <cell r="C726">
            <v>10.868794561682513</v>
          </cell>
        </row>
        <row r="727">
          <cell r="A727">
            <v>1905</v>
          </cell>
          <cell r="B727">
            <v>33</v>
          </cell>
          <cell r="C727">
            <v>18.054074461277686</v>
          </cell>
        </row>
        <row r="728">
          <cell r="A728">
            <v>1905</v>
          </cell>
          <cell r="B728">
            <v>33</v>
          </cell>
          <cell r="C728">
            <v>15.279597720993729</v>
          </cell>
        </row>
        <row r="729">
          <cell r="A729">
            <v>1883</v>
          </cell>
          <cell r="B729">
            <v>33</v>
          </cell>
          <cell r="C729">
            <v>13.801762519903594</v>
          </cell>
        </row>
        <row r="730">
          <cell r="A730">
            <v>1880</v>
          </cell>
          <cell r="B730">
            <v>33</v>
          </cell>
          <cell r="C730">
            <v>16.282052984473552</v>
          </cell>
        </row>
        <row r="731">
          <cell r="A731">
            <v>1880</v>
          </cell>
          <cell r="B731">
            <v>33</v>
          </cell>
          <cell r="C731">
            <v>14.945445966500454</v>
          </cell>
        </row>
        <row r="732">
          <cell r="A732">
            <v>1876</v>
          </cell>
          <cell r="B732">
            <v>33</v>
          </cell>
          <cell r="C732">
            <v>25.237320004893295</v>
          </cell>
        </row>
        <row r="733">
          <cell r="A733">
            <v>1876</v>
          </cell>
          <cell r="B733">
            <v>33</v>
          </cell>
          <cell r="C733">
            <v>18.554284915027814</v>
          </cell>
        </row>
        <row r="734">
          <cell r="A734">
            <v>1832</v>
          </cell>
          <cell r="B734">
            <v>33</v>
          </cell>
          <cell r="C734">
            <v>18.220133160534541</v>
          </cell>
        </row>
        <row r="735">
          <cell r="A735">
            <v>1832</v>
          </cell>
          <cell r="B735">
            <v>33</v>
          </cell>
          <cell r="C735">
            <v>10.200491052695964</v>
          </cell>
        </row>
        <row r="736">
          <cell r="A736">
            <v>1824</v>
          </cell>
          <cell r="B736">
            <v>33</v>
          </cell>
          <cell r="C736">
            <v>11.665750332211113</v>
          </cell>
        </row>
        <row r="737">
          <cell r="A737">
            <v>1986</v>
          </cell>
          <cell r="B737">
            <v>34</v>
          </cell>
          <cell r="C737">
            <v>10.200491052695964</v>
          </cell>
        </row>
        <row r="738">
          <cell r="A738">
            <v>1946</v>
          </cell>
          <cell r="B738">
            <v>34</v>
          </cell>
          <cell r="C738">
            <v>12.339062281452918</v>
          </cell>
        </row>
        <row r="739">
          <cell r="A739">
            <v>1946</v>
          </cell>
          <cell r="B739">
            <v>34</v>
          </cell>
          <cell r="C739">
            <v>12.940535439540811</v>
          </cell>
        </row>
        <row r="740">
          <cell r="A740">
            <v>1905</v>
          </cell>
          <cell r="B740">
            <v>34</v>
          </cell>
          <cell r="C740">
            <v>32.724513833824197</v>
          </cell>
        </row>
        <row r="741">
          <cell r="A741">
            <v>1905</v>
          </cell>
          <cell r="B741">
            <v>34</v>
          </cell>
          <cell r="C741">
            <v>30.917899831278952</v>
          </cell>
        </row>
        <row r="742">
          <cell r="A742">
            <v>1880</v>
          </cell>
          <cell r="B742">
            <v>34</v>
          </cell>
          <cell r="C742">
            <v>30.984730182177604</v>
          </cell>
        </row>
        <row r="743">
          <cell r="A743">
            <v>1880</v>
          </cell>
          <cell r="B743">
            <v>34</v>
          </cell>
          <cell r="C743">
            <v>29.380801760609891</v>
          </cell>
        </row>
        <row r="744">
          <cell r="A744">
            <v>1876</v>
          </cell>
          <cell r="B744">
            <v>34</v>
          </cell>
          <cell r="C744">
            <v>48.494282117625161</v>
          </cell>
        </row>
        <row r="745">
          <cell r="A745">
            <v>1876</v>
          </cell>
          <cell r="B745">
            <v>34</v>
          </cell>
          <cell r="C745">
            <v>50.031380188294222</v>
          </cell>
        </row>
        <row r="746">
          <cell r="A746">
            <v>1832</v>
          </cell>
          <cell r="B746">
            <v>34</v>
          </cell>
          <cell r="C746">
            <v>28.645667900724685</v>
          </cell>
        </row>
        <row r="747">
          <cell r="A747">
            <v>1832</v>
          </cell>
          <cell r="B747">
            <v>34</v>
          </cell>
          <cell r="C747">
            <v>19.824061582102253</v>
          </cell>
        </row>
        <row r="748">
          <cell r="A748">
            <v>2010</v>
          </cell>
          <cell r="B748">
            <v>35</v>
          </cell>
          <cell r="C748">
            <v>10.445553752495295</v>
          </cell>
        </row>
        <row r="749">
          <cell r="A749">
            <v>2000</v>
          </cell>
          <cell r="B749">
            <v>35</v>
          </cell>
          <cell r="C749">
            <v>10.400982105391929</v>
          </cell>
        </row>
        <row r="750">
          <cell r="A750">
            <v>1995</v>
          </cell>
          <cell r="B750">
            <v>35</v>
          </cell>
          <cell r="C750">
            <v>12.413829271163594</v>
          </cell>
        </row>
        <row r="751">
          <cell r="A751">
            <v>1989</v>
          </cell>
          <cell r="B751">
            <v>35</v>
          </cell>
          <cell r="C751">
            <v>10.102544056021616</v>
          </cell>
        </row>
        <row r="752">
          <cell r="A752">
            <v>1986</v>
          </cell>
          <cell r="B752">
            <v>35</v>
          </cell>
          <cell r="C752">
            <v>10.868794561682513</v>
          </cell>
        </row>
        <row r="753">
          <cell r="A753">
            <v>1983</v>
          </cell>
          <cell r="B753">
            <v>35</v>
          </cell>
          <cell r="C753">
            <v>18.404860250011424</v>
          </cell>
        </row>
        <row r="754">
          <cell r="A754">
            <v>1980</v>
          </cell>
          <cell r="B754">
            <v>35</v>
          </cell>
          <cell r="C754">
            <v>19.515410211087996</v>
          </cell>
        </row>
        <row r="755">
          <cell r="A755">
            <v>1946</v>
          </cell>
          <cell r="B755">
            <v>35</v>
          </cell>
          <cell r="C755">
            <v>10.26732140359462</v>
          </cell>
        </row>
        <row r="756">
          <cell r="A756">
            <v>1946</v>
          </cell>
          <cell r="B756">
            <v>35</v>
          </cell>
          <cell r="C756">
            <v>10.200491052695964</v>
          </cell>
        </row>
        <row r="757">
          <cell r="A757">
            <v>1946</v>
          </cell>
          <cell r="B757">
            <v>35</v>
          </cell>
          <cell r="C757">
            <v>15.079106668297763</v>
          </cell>
        </row>
        <row r="758">
          <cell r="A758">
            <v>1905</v>
          </cell>
          <cell r="B758">
            <v>35</v>
          </cell>
          <cell r="C758">
            <v>17.349563297361652</v>
          </cell>
        </row>
        <row r="759">
          <cell r="A759">
            <v>1905</v>
          </cell>
          <cell r="B759">
            <v>35</v>
          </cell>
          <cell r="C759">
            <v>16.282052984473552</v>
          </cell>
        </row>
        <row r="760">
          <cell r="A760">
            <v>1883</v>
          </cell>
          <cell r="B760">
            <v>35</v>
          </cell>
          <cell r="C760">
            <v>16.893894296762351</v>
          </cell>
        </row>
        <row r="761">
          <cell r="A761">
            <v>1880</v>
          </cell>
          <cell r="B761">
            <v>35</v>
          </cell>
          <cell r="C761">
            <v>16.54937438806817</v>
          </cell>
        </row>
        <row r="762">
          <cell r="A762">
            <v>1880</v>
          </cell>
          <cell r="B762">
            <v>35</v>
          </cell>
          <cell r="C762">
            <v>15.546919124588348</v>
          </cell>
        </row>
        <row r="763">
          <cell r="A763">
            <v>1876</v>
          </cell>
          <cell r="B763">
            <v>35</v>
          </cell>
          <cell r="C763">
            <v>28.712498251623341</v>
          </cell>
        </row>
        <row r="764">
          <cell r="A764">
            <v>1876</v>
          </cell>
          <cell r="B764">
            <v>35</v>
          </cell>
          <cell r="C764">
            <v>22.831427372541722</v>
          </cell>
        </row>
        <row r="765">
          <cell r="A765">
            <v>1832</v>
          </cell>
          <cell r="B765">
            <v>35</v>
          </cell>
          <cell r="C765">
            <v>16.081561931777586</v>
          </cell>
        </row>
        <row r="766">
          <cell r="A766">
            <v>1832</v>
          </cell>
          <cell r="B766">
            <v>35</v>
          </cell>
          <cell r="C766">
            <v>14.009821053919287</v>
          </cell>
        </row>
        <row r="767">
          <cell r="A767">
            <v>1824</v>
          </cell>
          <cell r="B767">
            <v>35</v>
          </cell>
          <cell r="C767">
            <v>15.470474779949571</v>
          </cell>
        </row>
        <row r="768">
          <cell r="A768">
            <v>2010</v>
          </cell>
          <cell r="B768">
            <v>36</v>
          </cell>
          <cell r="C768">
            <v>12.227163586916948</v>
          </cell>
        </row>
        <row r="769">
          <cell r="A769">
            <v>2000</v>
          </cell>
          <cell r="B769">
            <v>36</v>
          </cell>
          <cell r="C769">
            <v>10.868794561682513</v>
          </cell>
        </row>
        <row r="770">
          <cell r="A770">
            <v>1998</v>
          </cell>
          <cell r="B770">
            <v>36</v>
          </cell>
          <cell r="C770">
            <v>11.517178315543628</v>
          </cell>
        </row>
        <row r="771">
          <cell r="A771">
            <v>1995</v>
          </cell>
          <cell r="B771">
            <v>36</v>
          </cell>
          <cell r="C771">
            <v>13.481898546423576</v>
          </cell>
        </row>
        <row r="772">
          <cell r="A772">
            <v>1992</v>
          </cell>
          <cell r="B772">
            <v>36</v>
          </cell>
          <cell r="C772">
            <v>13.870341513665654</v>
          </cell>
        </row>
        <row r="773">
          <cell r="A773">
            <v>1989</v>
          </cell>
          <cell r="B773">
            <v>36</v>
          </cell>
          <cell r="C773">
            <v>12.932812129891891</v>
          </cell>
        </row>
        <row r="774">
          <cell r="A774">
            <v>1986</v>
          </cell>
          <cell r="B774">
            <v>36</v>
          </cell>
          <cell r="C774">
            <v>10.467812456290584</v>
          </cell>
        </row>
        <row r="775">
          <cell r="A775">
            <v>1983</v>
          </cell>
          <cell r="B775">
            <v>36</v>
          </cell>
          <cell r="C775">
            <v>15.078541637730021</v>
          </cell>
        </row>
        <row r="776">
          <cell r="A776">
            <v>1980</v>
          </cell>
          <cell r="B776">
            <v>36</v>
          </cell>
          <cell r="C776">
            <v>14.924359139591209</v>
          </cell>
        </row>
        <row r="777">
          <cell r="A777">
            <v>1977</v>
          </cell>
          <cell r="B777">
            <v>36</v>
          </cell>
          <cell r="C777">
            <v>18.293184428012665</v>
          </cell>
        </row>
        <row r="778">
          <cell r="A778">
            <v>1946</v>
          </cell>
          <cell r="B778">
            <v>36</v>
          </cell>
          <cell r="C778">
            <v>10.735133859885202</v>
          </cell>
        </row>
        <row r="779">
          <cell r="A779">
            <v>1946</v>
          </cell>
          <cell r="B779">
            <v>36</v>
          </cell>
          <cell r="C779">
            <v>10.467812456290584</v>
          </cell>
        </row>
        <row r="780">
          <cell r="A780">
            <v>1946</v>
          </cell>
          <cell r="B780">
            <v>36</v>
          </cell>
          <cell r="C780">
            <v>12.205401579655607</v>
          </cell>
        </row>
        <row r="781">
          <cell r="A781">
            <v>1905</v>
          </cell>
          <cell r="B781">
            <v>36</v>
          </cell>
          <cell r="C781">
            <v>16.528648525250198</v>
          </cell>
        </row>
        <row r="782">
          <cell r="A782">
            <v>1905</v>
          </cell>
          <cell r="B782">
            <v>36</v>
          </cell>
          <cell r="C782">
            <v>13.608838948527358</v>
          </cell>
        </row>
        <row r="783">
          <cell r="A783">
            <v>1883</v>
          </cell>
          <cell r="B783">
            <v>36</v>
          </cell>
          <cell r="C783">
            <v>15.27778177996697</v>
          </cell>
        </row>
        <row r="784">
          <cell r="A784">
            <v>1880</v>
          </cell>
          <cell r="B784">
            <v>36</v>
          </cell>
          <cell r="C784">
            <v>16.01473158087893</v>
          </cell>
        </row>
        <row r="785">
          <cell r="A785">
            <v>1880</v>
          </cell>
          <cell r="B785">
            <v>36</v>
          </cell>
          <cell r="C785">
            <v>13.876160352121978</v>
          </cell>
        </row>
        <row r="786">
          <cell r="A786">
            <v>1876</v>
          </cell>
          <cell r="B786">
            <v>36</v>
          </cell>
          <cell r="C786">
            <v>31.519372989366847</v>
          </cell>
        </row>
        <row r="787">
          <cell r="A787">
            <v>1876</v>
          </cell>
          <cell r="B787">
            <v>36</v>
          </cell>
          <cell r="C787">
            <v>22.764597021643066</v>
          </cell>
        </row>
        <row r="788">
          <cell r="A788">
            <v>1832</v>
          </cell>
          <cell r="B788">
            <v>36</v>
          </cell>
          <cell r="C788">
            <v>10.200491052695964</v>
          </cell>
        </row>
        <row r="789">
          <cell r="A789">
            <v>1832</v>
          </cell>
          <cell r="B789">
            <v>36</v>
          </cell>
          <cell r="C789">
            <v>14.143481755716598</v>
          </cell>
        </row>
        <row r="790">
          <cell r="A790">
            <v>1824</v>
          </cell>
          <cell r="B790">
            <v>36</v>
          </cell>
          <cell r="C790">
            <v>13.754454410520191</v>
          </cell>
        </row>
        <row r="791">
          <cell r="A791">
            <v>2010</v>
          </cell>
          <cell r="B791">
            <v>37</v>
          </cell>
          <cell r="C791">
            <v>10.311728901990108</v>
          </cell>
        </row>
        <row r="792">
          <cell r="A792">
            <v>2000</v>
          </cell>
          <cell r="B792">
            <v>37</v>
          </cell>
          <cell r="C792">
            <v>10.601473158087893</v>
          </cell>
        </row>
        <row r="793">
          <cell r="A793">
            <v>1998</v>
          </cell>
          <cell r="B793">
            <v>37</v>
          </cell>
          <cell r="C793">
            <v>10.664084495568245</v>
          </cell>
        </row>
        <row r="794">
          <cell r="A794">
            <v>1995</v>
          </cell>
          <cell r="B794">
            <v>37</v>
          </cell>
          <cell r="C794">
            <v>11.820749704411993</v>
          </cell>
        </row>
        <row r="795">
          <cell r="A795">
            <v>1992</v>
          </cell>
          <cell r="B795">
            <v>37</v>
          </cell>
          <cell r="C795">
            <v>19.182889885705684</v>
          </cell>
        </row>
        <row r="796">
          <cell r="A796">
            <v>1989</v>
          </cell>
          <cell r="B796">
            <v>37</v>
          </cell>
          <cell r="C796">
            <v>12.358121983426566</v>
          </cell>
        </row>
        <row r="797">
          <cell r="A797">
            <v>1986</v>
          </cell>
          <cell r="B797">
            <v>37</v>
          </cell>
          <cell r="C797">
            <v>10.601473158087893</v>
          </cell>
        </row>
        <row r="798">
          <cell r="A798">
            <v>1983</v>
          </cell>
          <cell r="B798">
            <v>37</v>
          </cell>
          <cell r="C798">
            <v>11.34554766251274</v>
          </cell>
        </row>
        <row r="799">
          <cell r="A799">
            <v>1980</v>
          </cell>
          <cell r="B799">
            <v>37</v>
          </cell>
          <cell r="C799">
            <v>15.880365371116289</v>
          </cell>
        </row>
        <row r="800">
          <cell r="A800">
            <v>1977</v>
          </cell>
          <cell r="B800">
            <v>37</v>
          </cell>
          <cell r="C800">
            <v>17.930834642828145</v>
          </cell>
        </row>
        <row r="801">
          <cell r="A801">
            <v>1946</v>
          </cell>
          <cell r="B801">
            <v>37</v>
          </cell>
          <cell r="C801">
            <v>10.467812456290584</v>
          </cell>
        </row>
        <row r="802">
          <cell r="A802">
            <v>1946</v>
          </cell>
          <cell r="B802">
            <v>37</v>
          </cell>
          <cell r="C802">
            <v>10.334151754493274</v>
          </cell>
        </row>
        <row r="803">
          <cell r="A803">
            <v>1946</v>
          </cell>
          <cell r="B803">
            <v>37</v>
          </cell>
          <cell r="C803">
            <v>11.938080176060989</v>
          </cell>
        </row>
        <row r="804">
          <cell r="A804">
            <v>1905</v>
          </cell>
          <cell r="B804">
            <v>37</v>
          </cell>
          <cell r="C804">
            <v>12.323436289493268</v>
          </cell>
        </row>
        <row r="805">
          <cell r="A805">
            <v>1905</v>
          </cell>
          <cell r="B805">
            <v>37</v>
          </cell>
          <cell r="C805">
            <v>11.403437368871751</v>
          </cell>
        </row>
        <row r="806">
          <cell r="A806">
            <v>1883</v>
          </cell>
          <cell r="B806">
            <v>37</v>
          </cell>
          <cell r="C806">
            <v>16.167974277208231</v>
          </cell>
        </row>
        <row r="807">
          <cell r="A807">
            <v>1880</v>
          </cell>
          <cell r="B807">
            <v>37</v>
          </cell>
          <cell r="C807">
            <v>13.007365790439465</v>
          </cell>
        </row>
        <row r="808">
          <cell r="A808">
            <v>1880</v>
          </cell>
          <cell r="B808">
            <v>37</v>
          </cell>
          <cell r="C808">
            <v>11.470267719770405</v>
          </cell>
        </row>
        <row r="809">
          <cell r="A809">
            <v>1832</v>
          </cell>
          <cell r="B809">
            <v>37</v>
          </cell>
          <cell r="C809">
            <v>19.155758073115706</v>
          </cell>
        </row>
        <row r="810">
          <cell r="A810">
            <v>1832</v>
          </cell>
          <cell r="B810">
            <v>37</v>
          </cell>
          <cell r="C810">
            <v>12.138571228756954</v>
          </cell>
        </row>
        <row r="811">
          <cell r="A811">
            <v>1824</v>
          </cell>
          <cell r="B811">
            <v>37</v>
          </cell>
          <cell r="C811">
            <v>13.799867084174442</v>
          </cell>
        </row>
        <row r="812">
          <cell r="A812">
            <v>2010</v>
          </cell>
          <cell r="B812">
            <v>38</v>
          </cell>
          <cell r="C812">
            <v>12.055708664293746</v>
          </cell>
        </row>
        <row r="813">
          <cell r="A813">
            <v>2000</v>
          </cell>
          <cell r="B813">
            <v>38</v>
          </cell>
          <cell r="C813">
            <v>10.066830350898655</v>
          </cell>
        </row>
        <row r="814">
          <cell r="A814">
            <v>1995</v>
          </cell>
          <cell r="B814">
            <v>38</v>
          </cell>
          <cell r="C814">
            <v>13.647881714017844</v>
          </cell>
        </row>
        <row r="815">
          <cell r="A815">
            <v>1992</v>
          </cell>
          <cell r="B815">
            <v>38</v>
          </cell>
          <cell r="C815">
            <v>16.680547697620206</v>
          </cell>
        </row>
        <row r="816">
          <cell r="A816">
            <v>1989</v>
          </cell>
          <cell r="B816">
            <v>38</v>
          </cell>
          <cell r="C816">
            <v>12.988279630329899</v>
          </cell>
        </row>
        <row r="817">
          <cell r="A817">
            <v>1986</v>
          </cell>
          <cell r="B817">
            <v>38</v>
          </cell>
          <cell r="C817">
            <v>10.334151754493274</v>
          </cell>
        </row>
        <row r="818">
          <cell r="A818">
            <v>1980</v>
          </cell>
          <cell r="B818">
            <v>38</v>
          </cell>
          <cell r="C818">
            <v>15.209538889405652</v>
          </cell>
        </row>
        <row r="819">
          <cell r="A819">
            <v>1977</v>
          </cell>
          <cell r="B819">
            <v>38</v>
          </cell>
          <cell r="C819">
            <v>18.253100372141795</v>
          </cell>
        </row>
        <row r="820">
          <cell r="A820">
            <v>1946</v>
          </cell>
          <cell r="B820">
            <v>38</v>
          </cell>
          <cell r="C820">
            <v>10.601473158087893</v>
          </cell>
        </row>
        <row r="821">
          <cell r="A821">
            <v>1946</v>
          </cell>
          <cell r="B821">
            <v>38</v>
          </cell>
          <cell r="C821">
            <v>10.400982105391929</v>
          </cell>
        </row>
        <row r="822">
          <cell r="A822">
            <v>1946</v>
          </cell>
          <cell r="B822">
            <v>38</v>
          </cell>
          <cell r="C822">
            <v>12.138571228756954</v>
          </cell>
        </row>
        <row r="823">
          <cell r="A823">
            <v>1905</v>
          </cell>
          <cell r="B823">
            <v>38</v>
          </cell>
          <cell r="C823">
            <v>17.186594245423262</v>
          </cell>
        </row>
        <row r="824">
          <cell r="A824">
            <v>1883</v>
          </cell>
          <cell r="B824">
            <v>38</v>
          </cell>
          <cell r="C824">
            <v>20.47146329737209</v>
          </cell>
        </row>
        <row r="825">
          <cell r="A825">
            <v>1880</v>
          </cell>
          <cell r="B825">
            <v>38</v>
          </cell>
          <cell r="C825">
            <v>17.08401719525741</v>
          </cell>
        </row>
        <row r="826">
          <cell r="A826">
            <v>1880</v>
          </cell>
          <cell r="B826">
            <v>38</v>
          </cell>
          <cell r="C826">
            <v>16.01473158087893</v>
          </cell>
        </row>
        <row r="827">
          <cell r="A827">
            <v>1876</v>
          </cell>
          <cell r="B827">
            <v>38</v>
          </cell>
          <cell r="C827">
            <v>24.168034390514816</v>
          </cell>
        </row>
        <row r="828">
          <cell r="A828">
            <v>1876</v>
          </cell>
          <cell r="B828">
            <v>38</v>
          </cell>
          <cell r="C828">
            <v>23.366070179730958</v>
          </cell>
        </row>
        <row r="829">
          <cell r="A829">
            <v>1832</v>
          </cell>
          <cell r="B829">
            <v>38</v>
          </cell>
          <cell r="C829">
            <v>17.017186844358754</v>
          </cell>
        </row>
        <row r="830">
          <cell r="A830">
            <v>1832</v>
          </cell>
          <cell r="B830">
            <v>38</v>
          </cell>
          <cell r="C830">
            <v>18.955267020419743</v>
          </cell>
        </row>
        <row r="831">
          <cell r="A831">
            <v>1824</v>
          </cell>
          <cell r="B831">
            <v>38</v>
          </cell>
          <cell r="C831">
            <v>10.173016968463861</v>
          </cell>
        </row>
        <row r="832">
          <cell r="A832">
            <v>2000</v>
          </cell>
          <cell r="B832">
            <v>39</v>
          </cell>
          <cell r="C832">
            <v>13.608838948527358</v>
          </cell>
        </row>
        <row r="833">
          <cell r="A833">
            <v>1946</v>
          </cell>
          <cell r="B833">
            <v>39</v>
          </cell>
          <cell r="C833">
            <v>15.413258422791039</v>
          </cell>
        </row>
        <row r="834">
          <cell r="A834">
            <v>1946</v>
          </cell>
          <cell r="B834">
            <v>39</v>
          </cell>
          <cell r="C834">
            <v>14.143481755716598</v>
          </cell>
        </row>
        <row r="835">
          <cell r="A835">
            <v>1905</v>
          </cell>
          <cell r="B835">
            <v>39</v>
          </cell>
          <cell r="C835">
            <v>10.416710828966981</v>
          </cell>
        </row>
        <row r="836">
          <cell r="A836">
            <v>1905</v>
          </cell>
          <cell r="B836">
            <v>39</v>
          </cell>
          <cell r="C836">
            <v>14.878615615601801</v>
          </cell>
        </row>
        <row r="837">
          <cell r="A837">
            <v>1883</v>
          </cell>
          <cell r="B837">
            <v>39</v>
          </cell>
          <cell r="C837">
            <v>14.713000683240983</v>
          </cell>
        </row>
        <row r="838">
          <cell r="A838">
            <v>1880</v>
          </cell>
          <cell r="B838">
            <v>39</v>
          </cell>
          <cell r="C838">
            <v>13.809330001223323</v>
          </cell>
        </row>
        <row r="839">
          <cell r="A839">
            <v>1876</v>
          </cell>
          <cell r="B839">
            <v>39</v>
          </cell>
          <cell r="C839">
            <v>23.566561232426924</v>
          </cell>
        </row>
        <row r="840">
          <cell r="A840">
            <v>1876</v>
          </cell>
          <cell r="B840">
            <v>39</v>
          </cell>
          <cell r="C840">
            <v>18.754775967723777</v>
          </cell>
        </row>
        <row r="841">
          <cell r="A841">
            <v>1832</v>
          </cell>
          <cell r="B841">
            <v>39</v>
          </cell>
          <cell r="C841">
            <v>18.153302809635885</v>
          </cell>
        </row>
        <row r="842">
          <cell r="A842">
            <v>1832</v>
          </cell>
          <cell r="B842">
            <v>39</v>
          </cell>
          <cell r="C842">
            <v>12.071740877858298</v>
          </cell>
        </row>
        <row r="843">
          <cell r="A843">
            <v>1824</v>
          </cell>
          <cell r="B843">
            <v>39</v>
          </cell>
          <cell r="C843">
            <v>10.745911837846927</v>
          </cell>
        </row>
        <row r="844">
          <cell r="A844">
            <v>1974</v>
          </cell>
          <cell r="B844">
            <v>40</v>
          </cell>
          <cell r="C844">
            <v>13.608838948527358</v>
          </cell>
        </row>
        <row r="845">
          <cell r="A845">
            <v>1966</v>
          </cell>
          <cell r="B845">
            <v>40</v>
          </cell>
          <cell r="C845">
            <v>20.626025792886111</v>
          </cell>
        </row>
        <row r="846">
          <cell r="A846">
            <v>1963</v>
          </cell>
          <cell r="B846">
            <v>40</v>
          </cell>
          <cell r="C846">
            <v>15.480088773689692</v>
          </cell>
        </row>
        <row r="847">
          <cell r="A847">
            <v>1960</v>
          </cell>
          <cell r="B847">
            <v>40</v>
          </cell>
          <cell r="C847">
            <v>15.546919124588348</v>
          </cell>
        </row>
        <row r="848">
          <cell r="A848">
            <v>1958</v>
          </cell>
          <cell r="B848">
            <v>40</v>
          </cell>
          <cell r="C848">
            <v>16.081561931777586</v>
          </cell>
        </row>
        <row r="849">
          <cell r="A849">
            <v>1947</v>
          </cell>
          <cell r="B849">
            <v>40</v>
          </cell>
          <cell r="C849">
            <v>19.289418774913017</v>
          </cell>
        </row>
        <row r="850">
          <cell r="A850">
            <v>1947</v>
          </cell>
          <cell r="B850">
            <v>40</v>
          </cell>
          <cell r="C850">
            <v>13.608838948527358</v>
          </cell>
        </row>
        <row r="851">
          <cell r="A851">
            <v>1931</v>
          </cell>
          <cell r="B851">
            <v>40</v>
          </cell>
          <cell r="C851">
            <v>18.638315674024728</v>
          </cell>
        </row>
        <row r="852">
          <cell r="A852">
            <v>1911</v>
          </cell>
          <cell r="B852">
            <v>40</v>
          </cell>
          <cell r="C852">
            <v>16.616204738966825</v>
          </cell>
        </row>
        <row r="853">
          <cell r="A853">
            <v>1905</v>
          </cell>
          <cell r="B853">
            <v>40</v>
          </cell>
          <cell r="C853">
            <v>24.502186145008093</v>
          </cell>
        </row>
        <row r="854">
          <cell r="A854">
            <v>1891</v>
          </cell>
          <cell r="B854">
            <v>40</v>
          </cell>
          <cell r="C854">
            <v>19.289418774913017</v>
          </cell>
        </row>
        <row r="855">
          <cell r="A855">
            <v>1883</v>
          </cell>
          <cell r="B855">
            <v>40</v>
          </cell>
          <cell r="C855">
            <v>17.726079499642196</v>
          </cell>
        </row>
        <row r="856">
          <cell r="A856">
            <v>1883</v>
          </cell>
          <cell r="B856">
            <v>40</v>
          </cell>
          <cell r="C856">
            <v>23.253892007350565</v>
          </cell>
        </row>
        <row r="857">
          <cell r="A857">
            <v>1882</v>
          </cell>
          <cell r="B857">
            <v>40</v>
          </cell>
          <cell r="C857">
            <v>15.84348924560194</v>
          </cell>
        </row>
        <row r="858">
          <cell r="A858">
            <v>1880</v>
          </cell>
          <cell r="B858">
            <v>40</v>
          </cell>
          <cell r="C858">
            <v>22.029463161757864</v>
          </cell>
        </row>
        <row r="859">
          <cell r="A859">
            <v>1880</v>
          </cell>
          <cell r="B859">
            <v>40</v>
          </cell>
          <cell r="C859">
            <v>20.826516845582077</v>
          </cell>
        </row>
        <row r="860">
          <cell r="A860">
            <v>1876</v>
          </cell>
          <cell r="B860">
            <v>40</v>
          </cell>
          <cell r="C860">
            <v>21.628481056365935</v>
          </cell>
        </row>
        <row r="861">
          <cell r="A861">
            <v>1876</v>
          </cell>
          <cell r="B861">
            <v>40</v>
          </cell>
          <cell r="C861">
            <v>31.586203340265495</v>
          </cell>
        </row>
        <row r="862">
          <cell r="A862">
            <v>1874</v>
          </cell>
          <cell r="B862">
            <v>40</v>
          </cell>
          <cell r="C862">
            <v>19.982398769446629</v>
          </cell>
        </row>
        <row r="863">
          <cell r="A863">
            <v>1862</v>
          </cell>
          <cell r="B863">
            <v>40</v>
          </cell>
          <cell r="C863">
            <v>19.62357052940629</v>
          </cell>
        </row>
        <row r="864">
          <cell r="A864">
            <v>1931</v>
          </cell>
          <cell r="B864">
            <v>41</v>
          </cell>
          <cell r="C864">
            <v>23.828221944907586</v>
          </cell>
        </row>
        <row r="865">
          <cell r="A865">
            <v>1917</v>
          </cell>
          <cell r="B865">
            <v>41</v>
          </cell>
          <cell r="C865">
            <v>27.750301157127588</v>
          </cell>
        </row>
        <row r="866">
          <cell r="A866">
            <v>1911</v>
          </cell>
          <cell r="B866">
            <v>41</v>
          </cell>
          <cell r="C866">
            <v>25.571471759386565</v>
          </cell>
        </row>
        <row r="867">
          <cell r="A867">
            <v>1905</v>
          </cell>
          <cell r="B867">
            <v>41</v>
          </cell>
          <cell r="C867">
            <v>29.35220465247825</v>
          </cell>
        </row>
        <row r="868">
          <cell r="A868">
            <v>1905</v>
          </cell>
          <cell r="B868">
            <v>41</v>
          </cell>
          <cell r="C868">
            <v>31.452542638468184</v>
          </cell>
        </row>
        <row r="869">
          <cell r="A869">
            <v>1891</v>
          </cell>
          <cell r="B869">
            <v>41</v>
          </cell>
          <cell r="C869">
            <v>17.351338598852028</v>
          </cell>
        </row>
        <row r="870">
          <cell r="A870">
            <v>1880</v>
          </cell>
          <cell r="B870">
            <v>41</v>
          </cell>
          <cell r="C870">
            <v>38.135577728333665</v>
          </cell>
        </row>
        <row r="871">
          <cell r="A871">
            <v>1880</v>
          </cell>
          <cell r="B871">
            <v>41</v>
          </cell>
          <cell r="C871">
            <v>36.999461763056537</v>
          </cell>
        </row>
        <row r="872">
          <cell r="A872">
            <v>1876</v>
          </cell>
          <cell r="B872">
            <v>41</v>
          </cell>
          <cell r="C872">
            <v>38.336068781029638</v>
          </cell>
        </row>
        <row r="873">
          <cell r="A873">
            <v>1876</v>
          </cell>
          <cell r="B873">
            <v>41</v>
          </cell>
          <cell r="C873">
            <v>27.309060882751591</v>
          </cell>
        </row>
        <row r="874">
          <cell r="A874">
            <v>1862</v>
          </cell>
          <cell r="B874">
            <v>41</v>
          </cell>
          <cell r="C874">
            <v>19.957722283899564</v>
          </cell>
        </row>
        <row r="875">
          <cell r="A875">
            <v>1917</v>
          </cell>
          <cell r="B875">
            <v>42</v>
          </cell>
          <cell r="C875">
            <v>17.929504050541752</v>
          </cell>
        </row>
        <row r="876">
          <cell r="A876">
            <v>1880</v>
          </cell>
          <cell r="B876">
            <v>42</v>
          </cell>
          <cell r="C876">
            <v>19.088927722217054</v>
          </cell>
        </row>
        <row r="877">
          <cell r="A877">
            <v>1880</v>
          </cell>
          <cell r="B877">
            <v>42</v>
          </cell>
          <cell r="C877">
            <v>20.826516845582077</v>
          </cell>
        </row>
        <row r="878">
          <cell r="A878">
            <v>1876</v>
          </cell>
          <cell r="B878">
            <v>42</v>
          </cell>
          <cell r="C878">
            <v>20.960177547379384</v>
          </cell>
        </row>
        <row r="879">
          <cell r="A879">
            <v>1876</v>
          </cell>
          <cell r="B879">
            <v>42</v>
          </cell>
          <cell r="C879">
            <v>16.148392282676241</v>
          </cell>
        </row>
        <row r="880">
          <cell r="A880">
            <v>1874</v>
          </cell>
          <cell r="B880">
            <v>42</v>
          </cell>
          <cell r="C880">
            <v>15.704797929238943</v>
          </cell>
        </row>
        <row r="881">
          <cell r="A881">
            <v>1862</v>
          </cell>
          <cell r="B881">
            <v>42</v>
          </cell>
          <cell r="C881">
            <v>16.883526142561443</v>
          </cell>
        </row>
        <row r="882">
          <cell r="A882">
            <v>1832</v>
          </cell>
          <cell r="B882">
            <v>42</v>
          </cell>
          <cell r="C882">
            <v>15.279597720993729</v>
          </cell>
        </row>
        <row r="883">
          <cell r="A883">
            <v>1832</v>
          </cell>
          <cell r="B883">
            <v>42</v>
          </cell>
          <cell r="C883">
            <v>18.08647245873723</v>
          </cell>
        </row>
        <row r="884">
          <cell r="A884">
            <v>1824</v>
          </cell>
          <cell r="B884">
            <v>42</v>
          </cell>
          <cell r="C884">
            <v>21.351954079354641</v>
          </cell>
        </row>
        <row r="885">
          <cell r="A885">
            <v>1883</v>
          </cell>
          <cell r="B885">
            <v>43</v>
          </cell>
          <cell r="C885">
            <v>17.132666977399381</v>
          </cell>
        </row>
        <row r="886">
          <cell r="A886">
            <v>1880</v>
          </cell>
          <cell r="B886">
            <v>43</v>
          </cell>
          <cell r="C886">
            <v>18.754775967723781</v>
          </cell>
        </row>
        <row r="887">
          <cell r="A887">
            <v>1880</v>
          </cell>
          <cell r="B887">
            <v>43</v>
          </cell>
          <cell r="C887">
            <v>17.685490353345301</v>
          </cell>
        </row>
        <row r="888">
          <cell r="A888">
            <v>1876</v>
          </cell>
          <cell r="B888">
            <v>43</v>
          </cell>
          <cell r="C888">
            <v>35.462363692387477</v>
          </cell>
        </row>
        <row r="889">
          <cell r="A889">
            <v>1876</v>
          </cell>
          <cell r="B889">
            <v>43</v>
          </cell>
          <cell r="C889">
            <v>31.987185445657428</v>
          </cell>
        </row>
        <row r="890">
          <cell r="A890">
            <v>1874</v>
          </cell>
          <cell r="B890">
            <v>43</v>
          </cell>
          <cell r="C890">
            <v>28.283967111760777</v>
          </cell>
        </row>
        <row r="891">
          <cell r="A891">
            <v>1862</v>
          </cell>
          <cell r="B891">
            <v>43</v>
          </cell>
          <cell r="C891">
            <v>24.435355794109437</v>
          </cell>
        </row>
        <row r="892">
          <cell r="A892">
            <v>1832</v>
          </cell>
          <cell r="B892">
            <v>43</v>
          </cell>
          <cell r="C892">
            <v>24.168034390514819</v>
          </cell>
        </row>
        <row r="893">
          <cell r="A893">
            <v>1832</v>
          </cell>
          <cell r="B893">
            <v>43</v>
          </cell>
          <cell r="C893">
            <v>24.034373688717508</v>
          </cell>
        </row>
        <row r="894">
          <cell r="A894">
            <v>1876</v>
          </cell>
          <cell r="B894">
            <v>44</v>
          </cell>
          <cell r="C894">
            <v>49.897719486496911</v>
          </cell>
        </row>
        <row r="895">
          <cell r="A895">
            <v>1876</v>
          </cell>
          <cell r="B895">
            <v>44</v>
          </cell>
          <cell r="C895">
            <v>61.325709490166879</v>
          </cell>
        </row>
        <row r="896">
          <cell r="A896">
            <v>1832</v>
          </cell>
          <cell r="B896">
            <v>44</v>
          </cell>
          <cell r="C896">
            <v>36.531649306765956</v>
          </cell>
        </row>
        <row r="897">
          <cell r="A897">
            <v>1905</v>
          </cell>
          <cell r="B897">
            <v>45</v>
          </cell>
          <cell r="C897">
            <v>26.037004933144576</v>
          </cell>
        </row>
        <row r="898">
          <cell r="A898">
            <v>1905</v>
          </cell>
          <cell r="B898">
            <v>45</v>
          </cell>
          <cell r="C898">
            <v>29.581292813305854</v>
          </cell>
        </row>
        <row r="899">
          <cell r="A899">
            <v>1880</v>
          </cell>
          <cell r="B899">
            <v>45</v>
          </cell>
          <cell r="C899">
            <v>31.519372989366847</v>
          </cell>
        </row>
        <row r="900">
          <cell r="A900">
            <v>1880</v>
          </cell>
          <cell r="B900">
            <v>45</v>
          </cell>
          <cell r="C900">
            <v>30.717408778582985</v>
          </cell>
        </row>
        <row r="901">
          <cell r="A901">
            <v>1876</v>
          </cell>
          <cell r="B901">
            <v>45</v>
          </cell>
          <cell r="C901">
            <v>17.351338598852028</v>
          </cell>
        </row>
        <row r="902">
          <cell r="A902">
            <v>1876</v>
          </cell>
          <cell r="B902">
            <v>45</v>
          </cell>
          <cell r="C902">
            <v>28.378346497130067</v>
          </cell>
        </row>
        <row r="903">
          <cell r="A903">
            <v>1832</v>
          </cell>
          <cell r="B903">
            <v>45</v>
          </cell>
          <cell r="C903">
            <v>26.507096671967734</v>
          </cell>
        </row>
        <row r="904">
          <cell r="A904">
            <v>1832</v>
          </cell>
          <cell r="B904">
            <v>45</v>
          </cell>
          <cell r="C904">
            <v>29.714953515103165</v>
          </cell>
        </row>
        <row r="905">
          <cell r="A905">
            <v>1824</v>
          </cell>
          <cell r="B905">
            <v>45</v>
          </cell>
          <cell r="C905">
            <v>21.610611429182878</v>
          </cell>
        </row>
        <row r="906">
          <cell r="A906">
            <v>1905</v>
          </cell>
          <cell r="B906">
            <v>46</v>
          </cell>
          <cell r="C906">
            <v>23.84258283832472</v>
          </cell>
        </row>
        <row r="907">
          <cell r="A907">
            <v>1905</v>
          </cell>
          <cell r="B907">
            <v>46</v>
          </cell>
          <cell r="C907">
            <v>21.895802459960553</v>
          </cell>
        </row>
        <row r="908">
          <cell r="A908">
            <v>1880</v>
          </cell>
          <cell r="B908">
            <v>46</v>
          </cell>
          <cell r="C908">
            <v>25.103659303095984</v>
          </cell>
        </row>
        <row r="909">
          <cell r="A909">
            <v>1880</v>
          </cell>
          <cell r="B909">
            <v>46</v>
          </cell>
          <cell r="C909">
            <v>21.361159652771313</v>
          </cell>
        </row>
        <row r="910">
          <cell r="A910">
            <v>1876</v>
          </cell>
          <cell r="B910">
            <v>46</v>
          </cell>
          <cell r="C910">
            <v>42.345889834948927</v>
          </cell>
        </row>
        <row r="911">
          <cell r="A911">
            <v>1876</v>
          </cell>
          <cell r="B911">
            <v>46</v>
          </cell>
          <cell r="C911">
            <v>50.231871240990188</v>
          </cell>
        </row>
        <row r="912">
          <cell r="A912">
            <v>1832</v>
          </cell>
          <cell r="B912">
            <v>46</v>
          </cell>
          <cell r="C912">
            <v>27.442721584548899</v>
          </cell>
        </row>
        <row r="913">
          <cell r="A913">
            <v>1824</v>
          </cell>
          <cell r="B913">
            <v>46</v>
          </cell>
          <cell r="C913">
            <v>21.354150091269993</v>
          </cell>
        </row>
        <row r="914">
          <cell r="A914">
            <v>1905</v>
          </cell>
          <cell r="B914">
            <v>47</v>
          </cell>
          <cell r="C914">
            <v>30.865965584662607</v>
          </cell>
        </row>
        <row r="915">
          <cell r="A915">
            <v>1905</v>
          </cell>
          <cell r="B915">
            <v>47</v>
          </cell>
          <cell r="C915">
            <v>22.5641059689471</v>
          </cell>
        </row>
        <row r="916">
          <cell r="A916">
            <v>1880</v>
          </cell>
          <cell r="B916">
            <v>47</v>
          </cell>
          <cell r="C916">
            <v>29.714953515103165</v>
          </cell>
        </row>
        <row r="917">
          <cell r="A917">
            <v>1876</v>
          </cell>
          <cell r="B917">
            <v>47</v>
          </cell>
          <cell r="C917">
            <v>54.709504751200058</v>
          </cell>
        </row>
        <row r="918">
          <cell r="A918">
            <v>1832</v>
          </cell>
          <cell r="B918">
            <v>47</v>
          </cell>
          <cell r="C918">
            <v>28.512007198927378</v>
          </cell>
        </row>
        <row r="919">
          <cell r="A919">
            <v>1827</v>
          </cell>
          <cell r="B919">
            <v>4</v>
          </cell>
          <cell r="C919">
            <v>68.511310843749868</v>
          </cell>
        </row>
        <row r="920">
          <cell r="A920">
            <v>1827</v>
          </cell>
          <cell r="B920">
            <v>4</v>
          </cell>
          <cell r="C920">
            <v>39.193063735859269</v>
          </cell>
        </row>
        <row r="921">
          <cell r="A921">
            <v>1813</v>
          </cell>
          <cell r="B921">
            <v>4</v>
          </cell>
          <cell r="C921">
            <v>32.521828252846667</v>
          </cell>
        </row>
        <row r="922">
          <cell r="A922">
            <v>1807</v>
          </cell>
          <cell r="B922">
            <v>4</v>
          </cell>
          <cell r="C922">
            <v>17.084788364042499</v>
          </cell>
        </row>
        <row r="923">
          <cell r="A923">
            <v>1803</v>
          </cell>
          <cell r="B923">
            <v>4</v>
          </cell>
          <cell r="C923">
            <v>58.117852647031455</v>
          </cell>
        </row>
        <row r="924">
          <cell r="A924">
            <v>1803</v>
          </cell>
          <cell r="B924">
            <v>4</v>
          </cell>
          <cell r="C924">
            <v>15.947901229980276</v>
          </cell>
        </row>
        <row r="925">
          <cell r="A925">
            <v>1827</v>
          </cell>
          <cell r="B925">
            <v>17</v>
          </cell>
          <cell r="C925">
            <v>87.627519630037014</v>
          </cell>
        </row>
        <row r="926">
          <cell r="A926">
            <v>1827</v>
          </cell>
          <cell r="B926">
            <v>17</v>
          </cell>
          <cell r="C926">
            <v>76.23021306444214</v>
          </cell>
        </row>
        <row r="927">
          <cell r="A927">
            <v>1813</v>
          </cell>
          <cell r="B927">
            <v>17</v>
          </cell>
          <cell r="C927">
            <v>42.746871940340846</v>
          </cell>
        </row>
        <row r="928">
          <cell r="A928">
            <v>1807</v>
          </cell>
          <cell r="B928">
            <v>17</v>
          </cell>
          <cell r="C928">
            <v>32.883614130213338</v>
          </cell>
        </row>
        <row r="929">
          <cell r="A929">
            <v>1827</v>
          </cell>
          <cell r="B929">
            <v>18</v>
          </cell>
          <cell r="C929">
            <v>62.056867846383362</v>
          </cell>
        </row>
        <row r="930">
          <cell r="A930">
            <v>1827</v>
          </cell>
          <cell r="B930">
            <v>18</v>
          </cell>
          <cell r="C930">
            <v>83.164308938247416</v>
          </cell>
        </row>
        <row r="931">
          <cell r="A931">
            <v>1813</v>
          </cell>
          <cell r="B931">
            <v>18</v>
          </cell>
          <cell r="C931">
            <v>56.914906330855665</v>
          </cell>
        </row>
        <row r="932">
          <cell r="A932">
            <v>1803</v>
          </cell>
          <cell r="B932">
            <v>18</v>
          </cell>
          <cell r="C932">
            <v>46.82352334515879</v>
          </cell>
        </row>
        <row r="933">
          <cell r="A933">
            <v>1827</v>
          </cell>
          <cell r="B933">
            <v>28</v>
          </cell>
          <cell r="C933">
            <v>68.653630132590862</v>
          </cell>
        </row>
        <row r="934">
          <cell r="A934">
            <v>1827</v>
          </cell>
          <cell r="B934">
            <v>28</v>
          </cell>
          <cell r="C934">
            <v>34.629813689354215</v>
          </cell>
        </row>
        <row r="935">
          <cell r="A935">
            <v>1827</v>
          </cell>
          <cell r="B935">
            <v>32</v>
          </cell>
          <cell r="C935">
            <v>59.977697832714725</v>
          </cell>
        </row>
        <row r="936">
          <cell r="A936">
            <v>1827</v>
          </cell>
          <cell r="B936">
            <v>32</v>
          </cell>
          <cell r="C936">
            <v>21.412731478394736</v>
          </cell>
        </row>
        <row r="937">
          <cell r="A937">
            <v>1827</v>
          </cell>
          <cell r="B937">
            <v>33</v>
          </cell>
          <cell r="C937">
            <v>44.65869973776541</v>
          </cell>
        </row>
        <row r="938">
          <cell r="A938">
            <v>1827</v>
          </cell>
          <cell r="B938">
            <v>33</v>
          </cell>
          <cell r="C938">
            <v>34.439117480010943</v>
          </cell>
        </row>
        <row r="939">
          <cell r="A939">
            <v>1807</v>
          </cell>
          <cell r="B939">
            <v>33</v>
          </cell>
          <cell r="C939">
            <v>14.234335071526949</v>
          </cell>
        </row>
        <row r="940">
          <cell r="A940">
            <v>1803</v>
          </cell>
          <cell r="B940">
            <v>34</v>
          </cell>
          <cell r="C940">
            <v>17.284508247953372</v>
          </cell>
        </row>
        <row r="941">
          <cell r="A941">
            <v>1827</v>
          </cell>
          <cell r="B941">
            <v>35</v>
          </cell>
          <cell r="C941">
            <v>54.840844107441939</v>
          </cell>
        </row>
        <row r="942">
          <cell r="A942">
            <v>1827</v>
          </cell>
          <cell r="B942">
            <v>35</v>
          </cell>
          <cell r="C942">
            <v>32.195149788976565</v>
          </cell>
        </row>
        <row r="943">
          <cell r="A943">
            <v>1807</v>
          </cell>
          <cell r="B943">
            <v>35</v>
          </cell>
          <cell r="C943">
            <v>15.33400297973634</v>
          </cell>
        </row>
        <row r="944">
          <cell r="A944">
            <v>1803</v>
          </cell>
          <cell r="B944">
            <v>35</v>
          </cell>
          <cell r="C944">
            <v>11.737589123365025</v>
          </cell>
        </row>
        <row r="945">
          <cell r="A945">
            <v>1803</v>
          </cell>
          <cell r="B945">
            <v>35</v>
          </cell>
          <cell r="C945">
            <v>12.806874737743501</v>
          </cell>
        </row>
        <row r="946">
          <cell r="A946">
            <v>1797</v>
          </cell>
          <cell r="B946">
            <v>35</v>
          </cell>
          <cell r="C946">
            <v>17.418168949750683</v>
          </cell>
        </row>
        <row r="947">
          <cell r="A947">
            <v>1827</v>
          </cell>
          <cell r="B947">
            <v>36</v>
          </cell>
          <cell r="C947">
            <v>28.794557368241975</v>
          </cell>
        </row>
        <row r="948">
          <cell r="A948">
            <v>1827</v>
          </cell>
          <cell r="B948">
            <v>36</v>
          </cell>
          <cell r="C948">
            <v>52.192687596971489</v>
          </cell>
        </row>
        <row r="949">
          <cell r="A949">
            <v>1807</v>
          </cell>
          <cell r="B949">
            <v>36</v>
          </cell>
          <cell r="C949">
            <v>17.817457787907962</v>
          </cell>
        </row>
        <row r="950">
          <cell r="A950">
            <v>1803</v>
          </cell>
          <cell r="B950">
            <v>36</v>
          </cell>
          <cell r="C950">
            <v>18.153302809635885</v>
          </cell>
        </row>
        <row r="951">
          <cell r="A951">
            <v>1803</v>
          </cell>
          <cell r="B951">
            <v>36</v>
          </cell>
          <cell r="C951">
            <v>16.01473158087893</v>
          </cell>
        </row>
        <row r="952">
          <cell r="A952">
            <v>1827</v>
          </cell>
          <cell r="B952">
            <v>37</v>
          </cell>
          <cell r="C952">
            <v>15.160271467843707</v>
          </cell>
        </row>
        <row r="953">
          <cell r="A953">
            <v>1807</v>
          </cell>
          <cell r="B953">
            <v>37</v>
          </cell>
          <cell r="C953">
            <v>18.627987965552183</v>
          </cell>
        </row>
        <row r="954">
          <cell r="A954">
            <v>1803</v>
          </cell>
          <cell r="B954">
            <v>37</v>
          </cell>
          <cell r="C954">
            <v>21.762141758163246</v>
          </cell>
        </row>
        <row r="955">
          <cell r="A955">
            <v>1803</v>
          </cell>
          <cell r="B955">
            <v>37</v>
          </cell>
          <cell r="C955">
            <v>11.336607017973096</v>
          </cell>
        </row>
        <row r="956">
          <cell r="A956">
            <v>1827</v>
          </cell>
          <cell r="B956">
            <v>38</v>
          </cell>
          <cell r="C956">
            <v>42.907327001554307</v>
          </cell>
        </row>
        <row r="957">
          <cell r="A957">
            <v>1807</v>
          </cell>
          <cell r="B957">
            <v>38</v>
          </cell>
          <cell r="C957">
            <v>17.487003696582594</v>
          </cell>
        </row>
        <row r="958">
          <cell r="A958">
            <v>1803</v>
          </cell>
          <cell r="B958">
            <v>38</v>
          </cell>
          <cell r="C958">
            <v>18.821606318622432</v>
          </cell>
        </row>
        <row r="959">
          <cell r="A959">
            <v>1790</v>
          </cell>
          <cell r="B959">
            <v>38</v>
          </cell>
          <cell r="C959">
            <v>20.960177547379384</v>
          </cell>
        </row>
        <row r="960">
          <cell r="A960">
            <v>1780</v>
          </cell>
          <cell r="B960">
            <v>38</v>
          </cell>
          <cell r="C960">
            <v>20.091382985696875</v>
          </cell>
        </row>
        <row r="961">
          <cell r="A961">
            <v>1749</v>
          </cell>
          <cell r="B961">
            <v>38</v>
          </cell>
          <cell r="C961">
            <v>14.009821053919287</v>
          </cell>
        </row>
        <row r="962">
          <cell r="A962">
            <v>1827</v>
          </cell>
          <cell r="B962">
            <v>39</v>
          </cell>
          <cell r="C962">
            <v>62.496890191078499</v>
          </cell>
        </row>
        <row r="963">
          <cell r="A963">
            <v>1827</v>
          </cell>
          <cell r="B963">
            <v>39</v>
          </cell>
          <cell r="C963">
            <v>27.525457157979332</v>
          </cell>
        </row>
        <row r="964">
          <cell r="A964">
            <v>1807</v>
          </cell>
          <cell r="B964">
            <v>39</v>
          </cell>
          <cell r="C964">
            <v>13.615064730356377</v>
          </cell>
        </row>
        <row r="965">
          <cell r="A965">
            <v>1803</v>
          </cell>
          <cell r="B965">
            <v>39</v>
          </cell>
          <cell r="C965">
            <v>17.351338598852028</v>
          </cell>
        </row>
        <row r="966">
          <cell r="A966">
            <v>1803</v>
          </cell>
          <cell r="B966">
            <v>39</v>
          </cell>
          <cell r="C966">
            <v>20.692856143784766</v>
          </cell>
        </row>
        <row r="967">
          <cell r="A967">
            <v>1797</v>
          </cell>
          <cell r="B967">
            <v>39</v>
          </cell>
          <cell r="C967">
            <v>11.002455263479822</v>
          </cell>
        </row>
        <row r="968">
          <cell r="A968">
            <v>1790</v>
          </cell>
          <cell r="B968">
            <v>39</v>
          </cell>
          <cell r="C968">
            <v>10.868794561682513</v>
          </cell>
        </row>
        <row r="969">
          <cell r="A969">
            <v>1780</v>
          </cell>
          <cell r="B969">
            <v>39</v>
          </cell>
          <cell r="C969">
            <v>11.069285614378476</v>
          </cell>
        </row>
        <row r="970">
          <cell r="A970">
            <v>1827</v>
          </cell>
          <cell r="B970">
            <v>42</v>
          </cell>
          <cell r="C970">
            <v>65.648205603452155</v>
          </cell>
        </row>
        <row r="971">
          <cell r="A971">
            <v>1827</v>
          </cell>
          <cell r="B971">
            <v>42</v>
          </cell>
          <cell r="C971">
            <v>34.685376590118132</v>
          </cell>
        </row>
        <row r="972">
          <cell r="A972">
            <v>1813</v>
          </cell>
          <cell r="B972">
            <v>42</v>
          </cell>
          <cell r="C972">
            <v>35.328702990590166</v>
          </cell>
        </row>
        <row r="973">
          <cell r="A973">
            <v>1807</v>
          </cell>
          <cell r="B973">
            <v>42</v>
          </cell>
          <cell r="C973">
            <v>21.041138581185436</v>
          </cell>
        </row>
        <row r="974">
          <cell r="A974">
            <v>1827</v>
          </cell>
          <cell r="B974">
            <v>43</v>
          </cell>
          <cell r="C974">
            <v>78.826359188477454</v>
          </cell>
        </row>
        <row r="975">
          <cell r="A975">
            <v>1827</v>
          </cell>
          <cell r="B975">
            <v>43</v>
          </cell>
          <cell r="C975">
            <v>51.881648785184765</v>
          </cell>
        </row>
        <row r="976">
          <cell r="A976">
            <v>1827</v>
          </cell>
          <cell r="B976">
            <v>44</v>
          </cell>
          <cell r="C976">
            <v>50.510088076888238</v>
          </cell>
        </row>
        <row r="977">
          <cell r="A977">
            <v>1827</v>
          </cell>
          <cell r="B977">
            <v>44</v>
          </cell>
          <cell r="C977">
            <v>42.036904345595346</v>
          </cell>
        </row>
        <row r="978">
          <cell r="A978">
            <v>1807</v>
          </cell>
          <cell r="B978">
            <v>44</v>
          </cell>
          <cell r="C978">
            <v>45.356039744391651</v>
          </cell>
        </row>
        <row r="979">
          <cell r="A979">
            <v>1827</v>
          </cell>
          <cell r="B979">
            <v>45</v>
          </cell>
          <cell r="C979">
            <v>100</v>
          </cell>
        </row>
        <row r="980">
          <cell r="A980">
            <v>1827</v>
          </cell>
          <cell r="B980">
            <v>45</v>
          </cell>
          <cell r="C980">
            <v>73.287802077884592</v>
          </cell>
        </row>
        <row r="981">
          <cell r="A981">
            <v>1827</v>
          </cell>
          <cell r="B981">
            <v>46</v>
          </cell>
          <cell r="C981">
            <v>96.007198972378859</v>
          </cell>
        </row>
        <row r="982">
          <cell r="A982">
            <v>1827</v>
          </cell>
          <cell r="B982">
            <v>46</v>
          </cell>
          <cell r="C982">
            <v>64.463696825415298</v>
          </cell>
        </row>
        <row r="983">
          <cell r="A983">
            <v>1827</v>
          </cell>
          <cell r="B983">
            <v>47</v>
          </cell>
          <cell r="C983">
            <v>45.660686253164023</v>
          </cell>
        </row>
        <row r="984">
          <cell r="A984">
            <v>1807</v>
          </cell>
          <cell r="B984">
            <v>48</v>
          </cell>
          <cell r="C984">
            <v>27.499284046822101</v>
          </cell>
        </row>
        <row r="985">
          <cell r="A985">
            <v>1797</v>
          </cell>
          <cell r="B985">
            <v>48</v>
          </cell>
          <cell r="C985">
            <v>24.769507548602711</v>
          </cell>
        </row>
        <row r="986">
          <cell r="A986">
            <v>1790</v>
          </cell>
          <cell r="B986">
            <v>48</v>
          </cell>
          <cell r="C986">
            <v>24.234864741413471</v>
          </cell>
        </row>
        <row r="987">
          <cell r="A987">
            <v>1780</v>
          </cell>
          <cell r="B987">
            <v>48</v>
          </cell>
          <cell r="C987">
            <v>23.833882636021542</v>
          </cell>
        </row>
        <row r="988">
          <cell r="A988">
            <v>1807</v>
          </cell>
          <cell r="B988">
            <v>49</v>
          </cell>
          <cell r="C988">
            <v>34.872971884545784</v>
          </cell>
        </row>
        <row r="989">
          <cell r="A989">
            <v>1797</v>
          </cell>
          <cell r="B989">
            <v>49</v>
          </cell>
          <cell r="C989">
            <v>26.106114566575805</v>
          </cell>
        </row>
        <row r="990">
          <cell r="A990">
            <v>1790</v>
          </cell>
          <cell r="B990">
            <v>49</v>
          </cell>
          <cell r="C990">
            <v>28.846158953420652</v>
          </cell>
        </row>
        <row r="991">
          <cell r="A991">
            <v>1780</v>
          </cell>
          <cell r="B991">
            <v>49</v>
          </cell>
          <cell r="C991">
            <v>30.115935620495094</v>
          </cell>
        </row>
        <row r="992">
          <cell r="A992">
            <v>1807</v>
          </cell>
          <cell r="B992">
            <v>50</v>
          </cell>
          <cell r="C992">
            <v>28.071016021318286</v>
          </cell>
        </row>
        <row r="993">
          <cell r="A993">
            <v>1797</v>
          </cell>
          <cell r="B993">
            <v>50</v>
          </cell>
          <cell r="C993">
            <v>28.912989304319307</v>
          </cell>
        </row>
        <row r="994">
          <cell r="A994">
            <v>1790</v>
          </cell>
          <cell r="B994">
            <v>50</v>
          </cell>
          <cell r="C994">
            <v>34.660399481603619</v>
          </cell>
        </row>
        <row r="995">
          <cell r="A995">
            <v>1780</v>
          </cell>
          <cell r="B995">
            <v>50</v>
          </cell>
          <cell r="C995">
            <v>31.653033691164151</v>
          </cell>
        </row>
        <row r="996">
          <cell r="A996">
            <v>1749</v>
          </cell>
          <cell r="B996">
            <v>50</v>
          </cell>
          <cell r="C996">
            <v>25.771962812082531</v>
          </cell>
        </row>
        <row r="997">
          <cell r="A997">
            <v>1797</v>
          </cell>
          <cell r="B997">
            <v>51</v>
          </cell>
          <cell r="C997">
            <v>23.633391583325576</v>
          </cell>
        </row>
        <row r="998">
          <cell r="A998">
            <v>1790</v>
          </cell>
          <cell r="B998">
            <v>51</v>
          </cell>
          <cell r="C998">
            <v>28.24468579533276</v>
          </cell>
        </row>
        <row r="999">
          <cell r="A999">
            <v>1780</v>
          </cell>
          <cell r="B999">
            <v>51</v>
          </cell>
          <cell r="C999">
            <v>25.304150355791947</v>
          </cell>
        </row>
        <row r="1000">
          <cell r="A1000">
            <v>1749</v>
          </cell>
          <cell r="B1000">
            <v>51</v>
          </cell>
          <cell r="C1000">
            <v>25.705132461183876</v>
          </cell>
        </row>
        <row r="1001">
          <cell r="A1001">
            <v>1797</v>
          </cell>
          <cell r="B1001">
            <v>52</v>
          </cell>
          <cell r="C1001">
            <v>26.841248426461007</v>
          </cell>
        </row>
        <row r="1002">
          <cell r="A1002">
            <v>1790</v>
          </cell>
          <cell r="B1002">
            <v>52</v>
          </cell>
          <cell r="C1002">
            <v>25.771962812082531</v>
          </cell>
        </row>
        <row r="1003">
          <cell r="A1003">
            <v>1780</v>
          </cell>
          <cell r="B1003">
            <v>52</v>
          </cell>
          <cell r="C1003">
            <v>24.034373688717508</v>
          </cell>
        </row>
        <row r="1004">
          <cell r="A1004">
            <v>1749</v>
          </cell>
          <cell r="B1004">
            <v>52</v>
          </cell>
          <cell r="C1004">
            <v>22.430445267149793</v>
          </cell>
        </row>
        <row r="1005">
          <cell r="A1005">
            <v>1797</v>
          </cell>
          <cell r="B1005">
            <v>53</v>
          </cell>
          <cell r="C1005">
            <v>29.581292813305854</v>
          </cell>
        </row>
        <row r="1006">
          <cell r="A1006">
            <v>1790</v>
          </cell>
          <cell r="B1006">
            <v>53</v>
          </cell>
          <cell r="C1006">
            <v>35.729685095982099</v>
          </cell>
        </row>
        <row r="1007">
          <cell r="A1007">
            <v>1780</v>
          </cell>
          <cell r="B1007">
            <v>53</v>
          </cell>
          <cell r="C1007">
            <v>34.727229832502275</v>
          </cell>
        </row>
        <row r="1008">
          <cell r="A1008">
            <v>1749</v>
          </cell>
          <cell r="B1008">
            <v>53</v>
          </cell>
          <cell r="C1008">
            <v>28.512007198927378</v>
          </cell>
        </row>
        <row r="1009">
          <cell r="A1009">
            <v>1797</v>
          </cell>
          <cell r="B1009">
            <v>54</v>
          </cell>
          <cell r="C1009">
            <v>35.529194043286132</v>
          </cell>
        </row>
        <row r="1010">
          <cell r="A1010">
            <v>1790</v>
          </cell>
          <cell r="B1010">
            <v>54</v>
          </cell>
          <cell r="C1010">
            <v>33.524283516326491</v>
          </cell>
        </row>
        <row r="1011">
          <cell r="A1011">
            <v>1780</v>
          </cell>
          <cell r="B1011">
            <v>54</v>
          </cell>
          <cell r="C1011">
            <v>34.593569130704964</v>
          </cell>
        </row>
        <row r="1012">
          <cell r="A1012">
            <v>1749</v>
          </cell>
          <cell r="B1012">
            <v>54</v>
          </cell>
          <cell r="C1012">
            <v>37.667765272043084</v>
          </cell>
        </row>
        <row r="1013">
          <cell r="A1013">
            <v>1780</v>
          </cell>
          <cell r="B1013">
            <v>55</v>
          </cell>
          <cell r="C1013">
            <v>22.497275618048448</v>
          </cell>
        </row>
        <row r="1014">
          <cell r="A1014">
            <v>1749</v>
          </cell>
          <cell r="B1014">
            <v>55</v>
          </cell>
          <cell r="C1014">
            <v>24.101204039616164</v>
          </cell>
        </row>
      </sheetData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>
        <row r="1">
          <cell r="C1" t="str">
            <v>Map_Date</v>
          </cell>
          <cell r="O1" t="str">
            <v>Beg-Average</v>
          </cell>
          <cell r="S1" t="str">
            <v>End-Average</v>
          </cell>
        </row>
        <row r="2">
          <cell r="A2">
            <v>1</v>
          </cell>
          <cell r="C2">
            <v>2020</v>
          </cell>
          <cell r="O2">
            <v>1924</v>
          </cell>
          <cell r="P2">
            <v>7</v>
          </cell>
          <cell r="S2">
            <v>2020</v>
          </cell>
          <cell r="T2">
            <v>0</v>
          </cell>
        </row>
        <row r="3">
          <cell r="A3">
            <v>2</v>
          </cell>
          <cell r="C3">
            <v>2020</v>
          </cell>
          <cell r="O3">
            <v>1895.5</v>
          </cell>
          <cell r="P3">
            <v>15.5</v>
          </cell>
          <cell r="S3">
            <v>2020</v>
          </cell>
          <cell r="T3">
            <v>0</v>
          </cell>
        </row>
        <row r="4">
          <cell r="A4">
            <v>3</v>
          </cell>
          <cell r="C4">
            <v>2020</v>
          </cell>
          <cell r="O4">
            <v>1886</v>
          </cell>
          <cell r="P4">
            <v>3</v>
          </cell>
          <cell r="S4">
            <v>2020</v>
          </cell>
          <cell r="T4">
            <v>0</v>
          </cell>
        </row>
        <row r="5">
          <cell r="A5">
            <v>4</v>
          </cell>
          <cell r="C5">
            <v>2020</v>
          </cell>
          <cell r="O5">
            <v>1793.5</v>
          </cell>
          <cell r="P5">
            <v>3.5</v>
          </cell>
          <cell r="S5">
            <v>2020</v>
          </cell>
          <cell r="T5">
            <v>0</v>
          </cell>
        </row>
        <row r="6">
          <cell r="A6">
            <v>5</v>
          </cell>
          <cell r="C6">
            <v>1945</v>
          </cell>
          <cell r="O6">
            <v>1822.5</v>
          </cell>
          <cell r="P6">
            <v>9.5</v>
          </cell>
          <cell r="S6">
            <v>2002</v>
          </cell>
          <cell r="T6">
            <v>2</v>
          </cell>
        </row>
        <row r="7">
          <cell r="A7">
            <v>6</v>
          </cell>
          <cell r="C7">
            <v>1945</v>
          </cell>
          <cell r="O7">
            <v>1847</v>
          </cell>
          <cell r="P7">
            <v>15</v>
          </cell>
          <cell r="S7">
            <v>2002</v>
          </cell>
          <cell r="T7">
            <v>2</v>
          </cell>
        </row>
        <row r="8">
          <cell r="A8">
            <v>7</v>
          </cell>
          <cell r="C8">
            <v>1945</v>
          </cell>
          <cell r="O8">
            <v>1847</v>
          </cell>
          <cell r="P8">
            <v>15</v>
          </cell>
          <cell r="S8">
            <v>2002</v>
          </cell>
          <cell r="T8">
            <v>2</v>
          </cell>
        </row>
        <row r="9">
          <cell r="A9">
            <v>8</v>
          </cell>
          <cell r="C9">
            <v>1945</v>
          </cell>
          <cell r="O9">
            <v>1924</v>
          </cell>
          <cell r="P9">
            <v>7</v>
          </cell>
          <cell r="S9">
            <v>1978.5</v>
          </cell>
          <cell r="T9">
            <v>4.5</v>
          </cell>
        </row>
        <row r="10">
          <cell r="A10">
            <v>9</v>
          </cell>
          <cell r="C10">
            <v>1945</v>
          </cell>
          <cell r="O10">
            <v>1898</v>
          </cell>
          <cell r="P10">
            <v>7</v>
          </cell>
          <cell r="S10">
            <v>1978.5</v>
          </cell>
          <cell r="T10">
            <v>4.5</v>
          </cell>
        </row>
        <row r="11">
          <cell r="A11">
            <v>10</v>
          </cell>
          <cell r="C11">
            <v>1945</v>
          </cell>
          <cell r="O11">
            <v>1914</v>
          </cell>
          <cell r="P11">
            <v>3</v>
          </cell>
          <cell r="S11">
            <v>1978.5</v>
          </cell>
          <cell r="T11">
            <v>4.5</v>
          </cell>
        </row>
        <row r="12">
          <cell r="A12">
            <v>11</v>
          </cell>
          <cell r="C12">
            <v>1945</v>
          </cell>
          <cell r="O12">
            <v>1886</v>
          </cell>
          <cell r="P12">
            <v>3</v>
          </cell>
          <cell r="S12">
            <v>1972.5</v>
          </cell>
          <cell r="T12">
            <v>1.5</v>
          </cell>
        </row>
        <row r="13">
          <cell r="A13">
            <v>12</v>
          </cell>
          <cell r="C13">
            <v>1945</v>
          </cell>
          <cell r="O13">
            <v>1898</v>
          </cell>
          <cell r="P13">
            <v>7</v>
          </cell>
          <cell r="S13">
            <v>1968.5</v>
          </cell>
          <cell r="T13">
            <v>2.5</v>
          </cell>
        </row>
        <row r="14">
          <cell r="A14">
            <v>13</v>
          </cell>
          <cell r="C14">
            <v>1945</v>
          </cell>
          <cell r="O14">
            <v>1881</v>
          </cell>
          <cell r="P14">
            <v>1</v>
          </cell>
          <cell r="S14">
            <v>1955</v>
          </cell>
          <cell r="T14">
            <v>3</v>
          </cell>
        </row>
        <row r="15">
          <cell r="A15">
            <v>14</v>
          </cell>
          <cell r="C15">
            <v>1945</v>
          </cell>
          <cell r="O15">
            <v>1881</v>
          </cell>
          <cell r="P15">
            <v>1</v>
          </cell>
          <cell r="S15">
            <v>1955</v>
          </cell>
          <cell r="T15">
            <v>3</v>
          </cell>
        </row>
        <row r="16">
          <cell r="A16">
            <v>15</v>
          </cell>
          <cell r="C16">
            <v>1945</v>
          </cell>
          <cell r="O16">
            <v>1829.5</v>
          </cell>
          <cell r="P16">
            <v>2.5</v>
          </cell>
          <cell r="S16">
            <v>1945</v>
          </cell>
          <cell r="T16">
            <v>0</v>
          </cell>
        </row>
        <row r="17">
          <cell r="A17">
            <v>16</v>
          </cell>
          <cell r="C17">
            <v>1945</v>
          </cell>
          <cell r="O17">
            <v>1829.5</v>
          </cell>
          <cell r="P17">
            <v>2.5</v>
          </cell>
          <cell r="S17">
            <v>1945</v>
          </cell>
          <cell r="T17">
            <v>0</v>
          </cell>
        </row>
        <row r="18">
          <cell r="A18">
            <v>17</v>
          </cell>
          <cell r="C18">
            <v>1824</v>
          </cell>
          <cell r="O18">
            <v>1798.5</v>
          </cell>
          <cell r="P18">
            <v>8.5</v>
          </cell>
          <cell r="S18">
            <v>1880</v>
          </cell>
          <cell r="T18">
            <v>2</v>
          </cell>
        </row>
        <row r="19">
          <cell r="A19">
            <v>18</v>
          </cell>
          <cell r="C19">
            <v>1824</v>
          </cell>
          <cell r="O19">
            <v>1796.5</v>
          </cell>
          <cell r="P19">
            <v>6.5</v>
          </cell>
          <cell r="S19">
            <v>1829.5</v>
          </cell>
          <cell r="T19">
            <v>2.5</v>
          </cell>
        </row>
        <row r="20">
          <cell r="A20">
            <v>19</v>
          </cell>
          <cell r="C20">
            <v>2020</v>
          </cell>
          <cell r="O20">
            <v>1952</v>
          </cell>
          <cell r="P20">
            <v>6</v>
          </cell>
          <cell r="S20">
            <v>2020</v>
          </cell>
          <cell r="T20">
            <v>0</v>
          </cell>
        </row>
        <row r="21">
          <cell r="A21">
            <v>20</v>
          </cell>
          <cell r="C21">
            <v>2020</v>
          </cell>
          <cell r="O21">
            <v>1914</v>
          </cell>
          <cell r="P21">
            <v>3</v>
          </cell>
          <cell r="S21">
            <v>2020</v>
          </cell>
          <cell r="T21">
            <v>0</v>
          </cell>
        </row>
        <row r="22">
          <cell r="A22">
            <v>21</v>
          </cell>
          <cell r="C22">
            <v>2020</v>
          </cell>
          <cell r="O22">
            <v>1893</v>
          </cell>
          <cell r="P22">
            <v>0</v>
          </cell>
          <cell r="S22">
            <v>2020</v>
          </cell>
          <cell r="T22">
            <v>0</v>
          </cell>
        </row>
        <row r="23">
          <cell r="A23">
            <v>22</v>
          </cell>
          <cell r="C23">
            <v>2020</v>
          </cell>
          <cell r="O23">
            <v>1893</v>
          </cell>
          <cell r="P23">
            <v>0</v>
          </cell>
          <cell r="S23">
            <v>2020</v>
          </cell>
          <cell r="T23">
            <v>0</v>
          </cell>
        </row>
        <row r="24">
          <cell r="A24">
            <v>23</v>
          </cell>
          <cell r="C24">
            <v>2020</v>
          </cell>
          <cell r="O24">
            <v>1893</v>
          </cell>
          <cell r="P24">
            <v>0</v>
          </cell>
          <cell r="S24">
            <v>2020</v>
          </cell>
          <cell r="T24">
            <v>0</v>
          </cell>
        </row>
        <row r="25">
          <cell r="A25">
            <v>24</v>
          </cell>
          <cell r="C25">
            <v>2020</v>
          </cell>
          <cell r="O25">
            <v>1879</v>
          </cell>
          <cell r="P25">
            <v>1</v>
          </cell>
          <cell r="S25">
            <v>2020</v>
          </cell>
          <cell r="T25">
            <v>0</v>
          </cell>
        </row>
        <row r="26">
          <cell r="A26">
            <v>25</v>
          </cell>
          <cell r="C26">
            <v>2020</v>
          </cell>
          <cell r="O26">
            <v>1878</v>
          </cell>
          <cell r="P26">
            <v>2</v>
          </cell>
          <cell r="S26">
            <v>2020</v>
          </cell>
          <cell r="T26">
            <v>0</v>
          </cell>
        </row>
        <row r="27">
          <cell r="A27">
            <v>26</v>
          </cell>
          <cell r="C27">
            <v>2020</v>
          </cell>
          <cell r="O27">
            <v>1854</v>
          </cell>
          <cell r="P27">
            <v>22</v>
          </cell>
          <cell r="S27">
            <v>2020</v>
          </cell>
          <cell r="T27">
            <v>0</v>
          </cell>
        </row>
        <row r="28">
          <cell r="A28">
            <v>27</v>
          </cell>
          <cell r="C28">
            <v>2020</v>
          </cell>
          <cell r="O28">
            <v>1847</v>
          </cell>
          <cell r="P28">
            <v>15</v>
          </cell>
          <cell r="S28">
            <v>2020</v>
          </cell>
          <cell r="T28">
            <v>0</v>
          </cell>
        </row>
        <row r="29">
          <cell r="A29">
            <v>28</v>
          </cell>
          <cell r="C29">
            <v>2020</v>
          </cell>
          <cell r="O29">
            <v>1828</v>
          </cell>
          <cell r="P29">
            <v>4</v>
          </cell>
          <cell r="S29">
            <v>2020</v>
          </cell>
          <cell r="T29">
            <v>0</v>
          </cell>
        </row>
        <row r="30">
          <cell r="A30">
            <v>29</v>
          </cell>
          <cell r="C30">
            <v>2020</v>
          </cell>
          <cell r="O30">
            <v>1828</v>
          </cell>
          <cell r="P30">
            <v>4</v>
          </cell>
          <cell r="S30">
            <v>2020</v>
          </cell>
          <cell r="T30">
            <v>0</v>
          </cell>
        </row>
        <row r="31">
          <cell r="A31">
            <v>30</v>
          </cell>
          <cell r="C31">
            <v>2020</v>
          </cell>
          <cell r="O31">
            <v>1828</v>
          </cell>
          <cell r="P31">
            <v>4</v>
          </cell>
          <cell r="S31">
            <v>2020</v>
          </cell>
          <cell r="T31">
            <v>0</v>
          </cell>
        </row>
        <row r="32">
          <cell r="A32">
            <v>31</v>
          </cell>
          <cell r="C32">
            <v>2020</v>
          </cell>
          <cell r="O32">
            <v>1828</v>
          </cell>
          <cell r="P32">
            <v>4</v>
          </cell>
          <cell r="S32">
            <v>2020</v>
          </cell>
          <cell r="T32">
            <v>0</v>
          </cell>
        </row>
        <row r="33">
          <cell r="A33">
            <v>32</v>
          </cell>
          <cell r="C33">
            <v>2020</v>
          </cell>
          <cell r="O33">
            <v>1815.5</v>
          </cell>
          <cell r="P33">
            <v>8.5</v>
          </cell>
          <cell r="S33">
            <v>2020</v>
          </cell>
          <cell r="T33">
            <v>0</v>
          </cell>
        </row>
        <row r="34">
          <cell r="A34">
            <v>33</v>
          </cell>
          <cell r="C34">
            <v>2020</v>
          </cell>
          <cell r="O34">
            <v>1815.5</v>
          </cell>
          <cell r="P34">
            <v>8.5</v>
          </cell>
          <cell r="S34">
            <v>2020</v>
          </cell>
          <cell r="T34">
            <v>0</v>
          </cell>
        </row>
        <row r="35">
          <cell r="A35">
            <v>34</v>
          </cell>
          <cell r="C35">
            <v>2020</v>
          </cell>
          <cell r="O35">
            <v>1803.5</v>
          </cell>
          <cell r="P35">
            <v>1.5</v>
          </cell>
          <cell r="S35">
            <v>2020</v>
          </cell>
          <cell r="T35">
            <v>0</v>
          </cell>
        </row>
        <row r="36">
          <cell r="A36">
            <v>35</v>
          </cell>
          <cell r="C36">
            <v>2020</v>
          </cell>
          <cell r="O36">
            <v>1796.5</v>
          </cell>
          <cell r="P36">
            <v>6.5</v>
          </cell>
          <cell r="S36">
            <v>2020</v>
          </cell>
          <cell r="T36">
            <v>0</v>
          </cell>
        </row>
        <row r="37">
          <cell r="A37">
            <v>36</v>
          </cell>
          <cell r="C37">
            <v>2020</v>
          </cell>
          <cell r="O37">
            <v>1796.5</v>
          </cell>
          <cell r="P37">
            <v>6.5</v>
          </cell>
          <cell r="S37">
            <v>2020</v>
          </cell>
          <cell r="T37">
            <v>0</v>
          </cell>
        </row>
        <row r="38">
          <cell r="A38">
            <v>37</v>
          </cell>
          <cell r="C38">
            <v>2020</v>
          </cell>
          <cell r="O38">
            <v>1796.5</v>
          </cell>
          <cell r="P38">
            <v>6.5</v>
          </cell>
          <cell r="S38">
            <v>2020</v>
          </cell>
          <cell r="T38">
            <v>0</v>
          </cell>
        </row>
        <row r="39">
          <cell r="A39">
            <v>38</v>
          </cell>
          <cell r="C39">
            <v>2020</v>
          </cell>
          <cell r="O39">
            <v>1780</v>
          </cell>
          <cell r="P39"/>
          <cell r="S39">
            <v>2020</v>
          </cell>
          <cell r="T39">
            <v>0</v>
          </cell>
        </row>
        <row r="40">
          <cell r="A40">
            <v>39</v>
          </cell>
          <cell r="C40">
            <v>2020</v>
          </cell>
          <cell r="O40">
            <v>1780</v>
          </cell>
          <cell r="P40"/>
          <cell r="S40">
            <v>2020</v>
          </cell>
          <cell r="T40">
            <v>0</v>
          </cell>
        </row>
        <row r="41">
          <cell r="A41">
            <v>40</v>
          </cell>
          <cell r="C41">
            <v>1945</v>
          </cell>
          <cell r="O41">
            <v>1847</v>
          </cell>
          <cell r="P41">
            <v>15</v>
          </cell>
          <cell r="S41">
            <v>1974.5</v>
          </cell>
          <cell r="T41">
            <v>8.5</v>
          </cell>
        </row>
        <row r="42">
          <cell r="A42">
            <v>41</v>
          </cell>
          <cell r="C42">
            <v>1883</v>
          </cell>
          <cell r="O42">
            <v>1847</v>
          </cell>
          <cell r="P42">
            <v>15</v>
          </cell>
          <cell r="S42">
            <v>1939</v>
          </cell>
          <cell r="T42">
            <v>8</v>
          </cell>
        </row>
        <row r="43">
          <cell r="A43">
            <v>42</v>
          </cell>
          <cell r="C43">
            <v>1882</v>
          </cell>
          <cell r="O43">
            <v>1802</v>
          </cell>
          <cell r="P43">
            <v>5</v>
          </cell>
          <cell r="S43">
            <v>1924</v>
          </cell>
          <cell r="T43">
            <v>7</v>
          </cell>
        </row>
        <row r="44">
          <cell r="A44">
            <v>43</v>
          </cell>
          <cell r="C44">
            <v>1882</v>
          </cell>
          <cell r="O44">
            <v>1818.5</v>
          </cell>
          <cell r="P44">
            <v>5.5</v>
          </cell>
          <cell r="S44">
            <v>1908</v>
          </cell>
          <cell r="T44">
            <v>3</v>
          </cell>
        </row>
        <row r="45">
          <cell r="A45">
            <v>44</v>
          </cell>
          <cell r="C45">
            <v>1883</v>
          </cell>
          <cell r="O45">
            <v>1749</v>
          </cell>
          <cell r="P45"/>
          <cell r="S45">
            <v>1890.5</v>
          </cell>
          <cell r="T45">
            <v>14.5</v>
          </cell>
        </row>
        <row r="46">
          <cell r="A46">
            <v>45</v>
          </cell>
          <cell r="C46">
            <v>1883</v>
          </cell>
          <cell r="O46">
            <v>1815.5</v>
          </cell>
          <cell r="P46">
            <v>8.5</v>
          </cell>
          <cell r="S46">
            <v>1911</v>
          </cell>
          <cell r="T46">
            <v>28</v>
          </cell>
        </row>
        <row r="47">
          <cell r="A47">
            <v>46</v>
          </cell>
          <cell r="C47">
            <v>1883</v>
          </cell>
          <cell r="O47">
            <v>1815.5</v>
          </cell>
          <cell r="P47">
            <v>8.5</v>
          </cell>
          <cell r="S47">
            <v>1911</v>
          </cell>
          <cell r="T47">
            <v>28</v>
          </cell>
        </row>
        <row r="48">
          <cell r="A48">
            <v>47</v>
          </cell>
          <cell r="C48">
            <v>1883</v>
          </cell>
          <cell r="O48">
            <v>1815.5</v>
          </cell>
          <cell r="P48">
            <v>8.5</v>
          </cell>
          <cell r="S48">
            <v>1911</v>
          </cell>
          <cell r="T48">
            <v>28</v>
          </cell>
        </row>
        <row r="49">
          <cell r="A49">
            <v>48</v>
          </cell>
          <cell r="C49">
            <v>1803</v>
          </cell>
          <cell r="O49">
            <v>1764.5</v>
          </cell>
          <cell r="P49">
            <v>15.5</v>
          </cell>
          <cell r="S49">
            <v>1815.5</v>
          </cell>
          <cell r="T49">
            <v>8.5</v>
          </cell>
        </row>
        <row r="50">
          <cell r="A50">
            <v>49</v>
          </cell>
          <cell r="C50">
            <v>1803</v>
          </cell>
          <cell r="O50">
            <v>1764.5</v>
          </cell>
          <cell r="P50">
            <v>15.5</v>
          </cell>
          <cell r="S50">
            <v>1815.5</v>
          </cell>
          <cell r="T50">
            <v>8.5</v>
          </cell>
        </row>
        <row r="51">
          <cell r="A51">
            <v>50</v>
          </cell>
          <cell r="C51">
            <v>1803</v>
          </cell>
          <cell r="O51">
            <v>1749</v>
          </cell>
          <cell r="P51"/>
          <cell r="S51">
            <v>1815.5</v>
          </cell>
          <cell r="T51">
            <v>8.5</v>
          </cell>
        </row>
        <row r="52">
          <cell r="A52">
            <v>51</v>
          </cell>
          <cell r="C52">
            <v>1803</v>
          </cell>
          <cell r="O52">
            <v>1749</v>
          </cell>
          <cell r="P52"/>
          <cell r="S52">
            <v>1802</v>
          </cell>
          <cell r="T52">
            <v>22</v>
          </cell>
        </row>
        <row r="53">
          <cell r="A53">
            <v>52</v>
          </cell>
          <cell r="C53">
            <v>1803</v>
          </cell>
          <cell r="O53">
            <v>1749</v>
          </cell>
          <cell r="P53"/>
          <cell r="S53">
            <v>1802</v>
          </cell>
          <cell r="T53">
            <v>22</v>
          </cell>
        </row>
        <row r="54">
          <cell r="A54">
            <v>53</v>
          </cell>
          <cell r="C54">
            <v>1803</v>
          </cell>
          <cell r="O54">
            <v>1749</v>
          </cell>
          <cell r="P54"/>
          <cell r="S54">
            <v>1802</v>
          </cell>
          <cell r="T54">
            <v>22</v>
          </cell>
        </row>
        <row r="55">
          <cell r="A55">
            <v>54</v>
          </cell>
          <cell r="C55">
            <v>1803</v>
          </cell>
          <cell r="O55">
            <v>1749</v>
          </cell>
          <cell r="P55"/>
          <cell r="S55">
            <v>1802</v>
          </cell>
          <cell r="T55">
            <v>22</v>
          </cell>
        </row>
        <row r="56">
          <cell r="A56">
            <v>55</v>
          </cell>
          <cell r="C56">
            <v>1790</v>
          </cell>
          <cell r="O56">
            <v>1527</v>
          </cell>
          <cell r="P56"/>
          <cell r="S56">
            <v>1796.5</v>
          </cell>
          <cell r="T56">
            <v>6.5</v>
          </cell>
        </row>
        <row r="57">
          <cell r="A57">
            <v>56</v>
          </cell>
          <cell r="C57">
            <v>2020</v>
          </cell>
          <cell r="O57"/>
          <cell r="P57"/>
          <cell r="S57"/>
        </row>
        <row r="58">
          <cell r="A58">
            <v>57</v>
          </cell>
          <cell r="C58">
            <v>2020</v>
          </cell>
          <cell r="O58"/>
          <cell r="P58"/>
          <cell r="S58"/>
        </row>
        <row r="59">
          <cell r="A59">
            <v>58</v>
          </cell>
          <cell r="C59">
            <v>2020</v>
          </cell>
          <cell r="O59"/>
          <cell r="P59"/>
          <cell r="S59"/>
        </row>
        <row r="60">
          <cell r="A60">
            <v>59</v>
          </cell>
          <cell r="C60">
            <v>2020</v>
          </cell>
          <cell r="O60"/>
          <cell r="P60"/>
          <cell r="S60"/>
        </row>
        <row r="61">
          <cell r="A61">
            <v>60</v>
          </cell>
          <cell r="C61">
            <v>2020</v>
          </cell>
          <cell r="O61"/>
          <cell r="P61"/>
          <cell r="S61"/>
        </row>
        <row r="62">
          <cell r="A62">
            <v>61</v>
          </cell>
          <cell r="C62">
            <v>2020</v>
          </cell>
          <cell r="O62"/>
          <cell r="P62"/>
          <cell r="S62"/>
        </row>
        <row r="63">
          <cell r="A63">
            <v>62</v>
          </cell>
          <cell r="C63">
            <v>2020</v>
          </cell>
          <cell r="O63"/>
          <cell r="P63"/>
          <cell r="S63"/>
        </row>
        <row r="64">
          <cell r="A64">
            <v>63</v>
          </cell>
          <cell r="C64">
            <v>2020</v>
          </cell>
          <cell r="O64"/>
          <cell r="P64"/>
          <cell r="S64"/>
        </row>
        <row r="65">
          <cell r="A65">
            <v>64</v>
          </cell>
          <cell r="C65">
            <v>2020</v>
          </cell>
          <cell r="O65"/>
          <cell r="P65"/>
          <cell r="S65"/>
        </row>
        <row r="66">
          <cell r="A66">
            <v>65</v>
          </cell>
          <cell r="C66">
            <v>2020</v>
          </cell>
          <cell r="O66"/>
          <cell r="P66"/>
          <cell r="S66"/>
        </row>
        <row r="67">
          <cell r="A67">
            <v>66</v>
          </cell>
          <cell r="C67">
            <v>2020</v>
          </cell>
          <cell r="O67"/>
          <cell r="P67"/>
          <cell r="S67"/>
        </row>
        <row r="68">
          <cell r="A68">
            <v>67</v>
          </cell>
          <cell r="C68">
            <v>2020</v>
          </cell>
          <cell r="O68"/>
          <cell r="P68"/>
          <cell r="S68"/>
        </row>
        <row r="69">
          <cell r="A69">
            <v>68</v>
          </cell>
          <cell r="C69">
            <v>2020</v>
          </cell>
          <cell r="O69"/>
          <cell r="P69"/>
          <cell r="S69"/>
        </row>
        <row r="70">
          <cell r="A70">
            <v>69</v>
          </cell>
          <cell r="C70">
            <v>2020</v>
          </cell>
          <cell r="O70"/>
          <cell r="P70"/>
          <cell r="S70"/>
        </row>
        <row r="71">
          <cell r="A71">
            <v>70</v>
          </cell>
          <cell r="C71">
            <v>2020</v>
          </cell>
          <cell r="O71"/>
          <cell r="P71"/>
          <cell r="S71"/>
        </row>
        <row r="72">
          <cell r="A72">
            <v>71</v>
          </cell>
          <cell r="C72">
            <v>2020</v>
          </cell>
          <cell r="O72"/>
          <cell r="P72"/>
          <cell r="S72"/>
        </row>
        <row r="73">
          <cell r="A73">
            <v>72</v>
          </cell>
          <cell r="C73">
            <v>2020</v>
          </cell>
          <cell r="O73"/>
          <cell r="P73"/>
          <cell r="S73"/>
        </row>
        <row r="74">
          <cell r="A74">
            <v>73</v>
          </cell>
          <cell r="C74">
            <v>2020</v>
          </cell>
          <cell r="O74"/>
          <cell r="P74"/>
          <cell r="S74"/>
        </row>
        <row r="75">
          <cell r="A75">
            <v>74</v>
          </cell>
          <cell r="C75">
            <v>2020</v>
          </cell>
        </row>
        <row r="76">
          <cell r="A76">
            <v>75</v>
          </cell>
          <cell r="C76">
            <v>2020</v>
          </cell>
        </row>
        <row r="77">
          <cell r="A77">
            <v>76</v>
          </cell>
          <cell r="C77">
            <v>2020</v>
          </cell>
        </row>
        <row r="78">
          <cell r="A78">
            <v>77</v>
          </cell>
          <cell r="C78">
            <v>1945</v>
          </cell>
          <cell r="O78"/>
          <cell r="P78"/>
          <cell r="S78"/>
        </row>
        <row r="79">
          <cell r="A79">
            <v>78</v>
          </cell>
          <cell r="C79">
            <v>1945</v>
          </cell>
          <cell r="O79"/>
          <cell r="P79"/>
          <cell r="S79"/>
        </row>
        <row r="80">
          <cell r="A80">
            <v>79</v>
          </cell>
          <cell r="C80">
            <v>1945</v>
          </cell>
          <cell r="O80"/>
          <cell r="P80"/>
          <cell r="S80"/>
        </row>
        <row r="81">
          <cell r="A81">
            <v>80</v>
          </cell>
          <cell r="C81">
            <v>1945</v>
          </cell>
          <cell r="O81"/>
          <cell r="P81"/>
          <cell r="S81"/>
        </row>
        <row r="82">
          <cell r="A82">
            <v>81</v>
          </cell>
          <cell r="C82">
            <v>1945</v>
          </cell>
          <cell r="O82"/>
          <cell r="P82"/>
          <cell r="S82"/>
        </row>
      </sheetData>
      <sheetData sheetId="20"/>
      <sheetData sheetId="21"/>
      <sheetData sheetId="22"/>
    </sheetDataSet>
  </externalBook>
</externalLink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orttarragona.cat/en/digital-archive" TargetMode="External"/><Relationship Id="rId18" Type="http://schemas.openxmlformats.org/officeDocument/2006/relationships/hyperlink" Target="https://www.porttarragona.cat/en/digital-archive" TargetMode="External"/><Relationship Id="rId26" Type="http://schemas.openxmlformats.org/officeDocument/2006/relationships/hyperlink" Target="https://www.porttarragona.cat/en/digital-archive" TargetMode="External"/><Relationship Id="rId21" Type="http://schemas.openxmlformats.org/officeDocument/2006/relationships/hyperlink" Target="https://www.porttarragona.cat/en/digital-archive" TargetMode="External"/><Relationship Id="rId34" Type="http://schemas.openxmlformats.org/officeDocument/2006/relationships/hyperlink" Target="https://www.recercat.cat/bitstream/handle/2072/331822/2017-Tarragona%20-siglo-xvii-cartograf%C3%ADa.pdf?sequence=1" TargetMode="External"/><Relationship Id="rId7" Type="http://schemas.openxmlformats.org/officeDocument/2006/relationships/hyperlink" Target="https://www.porttarragona.cat/en/digital-archive" TargetMode="External"/><Relationship Id="rId12" Type="http://schemas.openxmlformats.org/officeDocument/2006/relationships/hyperlink" Target="https://www.porttarragona.cat/en/digital-archive" TargetMode="External"/><Relationship Id="rId17" Type="http://schemas.openxmlformats.org/officeDocument/2006/relationships/hyperlink" Target="https://www.porttarragona.cat/en/digital-archive" TargetMode="External"/><Relationship Id="rId25" Type="http://schemas.openxmlformats.org/officeDocument/2006/relationships/hyperlink" Target="https://www.porttarragona.cat/en/digital-archive" TargetMode="External"/><Relationship Id="rId33" Type="http://schemas.openxmlformats.org/officeDocument/2006/relationships/hyperlink" Target="http://gallica.bnf.fr/ark:/12148/btv1b69036389?rk=21459;2" TargetMode="External"/><Relationship Id="rId2" Type="http://schemas.openxmlformats.org/officeDocument/2006/relationships/hyperlink" Target="https://www.icgc.cat/" TargetMode="External"/><Relationship Id="rId16" Type="http://schemas.openxmlformats.org/officeDocument/2006/relationships/hyperlink" Target="https://www.porttarragona.cat/en/digital-archive" TargetMode="External"/><Relationship Id="rId20" Type="http://schemas.openxmlformats.org/officeDocument/2006/relationships/hyperlink" Target="https://www.porttarragona.cat/en/digital-archive" TargetMode="External"/><Relationship Id="rId29" Type="http://schemas.openxmlformats.org/officeDocument/2006/relationships/hyperlink" Target="https://www.porttarragona.cat/en/digital-archive" TargetMode="External"/><Relationship Id="rId1" Type="http://schemas.openxmlformats.org/officeDocument/2006/relationships/hyperlink" Target="https://www.porttarragona.cat/en/digital-archive" TargetMode="External"/><Relationship Id="rId6" Type="http://schemas.openxmlformats.org/officeDocument/2006/relationships/hyperlink" Target="https://www.porttarragona.cat/en/digital-archive" TargetMode="External"/><Relationship Id="rId11" Type="http://schemas.openxmlformats.org/officeDocument/2006/relationships/hyperlink" Target="https://www.porttarragona.cat/en/digital-archive" TargetMode="External"/><Relationship Id="rId24" Type="http://schemas.openxmlformats.org/officeDocument/2006/relationships/hyperlink" Target="https://www.porttarragona.cat/en/digital-archive" TargetMode="External"/><Relationship Id="rId32" Type="http://schemas.openxmlformats.org/officeDocument/2006/relationships/hyperlink" Target="http://gallica.bnf.fr/ark:/12148/btv1b59702505/f1.item.r=tarragone.zoom" TargetMode="External"/><Relationship Id="rId37" Type="http://schemas.openxmlformats.org/officeDocument/2006/relationships/drawing" Target="../drawings/drawing1.xml"/><Relationship Id="rId5" Type="http://schemas.openxmlformats.org/officeDocument/2006/relationships/hyperlink" Target="https://www.porttarragona.cat/en/digital-archive" TargetMode="External"/><Relationship Id="rId15" Type="http://schemas.openxmlformats.org/officeDocument/2006/relationships/hyperlink" Target="https://www.porttarragona.cat/en/digital-archive" TargetMode="External"/><Relationship Id="rId23" Type="http://schemas.openxmlformats.org/officeDocument/2006/relationships/hyperlink" Target="https://www.porttarragona.cat/en/digital-archive" TargetMode="External"/><Relationship Id="rId28" Type="http://schemas.openxmlformats.org/officeDocument/2006/relationships/hyperlink" Target="https://www.porttarragona.cat/en/digital-archive" TargetMode="External"/><Relationship Id="rId36" Type="http://schemas.openxmlformats.org/officeDocument/2006/relationships/printerSettings" Target="../printerSettings/printerSettings1.bin"/><Relationship Id="rId10" Type="http://schemas.openxmlformats.org/officeDocument/2006/relationships/hyperlink" Target="https://www.porttarragona.cat/en/digital-archive" TargetMode="External"/><Relationship Id="rId19" Type="http://schemas.openxmlformats.org/officeDocument/2006/relationships/hyperlink" Target="https://www.porttarragona.cat/en/digital-archive" TargetMode="External"/><Relationship Id="rId31" Type="http://schemas.openxmlformats.org/officeDocument/2006/relationships/hyperlink" Target="https://proxy.europeana.eu/2022717/bnesearch_detalle_bdh0000022147?view=http%3A%2F%2Fbdh-rd.bne.es%2Fpdf.raw%3Fquery%3Did%3A0000022147%26page%3D1%26jpeg%3Dtrue&amp;disposition=inline&amp;api_url=https%3A%2F%2Fapi.europeana.eu%2Fapi" TargetMode="External"/><Relationship Id="rId4" Type="http://schemas.openxmlformats.org/officeDocument/2006/relationships/hyperlink" Target="https://www.porttarragona.cat/en/digital-archive" TargetMode="External"/><Relationship Id="rId9" Type="http://schemas.openxmlformats.org/officeDocument/2006/relationships/hyperlink" Target="https://www.porttarragona.cat/en/digital-archive" TargetMode="External"/><Relationship Id="rId14" Type="http://schemas.openxmlformats.org/officeDocument/2006/relationships/hyperlink" Target="https://www.porttarragona.cat/en/digital-archive" TargetMode="External"/><Relationship Id="rId22" Type="http://schemas.openxmlformats.org/officeDocument/2006/relationships/hyperlink" Target="https://www.porttarragona.cat/en/digital-archive" TargetMode="External"/><Relationship Id="rId27" Type="http://schemas.openxmlformats.org/officeDocument/2006/relationships/hyperlink" Target="https://www.porttarragona.cat/en/digital-archive" TargetMode="External"/><Relationship Id="rId30" Type="http://schemas.openxmlformats.org/officeDocument/2006/relationships/hyperlink" Target="https://www.porttarragona.cat/en/digital-archive" TargetMode="External"/><Relationship Id="rId35" Type="http://schemas.openxmlformats.org/officeDocument/2006/relationships/hyperlink" Target="https://upload.wikimedia.org/wikipedia/commons/3/31/Tarragona%2C_1563%2C_Anton_van_den_Wyngaerde.jpg" TargetMode="External"/><Relationship Id="rId8" Type="http://schemas.openxmlformats.org/officeDocument/2006/relationships/hyperlink" Target="https://www.porttarragona.cat/en/digital-archive" TargetMode="External"/><Relationship Id="rId3" Type="http://schemas.openxmlformats.org/officeDocument/2006/relationships/hyperlink" Target="https://www.porttarragona.cat/en/digital-archive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47"/>
  <sheetViews>
    <sheetView tabSelected="1" topLeftCell="A7" zoomScale="60" zoomScaleNormal="60" workbookViewId="0">
      <selection activeCell="A12" sqref="A12"/>
    </sheetView>
  </sheetViews>
  <sheetFormatPr baseColWidth="10" defaultColWidth="18.7109375" defaultRowHeight="15" x14ac:dyDescent="0.25"/>
  <cols>
    <col min="1" max="1" width="18.7109375" style="1"/>
    <col min="2" max="2" width="67.140625" style="1" customWidth="1"/>
    <col min="3" max="3" width="18.7109375" style="1"/>
    <col min="4" max="4" width="13.85546875" style="1" customWidth="1"/>
    <col min="5" max="5" width="17.85546875" style="1" customWidth="1"/>
    <col min="6" max="6" width="17.140625" style="1" customWidth="1"/>
    <col min="7" max="7" width="13.28515625" style="1" customWidth="1"/>
    <col min="8" max="8" width="24.5703125" style="1" customWidth="1"/>
    <col min="9" max="9" width="24.7109375" style="1" customWidth="1"/>
    <col min="10" max="10" width="38.140625" style="1" customWidth="1"/>
    <col min="11" max="11" width="39.28515625" style="1" customWidth="1"/>
    <col min="12" max="12" width="28.5703125" style="1" customWidth="1"/>
    <col min="13" max="13" width="45.85546875" style="1" customWidth="1"/>
    <col min="14" max="16384" width="18.7109375" style="1"/>
  </cols>
  <sheetData>
    <row r="1" spans="1:12" ht="39" customHeight="1" x14ac:dyDescent="0.25">
      <c r="A1" s="95" t="s">
        <v>61</v>
      </c>
      <c r="B1" s="96"/>
      <c r="C1" s="96"/>
      <c r="D1" s="96"/>
      <c r="E1" s="96"/>
      <c r="F1" s="96"/>
      <c r="G1" s="96"/>
      <c r="H1" s="96"/>
      <c r="I1" s="96"/>
      <c r="J1" s="96"/>
      <c r="K1" s="96"/>
      <c r="L1" s="97"/>
    </row>
    <row r="2" spans="1:12" ht="30" x14ac:dyDescent="0.25">
      <c r="A2" s="2" t="s">
        <v>0</v>
      </c>
      <c r="B2" s="2" t="s">
        <v>20</v>
      </c>
      <c r="C2" s="2" t="s">
        <v>1</v>
      </c>
      <c r="D2" s="2" t="s">
        <v>60</v>
      </c>
      <c r="E2" s="2" t="s">
        <v>2</v>
      </c>
      <c r="F2" s="2" t="s">
        <v>7</v>
      </c>
      <c r="G2" s="2" t="s">
        <v>1732</v>
      </c>
      <c r="H2" s="2" t="s">
        <v>59</v>
      </c>
      <c r="I2" s="2" t="s">
        <v>6</v>
      </c>
      <c r="J2" s="2" t="s">
        <v>8</v>
      </c>
      <c r="K2" s="2" t="s">
        <v>67</v>
      </c>
      <c r="L2" s="2" t="s">
        <v>5</v>
      </c>
    </row>
    <row r="3" spans="1:12" ht="117" customHeight="1" x14ac:dyDescent="0.25">
      <c r="A3" s="3">
        <v>1749</v>
      </c>
      <c r="B3" s="3" t="s">
        <v>57</v>
      </c>
      <c r="C3" s="3" t="s">
        <v>58</v>
      </c>
      <c r="D3" s="15" t="s">
        <v>12</v>
      </c>
      <c r="E3" s="3" t="s">
        <v>4</v>
      </c>
      <c r="F3" s="15" t="s">
        <v>12</v>
      </c>
      <c r="G3" s="15" t="s">
        <v>12</v>
      </c>
      <c r="H3" s="15"/>
      <c r="I3" s="15" t="s">
        <v>4</v>
      </c>
      <c r="J3" s="15" t="s">
        <v>12</v>
      </c>
      <c r="K3" s="3" t="s">
        <v>12</v>
      </c>
      <c r="L3" s="3" t="s">
        <v>15</v>
      </c>
    </row>
    <row r="4" spans="1:12" ht="95.25" customHeight="1" x14ac:dyDescent="0.25">
      <c r="A4" s="3">
        <v>1790</v>
      </c>
      <c r="B4" s="3" t="s">
        <v>1712</v>
      </c>
      <c r="C4" s="3" t="s">
        <v>12</v>
      </c>
      <c r="D4" s="3" t="s">
        <v>12</v>
      </c>
      <c r="E4" s="3" t="s">
        <v>3</v>
      </c>
      <c r="F4" s="3" t="s">
        <v>32</v>
      </c>
      <c r="G4" s="3" t="s">
        <v>65</v>
      </c>
      <c r="H4" s="3"/>
      <c r="I4" s="3" t="s">
        <v>4</v>
      </c>
      <c r="J4" s="3" t="s">
        <v>12</v>
      </c>
      <c r="K4" s="3" t="s">
        <v>12</v>
      </c>
      <c r="L4" s="3" t="s">
        <v>10</v>
      </c>
    </row>
    <row r="5" spans="1:12" ht="111.75" customHeight="1" x14ac:dyDescent="0.25">
      <c r="A5" s="3">
        <v>1797</v>
      </c>
      <c r="B5" s="3" t="s">
        <v>28</v>
      </c>
      <c r="C5" s="3" t="s">
        <v>12</v>
      </c>
      <c r="D5" s="3"/>
      <c r="E5" s="3" t="s">
        <v>4</v>
      </c>
      <c r="F5" s="3" t="s">
        <v>12</v>
      </c>
      <c r="G5" s="3" t="s">
        <v>12</v>
      </c>
      <c r="H5" s="3"/>
      <c r="I5" s="3" t="s">
        <v>4</v>
      </c>
      <c r="J5" s="3" t="s">
        <v>12</v>
      </c>
      <c r="K5" s="3" t="s">
        <v>12</v>
      </c>
      <c r="L5" s="3" t="s">
        <v>10</v>
      </c>
    </row>
    <row r="6" spans="1:12" ht="96" customHeight="1" x14ac:dyDescent="0.25">
      <c r="A6" s="3" t="s">
        <v>63</v>
      </c>
      <c r="B6" s="3" t="s">
        <v>22</v>
      </c>
      <c r="C6" s="3" t="s">
        <v>12</v>
      </c>
      <c r="D6" s="3" t="s">
        <v>12</v>
      </c>
      <c r="E6" s="3" t="s">
        <v>3</v>
      </c>
      <c r="F6" s="3" t="s">
        <v>33</v>
      </c>
      <c r="G6" s="3" t="s">
        <v>65</v>
      </c>
      <c r="H6" s="3"/>
      <c r="I6" s="3" t="s">
        <v>3</v>
      </c>
      <c r="J6" s="3" t="s">
        <v>9</v>
      </c>
      <c r="K6" s="3" t="s">
        <v>12</v>
      </c>
      <c r="L6" s="3" t="s">
        <v>11</v>
      </c>
    </row>
    <row r="7" spans="1:12" ht="135.75" customHeight="1" x14ac:dyDescent="0.25">
      <c r="A7" s="3" t="s">
        <v>62</v>
      </c>
      <c r="B7" s="3" t="s">
        <v>68</v>
      </c>
      <c r="C7" s="3" t="s">
        <v>12</v>
      </c>
      <c r="D7" s="3" t="s">
        <v>12</v>
      </c>
      <c r="E7" s="3" t="s">
        <v>4</v>
      </c>
      <c r="F7" s="3" t="s">
        <v>12</v>
      </c>
      <c r="G7" s="3" t="s">
        <v>12</v>
      </c>
      <c r="H7" s="3"/>
      <c r="I7" s="3" t="s">
        <v>4</v>
      </c>
      <c r="J7" s="3" t="s">
        <v>12</v>
      </c>
      <c r="K7" s="3" t="s">
        <v>12</v>
      </c>
      <c r="L7" s="3" t="s">
        <v>10</v>
      </c>
    </row>
    <row r="8" spans="1:12" ht="108.75" customHeight="1" x14ac:dyDescent="0.25">
      <c r="A8" s="3" t="s">
        <v>14</v>
      </c>
      <c r="B8" s="3" t="s">
        <v>69</v>
      </c>
      <c r="C8" s="3" t="s">
        <v>12</v>
      </c>
      <c r="D8" s="3" t="s">
        <v>12</v>
      </c>
      <c r="E8" s="3" t="s">
        <v>3</v>
      </c>
      <c r="F8" s="3" t="s">
        <v>33</v>
      </c>
      <c r="G8" s="3" t="s">
        <v>65</v>
      </c>
      <c r="H8" s="3"/>
      <c r="I8" s="3" t="s">
        <v>3</v>
      </c>
      <c r="J8" s="3" t="s">
        <v>13</v>
      </c>
      <c r="K8" s="3" t="s">
        <v>12</v>
      </c>
      <c r="L8" s="3" t="s">
        <v>11</v>
      </c>
    </row>
    <row r="9" spans="1:12" ht="121.5" customHeight="1" x14ac:dyDescent="0.25">
      <c r="A9" s="16">
        <v>1824</v>
      </c>
      <c r="B9" s="16" t="s">
        <v>70</v>
      </c>
      <c r="C9" s="16" t="s">
        <v>71</v>
      </c>
      <c r="D9" s="3" t="s">
        <v>12</v>
      </c>
      <c r="E9" s="3" t="s">
        <v>4</v>
      </c>
      <c r="F9" s="3" t="s">
        <v>12</v>
      </c>
      <c r="G9" s="3" t="s">
        <v>12</v>
      </c>
      <c r="H9" s="3"/>
      <c r="I9" s="3" t="s">
        <v>4</v>
      </c>
      <c r="J9" s="3" t="s">
        <v>12</v>
      </c>
      <c r="K9" s="3" t="s">
        <v>12</v>
      </c>
      <c r="L9" s="3" t="s">
        <v>15</v>
      </c>
    </row>
    <row r="10" spans="1:12" ht="82.5" customHeight="1" x14ac:dyDescent="0.25">
      <c r="A10" s="3">
        <v>1827</v>
      </c>
      <c r="B10" s="3" t="s">
        <v>21</v>
      </c>
      <c r="C10" s="3" t="s">
        <v>12</v>
      </c>
      <c r="D10" s="3" t="s">
        <v>19</v>
      </c>
      <c r="E10" s="3" t="s">
        <v>3</v>
      </c>
      <c r="F10" s="3" t="s">
        <v>33</v>
      </c>
      <c r="G10" s="3" t="s">
        <v>65</v>
      </c>
      <c r="H10" s="3"/>
      <c r="I10" s="3" t="s">
        <v>3</v>
      </c>
      <c r="J10" s="3" t="s">
        <v>16</v>
      </c>
      <c r="K10" s="3" t="s">
        <v>12</v>
      </c>
      <c r="L10" s="3" t="s">
        <v>15</v>
      </c>
    </row>
    <row r="11" spans="1:12" ht="111" customHeight="1" x14ac:dyDescent="0.25">
      <c r="A11" s="3">
        <v>1852</v>
      </c>
      <c r="B11" s="3" t="s">
        <v>35</v>
      </c>
      <c r="C11" s="3" t="s">
        <v>12</v>
      </c>
      <c r="D11" s="3" t="s">
        <v>12</v>
      </c>
      <c r="E11" s="3" t="s">
        <v>3</v>
      </c>
      <c r="F11" s="3" t="s">
        <v>33</v>
      </c>
      <c r="G11" s="3" t="s">
        <v>65</v>
      </c>
      <c r="H11" s="3"/>
      <c r="I11" s="3" t="s">
        <v>4</v>
      </c>
      <c r="J11" s="3" t="s">
        <v>12</v>
      </c>
      <c r="K11" s="3" t="s">
        <v>12</v>
      </c>
      <c r="L11" s="3" t="s">
        <v>15</v>
      </c>
    </row>
    <row r="12" spans="1:12" ht="79.5" customHeight="1" x14ac:dyDescent="0.25">
      <c r="A12" s="3">
        <v>1862</v>
      </c>
      <c r="B12" s="3" t="s">
        <v>1730</v>
      </c>
      <c r="C12" s="3"/>
      <c r="D12" s="3"/>
      <c r="E12" s="3" t="s">
        <v>3</v>
      </c>
      <c r="F12" s="3"/>
      <c r="G12" s="3" t="s">
        <v>65</v>
      </c>
      <c r="H12" s="3"/>
      <c r="I12" s="3" t="s">
        <v>4</v>
      </c>
      <c r="J12" s="3" t="s">
        <v>12</v>
      </c>
      <c r="K12" s="14" t="s">
        <v>1710</v>
      </c>
      <c r="L12" s="3" t="s">
        <v>37</v>
      </c>
    </row>
    <row r="13" spans="1:12" ht="117" customHeight="1" x14ac:dyDescent="0.25">
      <c r="A13" s="3">
        <v>1874</v>
      </c>
      <c r="B13" s="3" t="s">
        <v>1729</v>
      </c>
      <c r="C13" s="3" t="s">
        <v>12</v>
      </c>
      <c r="D13" s="3"/>
      <c r="E13" s="3" t="s">
        <v>3</v>
      </c>
      <c r="F13" s="3"/>
      <c r="G13" s="3" t="s">
        <v>65</v>
      </c>
      <c r="H13" s="3"/>
      <c r="I13" s="3" t="s">
        <v>4</v>
      </c>
      <c r="J13" s="3" t="s">
        <v>12</v>
      </c>
      <c r="K13" s="14" t="s">
        <v>1710</v>
      </c>
      <c r="L13" s="3" t="s">
        <v>37</v>
      </c>
    </row>
    <row r="14" spans="1:12" ht="102" customHeight="1" x14ac:dyDescent="0.25">
      <c r="A14" s="3">
        <v>1876</v>
      </c>
      <c r="B14" s="3" t="s">
        <v>23</v>
      </c>
      <c r="C14" s="3" t="s">
        <v>18</v>
      </c>
      <c r="D14" s="3" t="s">
        <v>12</v>
      </c>
      <c r="E14" s="3" t="s">
        <v>3</v>
      </c>
      <c r="F14" s="3" t="s">
        <v>24</v>
      </c>
      <c r="G14" s="3" t="s">
        <v>65</v>
      </c>
      <c r="H14" s="3"/>
      <c r="I14" s="3" t="s">
        <v>3</v>
      </c>
      <c r="J14" s="3" t="s">
        <v>17</v>
      </c>
      <c r="K14" s="14" t="s">
        <v>1710</v>
      </c>
      <c r="L14" s="3" t="s">
        <v>15</v>
      </c>
    </row>
    <row r="15" spans="1:12" ht="89.25" customHeight="1" x14ac:dyDescent="0.25">
      <c r="A15" s="3" t="s">
        <v>39</v>
      </c>
      <c r="B15" s="3" t="s">
        <v>25</v>
      </c>
      <c r="C15" s="3" t="s">
        <v>18</v>
      </c>
      <c r="D15" s="3">
        <v>1880</v>
      </c>
      <c r="E15" s="3" t="s">
        <v>3</v>
      </c>
      <c r="F15" s="3" t="s">
        <v>24</v>
      </c>
      <c r="G15" s="3" t="s">
        <v>65</v>
      </c>
      <c r="H15" s="3"/>
      <c r="I15" s="3" t="s">
        <v>3</v>
      </c>
      <c r="J15" s="3" t="s">
        <v>27</v>
      </c>
      <c r="K15" s="14" t="s">
        <v>1710</v>
      </c>
      <c r="L15" s="3" t="s">
        <v>26</v>
      </c>
    </row>
    <row r="16" spans="1:12" ht="105" customHeight="1" x14ac:dyDescent="0.25">
      <c r="A16" s="3">
        <v>1882</v>
      </c>
      <c r="B16" s="3" t="s">
        <v>38</v>
      </c>
      <c r="C16" s="3" t="s">
        <v>12</v>
      </c>
      <c r="D16" s="3"/>
      <c r="E16" s="3" t="s">
        <v>3</v>
      </c>
      <c r="F16" s="3" t="s">
        <v>24</v>
      </c>
      <c r="G16" s="3" t="s">
        <v>65</v>
      </c>
      <c r="H16" s="3"/>
      <c r="I16" s="3" t="s">
        <v>4</v>
      </c>
      <c r="J16" s="3" t="s">
        <v>12</v>
      </c>
      <c r="K16" s="14" t="s">
        <v>1710</v>
      </c>
      <c r="L16" s="3" t="s">
        <v>37</v>
      </c>
    </row>
    <row r="17" spans="1:12" ht="109.5" customHeight="1" x14ac:dyDescent="0.25">
      <c r="A17" s="3">
        <v>1883</v>
      </c>
      <c r="B17" s="3" t="s">
        <v>34</v>
      </c>
      <c r="C17" s="3" t="s">
        <v>12</v>
      </c>
      <c r="D17" s="3" t="s">
        <v>40</v>
      </c>
      <c r="E17" s="3" t="s">
        <v>3</v>
      </c>
      <c r="F17" s="3" t="s">
        <v>24</v>
      </c>
      <c r="G17" s="3" t="s">
        <v>65</v>
      </c>
      <c r="H17" s="3"/>
      <c r="I17" s="3" t="s">
        <v>4</v>
      </c>
      <c r="J17" s="3" t="s">
        <v>12</v>
      </c>
      <c r="K17" s="14" t="s">
        <v>1710</v>
      </c>
      <c r="L17" s="3" t="s">
        <v>11</v>
      </c>
    </row>
    <row r="18" spans="1:12" ht="117.75" customHeight="1" x14ac:dyDescent="0.25">
      <c r="A18" s="3">
        <v>1891</v>
      </c>
      <c r="B18" s="6" t="s">
        <v>1726</v>
      </c>
      <c r="C18" s="3" t="s">
        <v>12</v>
      </c>
      <c r="D18" s="3" t="s">
        <v>12</v>
      </c>
      <c r="E18" s="3" t="s">
        <v>3</v>
      </c>
      <c r="F18" s="3" t="s">
        <v>24</v>
      </c>
      <c r="G18" s="3" t="s">
        <v>65</v>
      </c>
      <c r="H18" s="3"/>
      <c r="I18" s="3" t="s">
        <v>4</v>
      </c>
      <c r="J18" s="3" t="s">
        <v>12</v>
      </c>
      <c r="K18" s="14" t="s">
        <v>1710</v>
      </c>
      <c r="L18" s="3"/>
    </row>
    <row r="19" spans="1:12" ht="93" customHeight="1" x14ac:dyDescent="0.25">
      <c r="A19" s="3" t="s">
        <v>36</v>
      </c>
      <c r="B19" s="3" t="s">
        <v>25</v>
      </c>
      <c r="C19" s="3" t="s">
        <v>18</v>
      </c>
      <c r="D19" s="3" t="s">
        <v>42</v>
      </c>
      <c r="E19" s="3" t="s">
        <v>3</v>
      </c>
      <c r="F19" s="3" t="s">
        <v>24</v>
      </c>
      <c r="G19" s="3" t="s">
        <v>65</v>
      </c>
      <c r="H19" s="3"/>
      <c r="I19" s="3" t="s">
        <v>3</v>
      </c>
      <c r="J19" s="3" t="s">
        <v>27</v>
      </c>
      <c r="K19" s="14" t="s">
        <v>1710</v>
      </c>
      <c r="L19" s="3" t="s">
        <v>26</v>
      </c>
    </row>
    <row r="20" spans="1:12" ht="85.5" customHeight="1" x14ac:dyDescent="0.25">
      <c r="A20" s="3">
        <v>1911</v>
      </c>
      <c r="B20" s="3" t="s">
        <v>1727</v>
      </c>
      <c r="C20" s="3" t="s">
        <v>30</v>
      </c>
      <c r="D20" s="3" t="s">
        <v>12</v>
      </c>
      <c r="E20" s="3" t="s">
        <v>3</v>
      </c>
      <c r="F20" s="3" t="s">
        <v>24</v>
      </c>
      <c r="G20" s="3" t="s">
        <v>65</v>
      </c>
      <c r="H20" s="3"/>
      <c r="I20" s="3" t="s">
        <v>4</v>
      </c>
      <c r="J20" s="3" t="s">
        <v>12</v>
      </c>
      <c r="K20" s="14" t="s">
        <v>1710</v>
      </c>
      <c r="L20" s="3" t="s">
        <v>11</v>
      </c>
    </row>
    <row r="21" spans="1:12" ht="96" customHeight="1" x14ac:dyDescent="0.25">
      <c r="A21" s="3">
        <v>1917</v>
      </c>
      <c r="B21" s="3" t="s">
        <v>1728</v>
      </c>
      <c r="C21" s="3" t="s">
        <v>30</v>
      </c>
      <c r="D21" s="3" t="s">
        <v>12</v>
      </c>
      <c r="E21" s="3" t="s">
        <v>3</v>
      </c>
      <c r="F21" s="3" t="s">
        <v>24</v>
      </c>
      <c r="G21" s="3" t="s">
        <v>65</v>
      </c>
      <c r="H21" s="3"/>
      <c r="I21" s="3" t="s">
        <v>4</v>
      </c>
      <c r="J21" s="3" t="s">
        <v>12</v>
      </c>
      <c r="K21" s="14" t="s">
        <v>1710</v>
      </c>
      <c r="L21" s="3" t="s">
        <v>11</v>
      </c>
    </row>
    <row r="22" spans="1:12" ht="106.5" customHeight="1" x14ac:dyDescent="0.25">
      <c r="A22" s="3">
        <v>1931</v>
      </c>
      <c r="B22" s="3" t="s">
        <v>1725</v>
      </c>
      <c r="C22" s="3" t="s">
        <v>30</v>
      </c>
      <c r="D22" s="3" t="s">
        <v>12</v>
      </c>
      <c r="E22" s="3" t="s">
        <v>3</v>
      </c>
      <c r="F22" s="3" t="s">
        <v>24</v>
      </c>
      <c r="G22" s="3" t="s">
        <v>66</v>
      </c>
      <c r="H22" s="3"/>
      <c r="I22" s="3" t="s">
        <v>4</v>
      </c>
      <c r="J22" s="3" t="s">
        <v>12</v>
      </c>
      <c r="K22" s="14" t="s">
        <v>1710</v>
      </c>
      <c r="L22" s="3" t="s">
        <v>11</v>
      </c>
    </row>
    <row r="23" spans="1:12" ht="101.25" customHeight="1" x14ac:dyDescent="0.25">
      <c r="A23" s="3">
        <v>1947</v>
      </c>
      <c r="B23" s="3" t="s">
        <v>1724</v>
      </c>
      <c r="C23" s="3" t="s">
        <v>30</v>
      </c>
      <c r="D23" s="3" t="s">
        <v>12</v>
      </c>
      <c r="E23" s="3" t="s">
        <v>3</v>
      </c>
      <c r="F23" s="3" t="s">
        <v>24</v>
      </c>
      <c r="G23" s="3" t="s">
        <v>66</v>
      </c>
      <c r="H23" s="3"/>
      <c r="I23" s="3" t="s">
        <v>3</v>
      </c>
      <c r="J23" s="3" t="s">
        <v>29</v>
      </c>
      <c r="K23" s="14" t="s">
        <v>1710</v>
      </c>
      <c r="L23" s="3" t="s">
        <v>11</v>
      </c>
    </row>
    <row r="24" spans="1:12" ht="101.25" customHeight="1" x14ac:dyDescent="0.25">
      <c r="A24" s="3">
        <v>1958</v>
      </c>
      <c r="B24" s="5" t="s">
        <v>1723</v>
      </c>
      <c r="C24" s="3" t="s">
        <v>31</v>
      </c>
      <c r="D24" s="3" t="s">
        <v>12</v>
      </c>
      <c r="E24" s="3" t="s">
        <v>3</v>
      </c>
      <c r="F24" s="3" t="s">
        <v>24</v>
      </c>
      <c r="G24" s="3" t="s">
        <v>66</v>
      </c>
      <c r="H24" s="3"/>
      <c r="I24" s="3" t="s">
        <v>4</v>
      </c>
      <c r="J24" s="3" t="s">
        <v>12</v>
      </c>
      <c r="K24" s="14" t="s">
        <v>1710</v>
      </c>
      <c r="L24" s="3" t="s">
        <v>11</v>
      </c>
    </row>
    <row r="25" spans="1:12" ht="108" customHeight="1" x14ac:dyDescent="0.25">
      <c r="A25" s="3">
        <v>1960</v>
      </c>
      <c r="B25" s="5" t="s">
        <v>1723</v>
      </c>
      <c r="C25" s="3" t="s">
        <v>1704</v>
      </c>
      <c r="D25" s="4"/>
      <c r="E25" s="3" t="s">
        <v>3</v>
      </c>
      <c r="F25" s="3" t="s">
        <v>24</v>
      </c>
      <c r="G25" s="3" t="s">
        <v>66</v>
      </c>
      <c r="H25" s="3"/>
      <c r="I25" s="3" t="s">
        <v>4</v>
      </c>
      <c r="J25" s="3" t="s">
        <v>12</v>
      </c>
      <c r="K25" s="14" t="s">
        <v>1710</v>
      </c>
      <c r="L25" s="3" t="s">
        <v>11</v>
      </c>
    </row>
    <row r="26" spans="1:12" ht="101.25" customHeight="1" x14ac:dyDescent="0.25">
      <c r="A26" s="3">
        <v>1963</v>
      </c>
      <c r="B26" s="5" t="s">
        <v>1723</v>
      </c>
      <c r="C26" s="3" t="s">
        <v>1704</v>
      </c>
      <c r="D26" s="4"/>
      <c r="E26" s="3" t="s">
        <v>3</v>
      </c>
      <c r="F26" s="3" t="s">
        <v>24</v>
      </c>
      <c r="G26" s="3" t="s">
        <v>66</v>
      </c>
      <c r="H26" s="3"/>
      <c r="I26" s="3" t="s">
        <v>4</v>
      </c>
      <c r="J26" s="3" t="s">
        <v>12</v>
      </c>
      <c r="K26" s="14" t="s">
        <v>1710</v>
      </c>
      <c r="L26" s="3" t="s">
        <v>11</v>
      </c>
    </row>
    <row r="27" spans="1:12" ht="137.25" customHeight="1" x14ac:dyDescent="0.25">
      <c r="A27" s="3">
        <v>1966</v>
      </c>
      <c r="B27" s="5" t="s">
        <v>1723</v>
      </c>
      <c r="C27" s="3" t="s">
        <v>1704</v>
      </c>
      <c r="D27" s="4"/>
      <c r="E27" s="3" t="s">
        <v>3</v>
      </c>
      <c r="F27" s="3" t="s">
        <v>24</v>
      </c>
      <c r="G27" s="3" t="s">
        <v>66</v>
      </c>
      <c r="H27" s="3"/>
      <c r="I27" s="3" t="s">
        <v>4</v>
      </c>
      <c r="J27" s="3" t="s">
        <v>12</v>
      </c>
      <c r="K27" s="14" t="s">
        <v>1710</v>
      </c>
      <c r="L27" s="3" t="s">
        <v>11</v>
      </c>
    </row>
    <row r="28" spans="1:12" ht="141" customHeight="1" x14ac:dyDescent="0.25">
      <c r="A28" s="3">
        <v>1971</v>
      </c>
      <c r="B28" s="5" t="s">
        <v>1723</v>
      </c>
      <c r="C28" s="3" t="s">
        <v>1704</v>
      </c>
      <c r="D28" s="4"/>
      <c r="E28" s="3" t="s">
        <v>3</v>
      </c>
      <c r="F28" s="3" t="s">
        <v>24</v>
      </c>
      <c r="G28" s="3" t="s">
        <v>66</v>
      </c>
      <c r="H28" s="3"/>
      <c r="I28" s="3" t="s">
        <v>4</v>
      </c>
      <c r="J28" s="3" t="s">
        <v>12</v>
      </c>
      <c r="K28" s="14" t="s">
        <v>1710</v>
      </c>
      <c r="L28" s="3" t="s">
        <v>11</v>
      </c>
    </row>
    <row r="29" spans="1:12" ht="101.25" customHeight="1" x14ac:dyDescent="0.25">
      <c r="A29" s="3">
        <v>1974</v>
      </c>
      <c r="B29" s="4" t="s">
        <v>44</v>
      </c>
      <c r="C29" s="3" t="s">
        <v>1704</v>
      </c>
      <c r="D29" s="3" t="s">
        <v>43</v>
      </c>
      <c r="E29" s="3" t="s">
        <v>3</v>
      </c>
      <c r="F29" s="3" t="s">
        <v>24</v>
      </c>
      <c r="G29" s="3" t="s">
        <v>66</v>
      </c>
      <c r="H29" s="3"/>
      <c r="I29" s="3" t="s">
        <v>4</v>
      </c>
      <c r="J29" s="3" t="s">
        <v>12</v>
      </c>
      <c r="K29" s="14" t="s">
        <v>1710</v>
      </c>
      <c r="L29" s="3" t="s">
        <v>26</v>
      </c>
    </row>
    <row r="30" spans="1:12" ht="101.25" customHeight="1" x14ac:dyDescent="0.25">
      <c r="A30" s="3">
        <v>1977</v>
      </c>
      <c r="B30" s="3" t="s">
        <v>1713</v>
      </c>
      <c r="C30" s="3" t="s">
        <v>1704</v>
      </c>
      <c r="D30" s="3" t="s">
        <v>43</v>
      </c>
      <c r="E30" s="3" t="s">
        <v>3</v>
      </c>
      <c r="F30" s="3" t="s">
        <v>24</v>
      </c>
      <c r="G30" s="3" t="s">
        <v>66</v>
      </c>
      <c r="H30" s="3"/>
      <c r="I30" s="3" t="s">
        <v>4</v>
      </c>
      <c r="J30" s="3" t="s">
        <v>12</v>
      </c>
      <c r="K30" s="14" t="s">
        <v>1710</v>
      </c>
      <c r="L30" s="3" t="s">
        <v>26</v>
      </c>
    </row>
    <row r="31" spans="1:12" ht="101.25" customHeight="1" x14ac:dyDescent="0.25">
      <c r="A31" s="3">
        <v>1980</v>
      </c>
      <c r="B31" s="3" t="s">
        <v>1714</v>
      </c>
      <c r="C31" s="3" t="s">
        <v>1704</v>
      </c>
      <c r="D31" s="3" t="s">
        <v>43</v>
      </c>
      <c r="E31" s="3" t="s">
        <v>3</v>
      </c>
      <c r="F31" s="3" t="s">
        <v>24</v>
      </c>
      <c r="G31" s="3" t="s">
        <v>66</v>
      </c>
      <c r="H31" s="3"/>
      <c r="I31" s="3" t="s">
        <v>4</v>
      </c>
      <c r="J31" s="3" t="s">
        <v>12</v>
      </c>
      <c r="K31" s="14" t="s">
        <v>1710</v>
      </c>
      <c r="L31" s="3" t="s">
        <v>26</v>
      </c>
    </row>
    <row r="32" spans="1:12" ht="101.25" customHeight="1" x14ac:dyDescent="0.25">
      <c r="A32" s="3">
        <v>1983</v>
      </c>
      <c r="B32" s="3" t="s">
        <v>1715</v>
      </c>
      <c r="C32" s="3" t="s">
        <v>1704</v>
      </c>
      <c r="D32" s="3" t="s">
        <v>43</v>
      </c>
      <c r="E32" s="3" t="s">
        <v>3</v>
      </c>
      <c r="F32" s="3" t="s">
        <v>24</v>
      </c>
      <c r="G32" s="3" t="s">
        <v>66</v>
      </c>
      <c r="H32" s="3"/>
      <c r="I32" s="3" t="s">
        <v>4</v>
      </c>
      <c r="J32" s="3" t="s">
        <v>12</v>
      </c>
      <c r="K32" s="14" t="s">
        <v>1710</v>
      </c>
      <c r="L32" s="3" t="s">
        <v>26</v>
      </c>
    </row>
    <row r="33" spans="1:12" ht="101.25" customHeight="1" x14ac:dyDescent="0.25">
      <c r="A33" s="3">
        <v>1986</v>
      </c>
      <c r="B33" s="3" t="s">
        <v>1716</v>
      </c>
      <c r="C33" s="3" t="s">
        <v>1704</v>
      </c>
      <c r="D33" s="3" t="s">
        <v>43</v>
      </c>
      <c r="E33" s="3" t="s">
        <v>3</v>
      </c>
      <c r="F33" s="3" t="s">
        <v>24</v>
      </c>
      <c r="G33" s="3" t="s">
        <v>66</v>
      </c>
      <c r="H33" s="3"/>
      <c r="I33" s="3" t="s">
        <v>4</v>
      </c>
      <c r="J33" s="3" t="s">
        <v>12</v>
      </c>
      <c r="K33" s="14" t="s">
        <v>1710</v>
      </c>
      <c r="L33" s="3" t="s">
        <v>26</v>
      </c>
    </row>
    <row r="34" spans="1:12" ht="101.25" customHeight="1" x14ac:dyDescent="0.25">
      <c r="A34" s="3">
        <v>1989</v>
      </c>
      <c r="B34" s="3" t="s">
        <v>1717</v>
      </c>
      <c r="C34" s="3" t="s">
        <v>1704</v>
      </c>
      <c r="D34" s="3" t="s">
        <v>43</v>
      </c>
      <c r="E34" s="3" t="s">
        <v>3</v>
      </c>
      <c r="F34" s="3" t="s">
        <v>24</v>
      </c>
      <c r="G34" s="3" t="s">
        <v>66</v>
      </c>
      <c r="H34" s="3"/>
      <c r="I34" s="3" t="s">
        <v>4</v>
      </c>
      <c r="J34" s="3" t="s">
        <v>12</v>
      </c>
      <c r="K34" s="14" t="s">
        <v>1710</v>
      </c>
      <c r="L34" s="3" t="s">
        <v>26</v>
      </c>
    </row>
    <row r="35" spans="1:12" ht="101.25" customHeight="1" x14ac:dyDescent="0.25">
      <c r="A35" s="3">
        <v>1992</v>
      </c>
      <c r="B35" s="3" t="s">
        <v>1718</v>
      </c>
      <c r="C35" s="3" t="s">
        <v>1704</v>
      </c>
      <c r="D35" s="3" t="s">
        <v>43</v>
      </c>
      <c r="E35" s="3" t="s">
        <v>3</v>
      </c>
      <c r="F35" s="3" t="s">
        <v>24</v>
      </c>
      <c r="G35" s="3" t="s">
        <v>66</v>
      </c>
      <c r="H35" s="7"/>
      <c r="I35" s="3" t="s">
        <v>4</v>
      </c>
      <c r="J35" s="3" t="s">
        <v>12</v>
      </c>
      <c r="K35" s="14" t="s">
        <v>1710</v>
      </c>
      <c r="L35" s="3" t="s">
        <v>26</v>
      </c>
    </row>
    <row r="36" spans="1:12" ht="101.25" customHeight="1" x14ac:dyDescent="0.25">
      <c r="A36" s="3">
        <v>1995</v>
      </c>
      <c r="B36" s="3" t="s">
        <v>1719</v>
      </c>
      <c r="C36" s="3" t="s">
        <v>1704</v>
      </c>
      <c r="D36" s="3" t="s">
        <v>43</v>
      </c>
      <c r="E36" s="3" t="s">
        <v>3</v>
      </c>
      <c r="F36" s="3" t="s">
        <v>24</v>
      </c>
      <c r="G36" s="3" t="s">
        <v>66</v>
      </c>
      <c r="H36" s="7"/>
      <c r="I36" s="3" t="s">
        <v>4</v>
      </c>
      <c r="J36" s="3" t="s">
        <v>12</v>
      </c>
      <c r="K36" s="14" t="s">
        <v>1710</v>
      </c>
      <c r="L36" s="3" t="s">
        <v>26</v>
      </c>
    </row>
    <row r="37" spans="1:12" ht="101.25" customHeight="1" x14ac:dyDescent="0.25">
      <c r="A37" s="3">
        <v>1998</v>
      </c>
      <c r="B37" s="3" t="s">
        <v>1720</v>
      </c>
      <c r="C37" s="3" t="s">
        <v>1704</v>
      </c>
      <c r="D37" s="3" t="s">
        <v>43</v>
      </c>
      <c r="E37" s="3" t="s">
        <v>3</v>
      </c>
      <c r="F37" s="3" t="s">
        <v>24</v>
      </c>
      <c r="G37" s="3" t="s">
        <v>66</v>
      </c>
      <c r="H37" s="7"/>
      <c r="I37" s="3" t="s">
        <v>4</v>
      </c>
      <c r="J37" s="3" t="s">
        <v>12</v>
      </c>
      <c r="K37" s="14" t="s">
        <v>1710</v>
      </c>
      <c r="L37" s="3" t="s">
        <v>26</v>
      </c>
    </row>
    <row r="38" spans="1:12" ht="101.25" customHeight="1" x14ac:dyDescent="0.25">
      <c r="A38" s="3">
        <v>2000</v>
      </c>
      <c r="B38" s="3" t="s">
        <v>1721</v>
      </c>
      <c r="C38" s="3" t="s">
        <v>1704</v>
      </c>
      <c r="D38" s="3" t="s">
        <v>43</v>
      </c>
      <c r="E38" s="3" t="s">
        <v>3</v>
      </c>
      <c r="F38" s="3" t="s">
        <v>24</v>
      </c>
      <c r="G38" s="3" t="s">
        <v>66</v>
      </c>
      <c r="H38" s="3"/>
      <c r="I38" s="3" t="s">
        <v>4</v>
      </c>
      <c r="J38" s="3" t="s">
        <v>12</v>
      </c>
      <c r="K38" s="14" t="s">
        <v>1710</v>
      </c>
      <c r="L38" s="3" t="s">
        <v>26</v>
      </c>
    </row>
    <row r="39" spans="1:12" ht="101.25" customHeight="1" x14ac:dyDescent="0.25">
      <c r="A39" s="3">
        <v>2010</v>
      </c>
      <c r="B39" s="3" t="s">
        <v>1722</v>
      </c>
      <c r="C39" s="3" t="s">
        <v>1704</v>
      </c>
      <c r="D39" s="3" t="s">
        <v>43</v>
      </c>
      <c r="E39" s="3" t="s">
        <v>3</v>
      </c>
      <c r="F39" s="3" t="s">
        <v>24</v>
      </c>
      <c r="G39" s="3" t="s">
        <v>66</v>
      </c>
      <c r="H39" s="3"/>
      <c r="I39" s="3" t="s">
        <v>4</v>
      </c>
      <c r="J39" s="3" t="s">
        <v>12</v>
      </c>
      <c r="K39" s="14" t="s">
        <v>1710</v>
      </c>
      <c r="L39" s="3" t="s">
        <v>26</v>
      </c>
    </row>
    <row r="40" spans="1:12" ht="101.25" customHeight="1" x14ac:dyDescent="0.25">
      <c r="A40" s="3">
        <v>2020</v>
      </c>
      <c r="B40" s="3" t="s">
        <v>1703</v>
      </c>
      <c r="C40" s="3" t="s">
        <v>1704</v>
      </c>
      <c r="D40" s="3" t="s">
        <v>12</v>
      </c>
      <c r="E40" s="3" t="s">
        <v>3</v>
      </c>
      <c r="F40" s="3" t="s">
        <v>24</v>
      </c>
      <c r="G40" s="3" t="s">
        <v>66</v>
      </c>
      <c r="H40" s="3"/>
      <c r="I40" s="3" t="s">
        <v>4</v>
      </c>
      <c r="J40" s="3" t="s">
        <v>12</v>
      </c>
      <c r="K40" s="3" t="s">
        <v>1704</v>
      </c>
      <c r="L40" s="3" t="s">
        <v>26</v>
      </c>
    </row>
    <row r="41" spans="1:12" x14ac:dyDescent="0.25">
      <c r="A41" s="92" t="s">
        <v>1736</v>
      </c>
      <c r="B41" s="93"/>
      <c r="C41" s="93"/>
      <c r="D41" s="93"/>
      <c r="E41" s="93"/>
      <c r="F41" s="93"/>
      <c r="G41" s="93"/>
      <c r="H41" s="93"/>
      <c r="I41" s="93"/>
      <c r="J41" s="93"/>
      <c r="K41" s="93"/>
      <c r="L41" s="94"/>
    </row>
    <row r="42" spans="1:12" ht="99" customHeight="1" x14ac:dyDescent="0.25">
      <c r="A42" s="3">
        <v>1883</v>
      </c>
      <c r="B42" s="3" t="s">
        <v>41</v>
      </c>
      <c r="C42" s="3" t="s">
        <v>1704</v>
      </c>
      <c r="D42" s="3" t="s">
        <v>12</v>
      </c>
      <c r="E42" s="3" t="s">
        <v>3</v>
      </c>
      <c r="F42" s="3" t="s">
        <v>24</v>
      </c>
      <c r="G42" s="3" t="s">
        <v>65</v>
      </c>
      <c r="H42" s="3"/>
      <c r="I42" s="3" t="s">
        <v>4</v>
      </c>
      <c r="J42" s="3" t="s">
        <v>12</v>
      </c>
      <c r="K42" s="14" t="s">
        <v>1710</v>
      </c>
      <c r="L42" s="3" t="s">
        <v>11</v>
      </c>
    </row>
    <row r="43" spans="1:12" ht="153" customHeight="1" x14ac:dyDescent="0.25">
      <c r="A43" s="3">
        <v>2013</v>
      </c>
      <c r="B43" s="3" t="s">
        <v>1702</v>
      </c>
      <c r="C43" s="3" t="s">
        <v>1707</v>
      </c>
      <c r="D43" s="3" t="s">
        <v>12</v>
      </c>
      <c r="E43" s="3" t="s">
        <v>3</v>
      </c>
      <c r="F43" s="3" t="s">
        <v>24</v>
      </c>
      <c r="G43" s="3" t="s">
        <v>66</v>
      </c>
      <c r="H43" s="3"/>
      <c r="I43" s="3" t="s">
        <v>4</v>
      </c>
      <c r="J43" s="3" t="s">
        <v>12</v>
      </c>
      <c r="K43" s="3" t="s">
        <v>12</v>
      </c>
      <c r="L43" s="3" t="s">
        <v>15</v>
      </c>
    </row>
    <row r="44" spans="1:12" x14ac:dyDescent="0.25">
      <c r="A44" s="92" t="s">
        <v>1708</v>
      </c>
      <c r="B44" s="93"/>
      <c r="C44" s="93"/>
      <c r="D44" s="93"/>
      <c r="E44" s="93"/>
      <c r="F44" s="93"/>
      <c r="G44" s="93"/>
      <c r="H44" s="93"/>
      <c r="I44" s="93"/>
      <c r="J44" s="93"/>
      <c r="K44" s="93"/>
      <c r="L44" s="94"/>
    </row>
    <row r="45" spans="1:12" ht="72.75" customHeight="1" x14ac:dyDescent="0.25">
      <c r="A45" s="3">
        <v>1946</v>
      </c>
      <c r="B45" s="3" t="s">
        <v>64</v>
      </c>
      <c r="C45" s="3" t="s">
        <v>1706</v>
      </c>
      <c r="D45" s="3" t="s">
        <v>12</v>
      </c>
      <c r="E45" s="3" t="s">
        <v>12</v>
      </c>
      <c r="F45" s="3" t="s">
        <v>12</v>
      </c>
      <c r="G45" s="3" t="s">
        <v>12</v>
      </c>
      <c r="H45" s="3"/>
      <c r="I45" s="3" t="s">
        <v>4</v>
      </c>
      <c r="J45" s="3" t="s">
        <v>12</v>
      </c>
      <c r="K45" s="14" t="s">
        <v>1711</v>
      </c>
      <c r="L45" s="3" t="s">
        <v>15</v>
      </c>
    </row>
    <row r="46" spans="1:12" ht="80.25" customHeight="1" x14ac:dyDescent="0.25">
      <c r="A46" s="3">
        <v>2020</v>
      </c>
      <c r="B46" s="3" t="s">
        <v>1709</v>
      </c>
      <c r="C46" s="3" t="s">
        <v>1701</v>
      </c>
      <c r="D46" s="3" t="s">
        <v>12</v>
      </c>
      <c r="E46" s="3" t="s">
        <v>12</v>
      </c>
      <c r="F46" s="3" t="s">
        <v>12</v>
      </c>
      <c r="G46" s="3" t="s">
        <v>12</v>
      </c>
      <c r="H46" s="3"/>
      <c r="I46" s="3" t="s">
        <v>4</v>
      </c>
      <c r="J46" s="3" t="s">
        <v>12</v>
      </c>
      <c r="K46" s="3" t="s">
        <v>12</v>
      </c>
      <c r="L46" s="3" t="s">
        <v>1705</v>
      </c>
    </row>
    <row r="47" spans="1:12" ht="27.95" customHeight="1" x14ac:dyDescent="0.25">
      <c r="A47" s="89" t="s">
        <v>1731</v>
      </c>
      <c r="B47" s="90"/>
      <c r="C47" s="90"/>
      <c r="D47" s="90"/>
      <c r="E47" s="90"/>
      <c r="F47" s="90"/>
      <c r="G47" s="90"/>
      <c r="H47" s="90"/>
      <c r="I47" s="90"/>
      <c r="J47" s="90"/>
      <c r="K47" s="90"/>
      <c r="L47" s="91"/>
    </row>
  </sheetData>
  <mergeCells count="4">
    <mergeCell ref="A47:L47"/>
    <mergeCell ref="A41:L41"/>
    <mergeCell ref="A1:L1"/>
    <mergeCell ref="A44:L44"/>
  </mergeCells>
  <hyperlinks>
    <hyperlink ref="K42" r:id="rId1" xr:uid="{5B7700F7-BC4F-4E8C-A273-0EC0F45E7D6F}"/>
    <hyperlink ref="K45" r:id="rId2" xr:uid="{CC9A2948-BC04-4CC6-B524-E63496A3C829}"/>
    <hyperlink ref="K39" r:id="rId3" xr:uid="{4447DD7C-70A2-4759-B88B-4615A39315E0}"/>
    <hyperlink ref="K38" r:id="rId4" xr:uid="{37175B0D-7640-4D26-B652-6520E416263E}"/>
    <hyperlink ref="K37" r:id="rId5" xr:uid="{401CBA09-17CF-4B0B-B3EA-649E4B9177D5}"/>
    <hyperlink ref="K36" r:id="rId6" xr:uid="{9E3CE031-0CAE-4B2A-A3B0-ADAA41A3C056}"/>
    <hyperlink ref="K35" r:id="rId7" xr:uid="{012D4B9F-8E14-4739-B8FC-0E72B5882D2B}"/>
    <hyperlink ref="K34" r:id="rId8" xr:uid="{0A19A244-A2AA-400C-A95A-FE5855E390F8}"/>
    <hyperlink ref="K33" r:id="rId9" xr:uid="{AD743B87-17E6-4486-A20C-4B258433B328}"/>
    <hyperlink ref="K32" r:id="rId10" xr:uid="{ACA5D509-EFEF-4825-B0A3-48FEBB4BC8D1}"/>
    <hyperlink ref="K31" r:id="rId11" xr:uid="{CA7B0F4C-9F26-4FD9-AD65-744AAD1B2D1A}"/>
    <hyperlink ref="K30" r:id="rId12" xr:uid="{A310426D-A486-45BB-8383-5D94C971ACB5}"/>
    <hyperlink ref="K29" r:id="rId13" xr:uid="{4FD43592-87D9-4A7A-A321-FC4A800FDB72}"/>
    <hyperlink ref="K28" r:id="rId14" xr:uid="{5E34C5E5-9130-4382-8179-1DF57A4A335F}"/>
    <hyperlink ref="K27" r:id="rId15" xr:uid="{3A68293D-B189-4200-AF09-4FA7F1ECA488}"/>
    <hyperlink ref="K26" r:id="rId16" xr:uid="{B9FEA9F5-30CD-4708-82F7-770F047218B1}"/>
    <hyperlink ref="K25" r:id="rId17" xr:uid="{F45A6C39-CFB5-4637-81F8-843D67A4ADA0}"/>
    <hyperlink ref="K24" r:id="rId18" xr:uid="{BAE9D439-36D3-4959-8F26-A157113B2C3C}"/>
    <hyperlink ref="K23" r:id="rId19" xr:uid="{48608EEA-BCC5-4BCE-AAD3-9A1362227A4E}"/>
    <hyperlink ref="K22" r:id="rId20" xr:uid="{A8BB3241-B43F-46FE-9907-BE24B911E7FE}"/>
    <hyperlink ref="K21" r:id="rId21" xr:uid="{47B52616-C390-4776-8401-E7344372F77C}"/>
    <hyperlink ref="K20" r:id="rId22" xr:uid="{0ED0CCFB-7177-4F09-94AC-7610D13D6DFC}"/>
    <hyperlink ref="K19" r:id="rId23" xr:uid="{7C2EA038-81D9-4168-BB79-942B74DE51CC}"/>
    <hyperlink ref="K18" r:id="rId24" xr:uid="{D1564F0F-71EB-4921-BAFF-84EE2AF0A156}"/>
    <hyperlink ref="K17" r:id="rId25" xr:uid="{D9CCDB61-ACD6-4375-A197-BBAC4CF38DD2}"/>
    <hyperlink ref="K16" r:id="rId26" xr:uid="{AFDFF386-82CC-46A1-A040-D4C87B973C81}"/>
    <hyperlink ref="K15" r:id="rId27" xr:uid="{856E9AC2-58E8-4FBB-877A-30A579E4442C}"/>
    <hyperlink ref="K14" r:id="rId28" xr:uid="{7E678DE0-A013-4FD7-80C0-1EEBB6B0E674}"/>
    <hyperlink ref="K13" r:id="rId29" xr:uid="{A0F62FAC-2A0D-4C11-9B52-F685344001E5}"/>
    <hyperlink ref="K12" r:id="rId30" xr:uid="{6BC69427-419E-465A-B3CC-D59C6A22B9B3}"/>
    <hyperlink ref="J12" r:id="rId31" display="https://proxy.europeana.eu/2022717/bnesearch_detalle_bdh0000022147?view=http%3A%2F%2Fbdh-rd.bne.es%2Fpdf.raw%3Fquery%3Did%3A0000022147%26page%3D1%26jpeg%3Dtrue&amp;disposition=inline&amp;api_url=https%3A%2F%2Fapi.europeana.eu%2Fapi" xr:uid="{0D4D916A-89D9-4DF0-B854-B9E08DE95C9C}"/>
    <hyperlink ref="J11" r:id="rId32" display="http://gallica.bnf.fr/ark:/12148/btv1b_x000a_59702505/f1.item.r=tarragone.zoom" xr:uid="{F81A979C-C197-4CAA-ABF4-0FCD07D1D794}"/>
    <hyperlink ref="J10" r:id="rId33" display="http://gallica.bnf.fr/ark:/12148/_x000a_btv1b69036389?rk=21459;2" xr:uid="{BBC99C05-9C1A-45ED-A5AE-A127E1CDACBD}"/>
    <hyperlink ref="J6" r:id="rId34" display="https://www.recercat.cat/bitstream/handle/2072/331822/2017-Tarragona%20-siglo-xvii-cartograf%C3%ADa.pdf?sequence=1" xr:uid="{A81BA5A7-0432-456D-A2D0-3A0FA557D48E}"/>
    <hyperlink ref="J3" r:id="rId35" display="https://upload.wikimedia.org/wikipedia/commons/3/31/Tarragona%2C_1563%2C_Anton_van_den_Wyngaerde.jpg" xr:uid="{4160C878-3E93-4EA4-BD55-8B79A2174DDC}"/>
  </hyperlinks>
  <pageMargins left="0.7" right="0.7" top="0.75" bottom="0.75" header="0.3" footer="0.3"/>
  <pageSetup paperSize="9" orientation="portrait" horizontalDpi="0" verticalDpi="0" r:id="rId36"/>
  <drawing r:id="rId3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0A9F47-0E8F-4187-80A6-923BB28BD0A5}">
  <dimension ref="A1:AM1324"/>
  <sheetViews>
    <sheetView topLeftCell="I91" workbookViewId="0">
      <selection activeCell="AB106" sqref="AB106"/>
    </sheetView>
  </sheetViews>
  <sheetFormatPr baseColWidth="10" defaultRowHeight="15" x14ac:dyDescent="0.25"/>
  <sheetData>
    <row r="1" spans="1:39" x14ac:dyDescent="0.25">
      <c r="A1" s="17" t="s">
        <v>72</v>
      </c>
      <c r="B1" s="17" t="s">
        <v>1737</v>
      </c>
      <c r="C1" s="18" t="s">
        <v>1738</v>
      </c>
      <c r="D1" s="18" t="s">
        <v>75</v>
      </c>
      <c r="E1" s="18" t="s">
        <v>76</v>
      </c>
      <c r="F1" s="17" t="s">
        <v>77</v>
      </c>
      <c r="G1" s="17" t="s">
        <v>1739</v>
      </c>
      <c r="H1" s="17" t="s">
        <v>0</v>
      </c>
      <c r="I1" s="19" t="s">
        <v>79</v>
      </c>
      <c r="J1" s="17" t="s">
        <v>80</v>
      </c>
      <c r="K1" s="17" t="s">
        <v>81</v>
      </c>
      <c r="L1" s="20" t="s">
        <v>82</v>
      </c>
      <c r="M1" s="20" t="s">
        <v>83</v>
      </c>
      <c r="N1" s="20" t="s">
        <v>84</v>
      </c>
      <c r="O1" s="20" t="s">
        <v>85</v>
      </c>
      <c r="P1" s="20" t="s">
        <v>86</v>
      </c>
      <c r="Q1" s="18" t="s">
        <v>87</v>
      </c>
      <c r="R1" s="18" t="s">
        <v>88</v>
      </c>
      <c r="S1" s="18" t="s">
        <v>89</v>
      </c>
      <c r="T1" s="18" t="s">
        <v>90</v>
      </c>
      <c r="U1" s="18" t="s">
        <v>91</v>
      </c>
      <c r="V1" s="18" t="s">
        <v>88</v>
      </c>
      <c r="W1" s="17" t="s">
        <v>92</v>
      </c>
      <c r="X1" s="18" t="s">
        <v>89</v>
      </c>
      <c r="Y1" s="18" t="s">
        <v>90</v>
      </c>
      <c r="Z1" s="18" t="s">
        <v>91</v>
      </c>
      <c r="AA1" s="21" t="s">
        <v>93</v>
      </c>
      <c r="AB1" s="21" t="s">
        <v>94</v>
      </c>
      <c r="AC1" s="21" t="s">
        <v>95</v>
      </c>
      <c r="AD1" s="21" t="s">
        <v>96</v>
      </c>
      <c r="AE1" s="22" t="s">
        <v>97</v>
      </c>
      <c r="AF1" s="22" t="s">
        <v>98</v>
      </c>
      <c r="AG1" s="22" t="s">
        <v>99</v>
      </c>
      <c r="AH1" s="22" t="s">
        <v>96</v>
      </c>
      <c r="AI1" s="17" t="s">
        <v>100</v>
      </c>
      <c r="AJ1" s="17" t="s">
        <v>101</v>
      </c>
      <c r="AK1" s="17" t="s">
        <v>102</v>
      </c>
      <c r="AL1" s="18" t="s">
        <v>87</v>
      </c>
      <c r="AM1" s="18" t="s">
        <v>88</v>
      </c>
    </row>
    <row r="2" spans="1:39" x14ac:dyDescent="0.25">
      <c r="A2" s="35" t="s">
        <v>249</v>
      </c>
      <c r="B2" s="35">
        <v>74</v>
      </c>
      <c r="C2" s="35">
        <v>1</v>
      </c>
      <c r="D2" s="35">
        <v>2020</v>
      </c>
      <c r="E2" s="35">
        <f t="shared" ref="E2:E13" si="0">D2</f>
        <v>2020</v>
      </c>
      <c r="F2" s="35" t="s">
        <v>12</v>
      </c>
      <c r="G2" s="35">
        <v>74</v>
      </c>
      <c r="H2" s="35">
        <v>2020</v>
      </c>
      <c r="I2" s="36">
        <v>7</v>
      </c>
      <c r="J2" s="35" t="s">
        <v>12</v>
      </c>
      <c r="K2" s="35" t="s">
        <v>12</v>
      </c>
      <c r="L2" s="37">
        <v>131473.613109675</v>
      </c>
      <c r="M2" s="37">
        <v>5023575.9352404801</v>
      </c>
      <c r="N2" s="37">
        <f t="shared" ref="N2:N65" si="1">ROUND(L2,3)</f>
        <v>131473.61300000001</v>
      </c>
      <c r="O2" s="37">
        <f t="shared" ref="O2:O65" si="2">ROUND(M2,3)</f>
        <v>5023575.9349999996</v>
      </c>
      <c r="P2" s="37" t="s">
        <v>104</v>
      </c>
      <c r="Q2" s="40">
        <v>21.943029627142899</v>
      </c>
      <c r="R2" s="40">
        <v>22.239411052857101</v>
      </c>
      <c r="S2" s="39">
        <f>IF(E2=2020, Q2, IF(E2=1946, Q2+5.4, IF(E2=1883, Q2+8.2, IF(E2=1882, Q2+5.9, IF(E2=1824, Q2+5.8, IF(E2=1803, Q2+14.8, IF(E2=1790, Q2+8, )))))))</f>
        <v>21.943029627142899</v>
      </c>
      <c r="T2" s="39">
        <f>IF(E2=2020, R2, IF(E2=1946, R2+5.4, IF(E2=1883, R2+8.2, IF(E2=1882, R2+5.9, IF(E2=1824, R2+5.8, IF(E2=1803, R2+14.8, IF(E2=1790, R2+8, )))))))</f>
        <v>22.239411052857101</v>
      </c>
      <c r="U2" s="39">
        <f>IF(P2="Affine", S2, T2)</f>
        <v>21.943029627142899</v>
      </c>
      <c r="V2" s="35"/>
      <c r="W2" s="35"/>
      <c r="X2" s="42"/>
      <c r="Y2" s="42"/>
      <c r="Z2" s="40"/>
      <c r="AA2" s="35"/>
      <c r="AB2" s="35"/>
      <c r="AC2" s="35"/>
      <c r="AD2" s="35"/>
      <c r="AE2" s="35"/>
      <c r="AF2" s="35"/>
      <c r="AG2" s="35"/>
      <c r="AH2" s="35"/>
      <c r="AI2" s="35" t="s">
        <v>237</v>
      </c>
      <c r="AJ2" s="35">
        <v>4</v>
      </c>
      <c r="AK2" s="35" t="s">
        <v>250</v>
      </c>
      <c r="AL2" s="40">
        <f>AVERAGE(V3:V9)</f>
        <v>21.94302962714286</v>
      </c>
      <c r="AM2" s="40">
        <f>AVERAGE(W3:W9)</f>
        <v>22.239411052857143</v>
      </c>
    </row>
    <row r="3" spans="1:39" x14ac:dyDescent="0.25">
      <c r="A3" s="17" t="s">
        <v>315</v>
      </c>
      <c r="B3" s="18">
        <v>133</v>
      </c>
      <c r="C3" s="18">
        <v>2</v>
      </c>
      <c r="D3" s="18">
        <v>2010</v>
      </c>
      <c r="E3" s="17">
        <f t="shared" si="0"/>
        <v>2010</v>
      </c>
      <c r="F3" s="17">
        <v>28</v>
      </c>
      <c r="G3" s="17">
        <v>74</v>
      </c>
      <c r="H3" s="17">
        <v>2020</v>
      </c>
      <c r="I3" s="19" t="s">
        <v>12</v>
      </c>
      <c r="J3" s="17">
        <v>281.08423111000002</v>
      </c>
      <c r="K3" s="17">
        <v>-885.14942307000001</v>
      </c>
      <c r="L3" s="20">
        <v>131473.61309999999</v>
      </c>
      <c r="M3" s="20">
        <v>5023575.9349999996</v>
      </c>
      <c r="N3" s="20">
        <f t="shared" si="1"/>
        <v>131473.61300000001</v>
      </c>
      <c r="O3" s="20">
        <f t="shared" si="2"/>
        <v>5023575.9349999996</v>
      </c>
      <c r="P3" s="20" t="s">
        <v>104</v>
      </c>
      <c r="Q3" s="43"/>
      <c r="R3" s="43"/>
      <c r="S3" s="43"/>
      <c r="T3" s="43"/>
      <c r="U3" s="43"/>
      <c r="V3" s="45">
        <v>11.634655950000001</v>
      </c>
      <c r="W3" s="45">
        <v>12.458320990000001</v>
      </c>
      <c r="X3" s="45">
        <f t="shared" ref="X3:X9" si="3">IF(H3=2020, V3, IF(H3=1946, V3+5.4, IF(H3=1883, V3+8.2, IF(H3=1882, V3+5.9, IF(H3=1824, V3+5.8, IF(H3=1803, V3+14.8, IF(H3=1790, V3+8, )))))))</f>
        <v>11.634655950000001</v>
      </c>
      <c r="Y3" s="45">
        <f t="shared" ref="Y3:Y9" si="4">IF(H3=2020, W3, IF(H3=1946, W3+6.1, IF(H3=1883, W3+7.6, IF(H3=1882, W3+6.3, IF(H3=1824, W3+7.4, IF(H3=1803, W3+17.5, IF(H3=1790, W3+11.8, )))))))</f>
        <v>12.458320990000001</v>
      </c>
      <c r="Z3" s="45">
        <f t="shared" ref="Z3:Z9" si="5">IF(P3="Affine", X3, Y3)</f>
        <v>11.634655950000001</v>
      </c>
      <c r="AA3" s="17"/>
      <c r="AB3" s="17"/>
      <c r="AC3" s="17"/>
      <c r="AD3" s="17"/>
      <c r="AE3" s="17"/>
      <c r="AF3" s="17"/>
      <c r="AG3" s="17"/>
      <c r="AH3" s="17"/>
      <c r="AI3" s="17"/>
      <c r="AJ3" s="17"/>
      <c r="AK3" s="17"/>
      <c r="AL3" s="43"/>
      <c r="AM3" s="43"/>
    </row>
    <row r="4" spans="1:39" x14ac:dyDescent="0.25">
      <c r="A4" s="17" t="s">
        <v>321</v>
      </c>
      <c r="B4" s="18">
        <v>141</v>
      </c>
      <c r="C4" s="18">
        <v>3</v>
      </c>
      <c r="D4" s="18">
        <v>2000</v>
      </c>
      <c r="E4" s="17">
        <f t="shared" si="0"/>
        <v>2000</v>
      </c>
      <c r="F4" s="17">
        <v>2</v>
      </c>
      <c r="G4" s="17">
        <v>74</v>
      </c>
      <c r="H4" s="17">
        <v>2020</v>
      </c>
      <c r="I4" s="19" t="s">
        <v>12</v>
      </c>
      <c r="J4" s="17">
        <v>267.19178233999997</v>
      </c>
      <c r="K4" s="17">
        <v>-418.35499537999999</v>
      </c>
      <c r="L4" s="20">
        <v>131473.61310968001</v>
      </c>
      <c r="M4" s="20">
        <v>5023575.9352404801</v>
      </c>
      <c r="N4" s="20">
        <f t="shared" si="1"/>
        <v>131473.61300000001</v>
      </c>
      <c r="O4" s="20">
        <f t="shared" si="2"/>
        <v>5023575.9349999996</v>
      </c>
      <c r="P4" s="20" t="s">
        <v>104</v>
      </c>
      <c r="Q4" s="43"/>
      <c r="R4" s="43"/>
      <c r="S4" s="43"/>
      <c r="T4" s="43"/>
      <c r="U4" s="43"/>
      <c r="V4" s="44">
        <v>9.6999999999999993</v>
      </c>
      <c r="W4" s="44">
        <v>10.199999999999999</v>
      </c>
      <c r="X4" s="45">
        <f t="shared" si="3"/>
        <v>9.6999999999999993</v>
      </c>
      <c r="Y4" s="45">
        <f t="shared" si="4"/>
        <v>10.199999999999999</v>
      </c>
      <c r="Z4" s="45">
        <f t="shared" si="5"/>
        <v>9.6999999999999993</v>
      </c>
      <c r="AA4" s="17"/>
      <c r="AB4" s="17"/>
      <c r="AC4" s="17"/>
      <c r="AD4" s="17"/>
      <c r="AE4" s="17"/>
      <c r="AF4" s="17"/>
      <c r="AG4" s="17"/>
      <c r="AH4" s="17"/>
      <c r="AI4" s="17"/>
      <c r="AJ4" s="17"/>
      <c r="AK4" s="17"/>
      <c r="AL4" s="43"/>
      <c r="AM4" s="43"/>
    </row>
    <row r="5" spans="1:39" x14ac:dyDescent="0.25">
      <c r="A5" s="17" t="s">
        <v>381</v>
      </c>
      <c r="B5" s="18">
        <v>203</v>
      </c>
      <c r="C5" s="18">
        <v>4</v>
      </c>
      <c r="D5" s="18">
        <v>1998</v>
      </c>
      <c r="E5" s="17">
        <f t="shared" si="0"/>
        <v>1998</v>
      </c>
      <c r="F5" s="17">
        <v>28</v>
      </c>
      <c r="G5" s="17">
        <v>74</v>
      </c>
      <c r="H5" s="17">
        <v>2020</v>
      </c>
      <c r="I5" s="19" t="s">
        <v>12</v>
      </c>
      <c r="J5" s="17">
        <v>420.08615510999999</v>
      </c>
      <c r="K5" s="17">
        <v>-643.46344255999998</v>
      </c>
      <c r="L5" s="20">
        <v>131473.61309999999</v>
      </c>
      <c r="M5" s="20">
        <v>5023575.9349999996</v>
      </c>
      <c r="N5" s="20">
        <f t="shared" si="1"/>
        <v>131473.61300000001</v>
      </c>
      <c r="O5" s="20">
        <f t="shared" si="2"/>
        <v>5023575.9349999996</v>
      </c>
      <c r="P5" s="20" t="s">
        <v>104</v>
      </c>
      <c r="Q5" s="43"/>
      <c r="R5" s="43"/>
      <c r="S5" s="43"/>
      <c r="T5" s="43"/>
      <c r="U5" s="43"/>
      <c r="V5" s="52">
        <v>12.68235447</v>
      </c>
      <c r="W5" s="52">
        <v>14.701422600000001</v>
      </c>
      <c r="X5" s="45">
        <f t="shared" si="3"/>
        <v>12.68235447</v>
      </c>
      <c r="Y5" s="45">
        <f t="shared" si="4"/>
        <v>14.701422600000001</v>
      </c>
      <c r="Z5" s="45">
        <f t="shared" si="5"/>
        <v>12.68235447</v>
      </c>
      <c r="AA5" s="17"/>
      <c r="AB5" s="17"/>
      <c r="AC5" s="17"/>
      <c r="AD5" s="17"/>
      <c r="AE5" s="17"/>
      <c r="AF5" s="17"/>
      <c r="AG5" s="17"/>
      <c r="AH5" s="17"/>
      <c r="AI5" s="17"/>
      <c r="AJ5" s="17"/>
      <c r="AK5" s="17"/>
      <c r="AL5" s="43"/>
      <c r="AM5" s="43"/>
    </row>
    <row r="6" spans="1:39" x14ac:dyDescent="0.25">
      <c r="A6" s="17" t="s">
        <v>383</v>
      </c>
      <c r="B6" s="18">
        <v>205</v>
      </c>
      <c r="C6" s="18">
        <v>5</v>
      </c>
      <c r="D6" s="18">
        <v>1995</v>
      </c>
      <c r="E6" s="17">
        <f t="shared" si="0"/>
        <v>1995</v>
      </c>
      <c r="F6" s="17">
        <v>1</v>
      </c>
      <c r="G6" s="17">
        <v>74</v>
      </c>
      <c r="H6" s="17">
        <v>2020</v>
      </c>
      <c r="I6" s="19" t="s">
        <v>12</v>
      </c>
      <c r="J6" s="17">
        <v>303.66568316000001</v>
      </c>
      <c r="K6" s="17">
        <v>-467.94067816</v>
      </c>
      <c r="L6" s="20">
        <v>131473.61309999999</v>
      </c>
      <c r="M6" s="20">
        <v>5023575.9349999996</v>
      </c>
      <c r="N6" s="20">
        <f t="shared" si="1"/>
        <v>131473.61300000001</v>
      </c>
      <c r="O6" s="20">
        <f t="shared" si="2"/>
        <v>5023575.9349999996</v>
      </c>
      <c r="P6" s="20" t="s">
        <v>104</v>
      </c>
      <c r="Q6" s="43"/>
      <c r="R6" s="43"/>
      <c r="S6" s="43"/>
      <c r="T6" s="43"/>
      <c r="U6" s="43"/>
      <c r="V6" s="44">
        <v>22.351155089999999</v>
      </c>
      <c r="W6" s="52">
        <v>23.19374638</v>
      </c>
      <c r="X6" s="45">
        <f t="shared" si="3"/>
        <v>22.351155089999999</v>
      </c>
      <c r="Y6" s="45">
        <f t="shared" si="4"/>
        <v>23.19374638</v>
      </c>
      <c r="Z6" s="45">
        <f t="shared" si="5"/>
        <v>22.351155089999999</v>
      </c>
      <c r="AA6" s="17"/>
      <c r="AB6" s="17"/>
      <c r="AC6" s="17"/>
      <c r="AD6" s="17"/>
      <c r="AE6" s="17"/>
      <c r="AF6" s="17"/>
      <c r="AG6" s="17"/>
      <c r="AH6" s="17"/>
      <c r="AI6" s="17"/>
      <c r="AJ6" s="17"/>
      <c r="AK6" s="17"/>
      <c r="AL6" s="43"/>
      <c r="AM6" s="43"/>
    </row>
    <row r="7" spans="1:39" x14ac:dyDescent="0.25">
      <c r="A7" s="17" t="s">
        <v>421</v>
      </c>
      <c r="B7" s="18">
        <v>244</v>
      </c>
      <c r="C7" s="18">
        <v>6</v>
      </c>
      <c r="D7" s="18">
        <v>1992</v>
      </c>
      <c r="E7" s="17">
        <f t="shared" si="0"/>
        <v>1992</v>
      </c>
      <c r="F7" s="17">
        <v>9</v>
      </c>
      <c r="G7" s="17">
        <v>74</v>
      </c>
      <c r="H7" s="17">
        <v>2020</v>
      </c>
      <c r="I7" s="19" t="s">
        <v>12</v>
      </c>
      <c r="J7" s="17">
        <v>630.61602956000002</v>
      </c>
      <c r="K7" s="17">
        <v>-560.16005365000001</v>
      </c>
      <c r="L7" s="20">
        <v>131473.61309999999</v>
      </c>
      <c r="M7" s="20">
        <v>5023575.9349999996</v>
      </c>
      <c r="N7" s="20">
        <f t="shared" si="1"/>
        <v>131473.61300000001</v>
      </c>
      <c r="O7" s="20">
        <f t="shared" si="2"/>
        <v>5023575.9349999996</v>
      </c>
      <c r="P7" s="20" t="s">
        <v>104</v>
      </c>
      <c r="Q7" s="43"/>
      <c r="R7" s="43"/>
      <c r="S7" s="43"/>
      <c r="T7" s="43"/>
      <c r="U7" s="43"/>
      <c r="V7" s="44">
        <v>11.95456667</v>
      </c>
      <c r="W7" s="44">
        <v>10.74904738</v>
      </c>
      <c r="X7" s="45">
        <f t="shared" si="3"/>
        <v>11.95456667</v>
      </c>
      <c r="Y7" s="45">
        <f t="shared" si="4"/>
        <v>10.74904738</v>
      </c>
      <c r="Z7" s="45">
        <f t="shared" si="5"/>
        <v>11.95456667</v>
      </c>
      <c r="AA7" s="17"/>
      <c r="AB7" s="17"/>
      <c r="AC7" s="17"/>
      <c r="AD7" s="17"/>
      <c r="AE7" s="17"/>
      <c r="AF7" s="17"/>
      <c r="AG7" s="17"/>
      <c r="AH7" s="17"/>
      <c r="AI7" s="17"/>
      <c r="AJ7" s="17"/>
      <c r="AK7" s="17"/>
      <c r="AL7" s="43"/>
      <c r="AM7" s="43"/>
    </row>
    <row r="8" spans="1:39" x14ac:dyDescent="0.25">
      <c r="A8" s="17" t="s">
        <v>471</v>
      </c>
      <c r="B8" s="18">
        <v>295</v>
      </c>
      <c r="C8" s="18">
        <v>7</v>
      </c>
      <c r="D8" s="18">
        <v>1989</v>
      </c>
      <c r="E8" s="17">
        <f t="shared" si="0"/>
        <v>1989</v>
      </c>
      <c r="F8" s="17">
        <v>22</v>
      </c>
      <c r="G8" s="17">
        <v>74</v>
      </c>
      <c r="H8" s="17">
        <v>2020</v>
      </c>
      <c r="I8" s="19" t="s">
        <v>12</v>
      </c>
      <c r="J8" s="17">
        <v>740.55575756999997</v>
      </c>
      <c r="K8" s="17">
        <v>-573.88575629000002</v>
      </c>
      <c r="L8" s="20">
        <v>131473.61309999999</v>
      </c>
      <c r="M8" s="20">
        <v>5023575.9349999996</v>
      </c>
      <c r="N8" s="20">
        <f t="shared" si="1"/>
        <v>131473.61300000001</v>
      </c>
      <c r="O8" s="20">
        <f t="shared" si="2"/>
        <v>5023575.9349999996</v>
      </c>
      <c r="P8" s="20" t="s">
        <v>104</v>
      </c>
      <c r="Q8" s="43"/>
      <c r="R8" s="43"/>
      <c r="S8" s="43"/>
      <c r="T8" s="43"/>
      <c r="U8" s="43"/>
      <c r="V8" s="52">
        <v>5.5358744199999999</v>
      </c>
      <c r="W8" s="52">
        <v>5.8711112400000003</v>
      </c>
      <c r="X8" s="45">
        <f t="shared" si="3"/>
        <v>5.5358744199999999</v>
      </c>
      <c r="Y8" s="45">
        <f t="shared" si="4"/>
        <v>5.8711112400000003</v>
      </c>
      <c r="Z8" s="45">
        <f t="shared" si="5"/>
        <v>5.5358744199999999</v>
      </c>
      <c r="AA8" s="17"/>
      <c r="AB8" s="17"/>
      <c r="AC8" s="17"/>
      <c r="AD8" s="17"/>
      <c r="AE8" s="17"/>
      <c r="AF8" s="17"/>
      <c r="AG8" s="17"/>
      <c r="AH8" s="17"/>
      <c r="AI8" s="17"/>
      <c r="AJ8" s="17"/>
      <c r="AK8" s="17"/>
      <c r="AL8" s="43"/>
      <c r="AM8" s="43"/>
    </row>
    <row r="9" spans="1:39" x14ac:dyDescent="0.25">
      <c r="A9" s="17" t="s">
        <v>508</v>
      </c>
      <c r="B9" s="18">
        <v>332</v>
      </c>
      <c r="C9" s="18">
        <v>8</v>
      </c>
      <c r="D9" s="18">
        <v>1983</v>
      </c>
      <c r="E9" s="17">
        <f t="shared" si="0"/>
        <v>1983</v>
      </c>
      <c r="F9" s="17">
        <v>3</v>
      </c>
      <c r="G9" s="17">
        <v>74</v>
      </c>
      <c r="H9" s="17">
        <v>2020</v>
      </c>
      <c r="I9" s="19" t="s">
        <v>12</v>
      </c>
      <c r="J9" s="17">
        <v>661.88055624000003</v>
      </c>
      <c r="K9" s="17">
        <v>-539.18635973999994</v>
      </c>
      <c r="L9" s="20">
        <v>131473.61309999999</v>
      </c>
      <c r="M9" s="20">
        <v>5023575.9349999996</v>
      </c>
      <c r="N9" s="20">
        <f t="shared" si="1"/>
        <v>131473.61300000001</v>
      </c>
      <c r="O9" s="20">
        <f t="shared" si="2"/>
        <v>5023575.9349999996</v>
      </c>
      <c r="P9" s="20" t="s">
        <v>104</v>
      </c>
      <c r="Q9" s="43"/>
      <c r="R9" s="43"/>
      <c r="S9" s="43"/>
      <c r="T9" s="43"/>
      <c r="U9" s="43"/>
      <c r="V9" s="44">
        <v>79.742600789999997</v>
      </c>
      <c r="W9" s="44">
        <v>78.502228779999996</v>
      </c>
      <c r="X9" s="45">
        <f t="shared" si="3"/>
        <v>79.742600789999997</v>
      </c>
      <c r="Y9" s="45">
        <f t="shared" si="4"/>
        <v>78.502228779999996</v>
      </c>
      <c r="Z9" s="45">
        <f t="shared" si="5"/>
        <v>79.742600789999997</v>
      </c>
      <c r="AA9" s="17"/>
      <c r="AB9" s="17"/>
      <c r="AC9" s="17"/>
      <c r="AD9" s="17"/>
      <c r="AE9" s="17"/>
      <c r="AF9" s="17"/>
      <c r="AG9" s="17"/>
      <c r="AH9" s="17"/>
      <c r="AI9" s="17"/>
      <c r="AJ9" s="17"/>
      <c r="AK9" s="17"/>
      <c r="AL9" s="43"/>
      <c r="AM9" s="43"/>
    </row>
    <row r="10" spans="1:39" x14ac:dyDescent="0.25">
      <c r="A10" s="35" t="s">
        <v>247</v>
      </c>
      <c r="B10" s="35">
        <v>73</v>
      </c>
      <c r="C10" s="35">
        <v>9</v>
      </c>
      <c r="D10" s="35">
        <v>2020</v>
      </c>
      <c r="E10" s="35">
        <f t="shared" si="0"/>
        <v>2020</v>
      </c>
      <c r="F10" s="35" t="s">
        <v>12</v>
      </c>
      <c r="G10" s="35">
        <v>73</v>
      </c>
      <c r="H10" s="35">
        <v>2020</v>
      </c>
      <c r="I10" s="36">
        <v>7</v>
      </c>
      <c r="J10" s="35" t="s">
        <v>12</v>
      </c>
      <c r="K10" s="35" t="s">
        <v>12</v>
      </c>
      <c r="L10" s="37">
        <v>131538.38870000001</v>
      </c>
      <c r="M10" s="37">
        <v>5021956.2249999903</v>
      </c>
      <c r="N10" s="37">
        <f t="shared" si="1"/>
        <v>131538.389</v>
      </c>
      <c r="O10" s="37">
        <f t="shared" si="2"/>
        <v>5021956.2249999996</v>
      </c>
      <c r="P10" s="37" t="s">
        <v>104</v>
      </c>
      <c r="Q10" s="38">
        <v>47.79213018714286</v>
      </c>
      <c r="R10" s="38">
        <v>51.199352045714292</v>
      </c>
      <c r="S10" s="39">
        <f>IF(E10=2020, Q10, IF(E10=1946, Q10+5.4, IF(E10=1883, Q10+8.2, IF(E10=1882, Q10+5.9, IF(E10=1824, Q10+5.8, IF(E10=1803, Q10+14.8, IF(E10=1790, Q10+8, )))))))</f>
        <v>47.79213018714286</v>
      </c>
      <c r="T10" s="39">
        <f>IF(E10=2020, R10, IF(E10=1946, R10+5.4, IF(E10=1883, R10+8.2, IF(E10=1882, R10+5.9, IF(E10=1824, R10+5.8, IF(E10=1803, R10+14.8, IF(E10=1790, R10+8, )))))))</f>
        <v>51.199352045714292</v>
      </c>
      <c r="U10" s="39">
        <f>IF(P10="Affine", S10, T10)</f>
        <v>47.79213018714286</v>
      </c>
      <c r="V10" s="35"/>
      <c r="W10" s="35"/>
      <c r="X10" s="40"/>
      <c r="Y10" s="39"/>
      <c r="Z10" s="38"/>
      <c r="AA10" s="35"/>
      <c r="AB10" s="35"/>
      <c r="AC10" s="35"/>
      <c r="AD10" s="35"/>
      <c r="AE10" s="35"/>
      <c r="AF10" s="35"/>
      <c r="AG10" s="35"/>
      <c r="AH10" s="35"/>
      <c r="AI10" s="35" t="s">
        <v>237</v>
      </c>
      <c r="AJ10" s="35">
        <v>4</v>
      </c>
      <c r="AK10" s="35" t="s">
        <v>248</v>
      </c>
      <c r="AL10" s="38">
        <f>AVERAGE(V11:V17)</f>
        <v>47.79213018714286</v>
      </c>
      <c r="AM10" s="38">
        <f>AVERAGE(W11:W17)</f>
        <v>51.199352045714292</v>
      </c>
    </row>
    <row r="11" spans="1:39" x14ac:dyDescent="0.25">
      <c r="A11" s="17" t="s">
        <v>413</v>
      </c>
      <c r="B11" s="18">
        <v>236</v>
      </c>
      <c r="C11" s="18">
        <v>10</v>
      </c>
      <c r="D11" s="18">
        <v>1992</v>
      </c>
      <c r="E11" s="17">
        <f t="shared" si="0"/>
        <v>1992</v>
      </c>
      <c r="F11" s="17">
        <v>1</v>
      </c>
      <c r="G11" s="18">
        <v>73</v>
      </c>
      <c r="H11" s="17">
        <v>2020</v>
      </c>
      <c r="I11" s="19" t="s">
        <v>12</v>
      </c>
      <c r="J11" s="17">
        <v>373.8274389</v>
      </c>
      <c r="K11" s="17">
        <v>-940.04279450000001</v>
      </c>
      <c r="L11" s="20">
        <v>131538.38870000001</v>
      </c>
      <c r="M11" s="20">
        <v>5021956.2249999996</v>
      </c>
      <c r="N11" s="20">
        <f t="shared" si="1"/>
        <v>131538.389</v>
      </c>
      <c r="O11" s="20">
        <f t="shared" si="2"/>
        <v>5021956.2249999996</v>
      </c>
      <c r="P11" s="20" t="s">
        <v>104</v>
      </c>
      <c r="Q11" s="43"/>
      <c r="R11" s="43"/>
      <c r="S11" s="43"/>
      <c r="T11" s="43"/>
      <c r="U11" s="43"/>
      <c r="V11" s="44">
        <v>13.968671990000001</v>
      </c>
      <c r="W11" s="44">
        <v>15.341674039999999</v>
      </c>
      <c r="X11" s="45">
        <f t="shared" ref="X11:X17" si="6">IF(H11=2020, V11, IF(H11=1946, V11+5.4, IF(H11=1883, V11+8.2, IF(H11=1882, V11+5.9, IF(H11=1824, V11+5.8, IF(H11=1803, V11+14.8, IF(H11=1790, V11+8, )))))))</f>
        <v>13.968671990000001</v>
      </c>
      <c r="Y11" s="45">
        <f t="shared" ref="Y11:Y17" si="7">IF(H11=2020, W11, IF(H11=1946, W11+6.1, IF(H11=1883, W11+7.6, IF(H11=1882, W11+6.3, IF(H11=1824, W11+7.4, IF(H11=1803, W11+17.5, IF(H11=1790, W11+11.8, )))))))</f>
        <v>15.341674039999999</v>
      </c>
      <c r="Z11" s="45">
        <f t="shared" ref="Z11:Z17" si="8">IF(P11="Affine", X11, Y11)</f>
        <v>13.968671990000001</v>
      </c>
      <c r="AA11" s="17"/>
      <c r="AB11" s="17"/>
      <c r="AC11" s="17"/>
      <c r="AD11" s="17"/>
      <c r="AE11" s="17"/>
      <c r="AF11" s="17"/>
      <c r="AG11" s="17"/>
      <c r="AH11" s="17"/>
      <c r="AI11" s="17"/>
      <c r="AJ11" s="17"/>
      <c r="AK11" s="17"/>
      <c r="AL11" s="43"/>
      <c r="AM11" s="43"/>
    </row>
    <row r="12" spans="1:39" x14ac:dyDescent="0.25">
      <c r="A12" s="17" t="s">
        <v>472</v>
      </c>
      <c r="B12" s="18">
        <v>296</v>
      </c>
      <c r="C12" s="18">
        <v>11</v>
      </c>
      <c r="D12" s="18">
        <v>1989</v>
      </c>
      <c r="E12" s="17">
        <f t="shared" si="0"/>
        <v>1989</v>
      </c>
      <c r="F12" s="17">
        <v>23</v>
      </c>
      <c r="G12" s="18">
        <v>73</v>
      </c>
      <c r="H12" s="17">
        <v>2020</v>
      </c>
      <c r="I12" s="19" t="s">
        <v>12</v>
      </c>
      <c r="J12" s="17">
        <v>479.84141273</v>
      </c>
      <c r="K12" s="17">
        <v>-952.96845223000003</v>
      </c>
      <c r="L12" s="20">
        <v>131538.38870000001</v>
      </c>
      <c r="M12" s="20">
        <v>5021956.2249999996</v>
      </c>
      <c r="N12" s="20">
        <f t="shared" si="1"/>
        <v>131538.389</v>
      </c>
      <c r="O12" s="20">
        <f t="shared" si="2"/>
        <v>5021956.2249999996</v>
      </c>
      <c r="P12" s="20" t="s">
        <v>104</v>
      </c>
      <c r="Q12" s="43"/>
      <c r="R12" s="43"/>
      <c r="S12" s="43"/>
      <c r="T12" s="43"/>
      <c r="U12" s="43"/>
      <c r="V12" s="52">
        <v>8.4573771299999994</v>
      </c>
      <c r="W12" s="52">
        <v>8.9594349300000005</v>
      </c>
      <c r="X12" s="45">
        <f t="shared" si="6"/>
        <v>8.4573771299999994</v>
      </c>
      <c r="Y12" s="45">
        <f t="shared" si="7"/>
        <v>8.9594349300000005</v>
      </c>
      <c r="Z12" s="45">
        <f t="shared" si="8"/>
        <v>8.4573771299999994</v>
      </c>
      <c r="AA12" s="17"/>
      <c r="AB12" s="17"/>
      <c r="AC12" s="17"/>
      <c r="AD12" s="17"/>
      <c r="AE12" s="17"/>
      <c r="AF12" s="17"/>
      <c r="AG12" s="17"/>
      <c r="AH12" s="17"/>
      <c r="AI12" s="17"/>
      <c r="AJ12" s="17"/>
      <c r="AK12" s="17"/>
      <c r="AL12" s="43"/>
      <c r="AM12" s="43"/>
    </row>
    <row r="13" spans="1:39" x14ac:dyDescent="0.25">
      <c r="A13" s="17" t="s">
        <v>497</v>
      </c>
      <c r="B13" s="18">
        <v>321</v>
      </c>
      <c r="C13" s="18">
        <v>12</v>
      </c>
      <c r="D13" s="18">
        <v>1986</v>
      </c>
      <c r="E13" s="17">
        <f t="shared" si="0"/>
        <v>1986</v>
      </c>
      <c r="F13" s="17">
        <v>21</v>
      </c>
      <c r="G13" s="18">
        <v>73</v>
      </c>
      <c r="H13" s="17">
        <v>2020</v>
      </c>
      <c r="I13" s="19" t="s">
        <v>12</v>
      </c>
      <c r="J13" s="17">
        <v>6.7316709599999998</v>
      </c>
      <c r="K13" s="17">
        <v>2.79283963</v>
      </c>
      <c r="L13" s="20">
        <v>131538.38870000001</v>
      </c>
      <c r="M13" s="20">
        <v>5021956.2249999996</v>
      </c>
      <c r="N13" s="20">
        <f t="shared" si="1"/>
        <v>131538.389</v>
      </c>
      <c r="O13" s="20">
        <f t="shared" si="2"/>
        <v>5021956.2249999996</v>
      </c>
      <c r="P13" s="20" t="s">
        <v>104</v>
      </c>
      <c r="Q13" s="43"/>
      <c r="R13" s="43"/>
      <c r="S13" s="43"/>
      <c r="T13" s="43"/>
      <c r="U13" s="43"/>
      <c r="V13" s="44">
        <v>10.7</v>
      </c>
      <c r="W13" s="44">
        <v>12.2</v>
      </c>
      <c r="X13" s="45">
        <f t="shared" si="6"/>
        <v>10.7</v>
      </c>
      <c r="Y13" s="45">
        <f t="shared" si="7"/>
        <v>12.2</v>
      </c>
      <c r="Z13" s="45">
        <f t="shared" si="8"/>
        <v>10.7</v>
      </c>
      <c r="AA13" s="17"/>
      <c r="AB13" s="17"/>
      <c r="AC13" s="17"/>
      <c r="AD13" s="17"/>
      <c r="AE13" s="17"/>
      <c r="AF13" s="17"/>
      <c r="AG13" s="17"/>
      <c r="AH13" s="17"/>
      <c r="AI13" s="17"/>
      <c r="AJ13" s="17"/>
      <c r="AK13" s="17"/>
      <c r="AL13" s="43"/>
      <c r="AM13" s="43"/>
    </row>
    <row r="14" spans="1:39" x14ac:dyDescent="0.25">
      <c r="A14" s="17" t="s">
        <v>507</v>
      </c>
      <c r="B14" s="18">
        <v>331</v>
      </c>
      <c r="C14" s="18">
        <v>13</v>
      </c>
      <c r="D14" s="18">
        <v>1983</v>
      </c>
      <c r="E14" s="18">
        <v>1983</v>
      </c>
      <c r="F14" s="17">
        <v>2</v>
      </c>
      <c r="G14" s="18">
        <v>73</v>
      </c>
      <c r="H14" s="17">
        <v>2020</v>
      </c>
      <c r="I14" s="19" t="s">
        <v>12</v>
      </c>
      <c r="J14" s="17">
        <v>397.09754070000002</v>
      </c>
      <c r="K14" s="17">
        <v>-912.80914355000004</v>
      </c>
      <c r="L14" s="20">
        <v>131538.38870000001</v>
      </c>
      <c r="M14" s="20">
        <v>5021956.2249999996</v>
      </c>
      <c r="N14" s="20">
        <f t="shared" si="1"/>
        <v>131538.389</v>
      </c>
      <c r="O14" s="20">
        <f t="shared" si="2"/>
        <v>5021956.2249999996</v>
      </c>
      <c r="P14" s="20" t="s">
        <v>104</v>
      </c>
      <c r="Q14" s="43"/>
      <c r="R14" s="43"/>
      <c r="S14" s="43"/>
      <c r="T14" s="43"/>
      <c r="U14" s="43"/>
      <c r="V14" s="44">
        <v>57.049540059999998</v>
      </c>
      <c r="W14" s="44">
        <v>59.21428075</v>
      </c>
      <c r="X14" s="45">
        <f t="shared" si="6"/>
        <v>57.049540059999998</v>
      </c>
      <c r="Y14" s="45">
        <f t="shared" si="7"/>
        <v>59.21428075</v>
      </c>
      <c r="Z14" s="45">
        <f t="shared" si="8"/>
        <v>57.049540059999998</v>
      </c>
      <c r="AA14" s="17"/>
      <c r="AB14" s="17"/>
      <c r="AC14" s="17"/>
      <c r="AD14" s="17"/>
      <c r="AE14" s="17"/>
      <c r="AF14" s="17"/>
      <c r="AG14" s="17"/>
      <c r="AH14" s="17"/>
      <c r="AI14" s="17"/>
      <c r="AJ14" s="17"/>
      <c r="AK14" s="17"/>
      <c r="AL14" s="43"/>
      <c r="AM14" s="43"/>
    </row>
    <row r="15" spans="1:39" x14ac:dyDescent="0.25">
      <c r="A15" s="17" t="s">
        <v>543</v>
      </c>
      <c r="B15" s="18">
        <v>369</v>
      </c>
      <c r="C15" s="18">
        <v>14</v>
      </c>
      <c r="D15">
        <v>1980</v>
      </c>
      <c r="E15">
        <v>1980</v>
      </c>
      <c r="F15">
        <v>8</v>
      </c>
      <c r="G15" s="18">
        <v>73</v>
      </c>
      <c r="H15" s="17">
        <v>2020</v>
      </c>
      <c r="I15" s="19" t="s">
        <v>12</v>
      </c>
      <c r="J15">
        <v>599.16018489999999</v>
      </c>
      <c r="K15">
        <v>-1256.5227960899999</v>
      </c>
      <c r="L15" s="54">
        <v>131538.38870000001</v>
      </c>
      <c r="M15" s="54">
        <v>5021956.2249999996</v>
      </c>
      <c r="N15" s="20">
        <f t="shared" si="1"/>
        <v>131538.389</v>
      </c>
      <c r="O15" s="20">
        <f t="shared" si="2"/>
        <v>5021956.2249999996</v>
      </c>
      <c r="P15" s="20" t="s">
        <v>104</v>
      </c>
      <c r="Q15" s="43"/>
      <c r="R15" s="43"/>
      <c r="S15" s="43"/>
      <c r="T15" s="43"/>
      <c r="U15" s="43"/>
      <c r="V15" s="44">
        <v>106.17369720000001</v>
      </c>
      <c r="W15" s="44">
        <v>117.40207460000001</v>
      </c>
      <c r="X15" s="45">
        <f t="shared" si="6"/>
        <v>106.17369720000001</v>
      </c>
      <c r="Y15" s="45">
        <f t="shared" si="7"/>
        <v>117.40207460000001</v>
      </c>
      <c r="Z15" s="45">
        <f t="shared" si="8"/>
        <v>106.17369720000001</v>
      </c>
      <c r="AA15" s="17"/>
      <c r="AB15" s="17"/>
      <c r="AC15" s="17"/>
      <c r="AD15" s="17"/>
      <c r="AE15" s="17"/>
      <c r="AF15" s="17"/>
      <c r="AG15" s="17"/>
      <c r="AH15" s="17"/>
      <c r="AI15" s="17"/>
      <c r="AJ15" s="17"/>
      <c r="AK15" s="17"/>
      <c r="AL15" s="43"/>
      <c r="AM15" s="43"/>
    </row>
    <row r="16" spans="1:39" x14ac:dyDescent="0.25">
      <c r="A16" s="17" t="s">
        <v>612</v>
      </c>
      <c r="B16" s="18">
        <v>441</v>
      </c>
      <c r="C16" s="18">
        <v>15</v>
      </c>
      <c r="D16" s="18">
        <v>1977</v>
      </c>
      <c r="E16" s="17">
        <f>D16</f>
        <v>1977</v>
      </c>
      <c r="F16" s="17">
        <v>38</v>
      </c>
      <c r="G16" s="18">
        <v>73</v>
      </c>
      <c r="H16" s="17">
        <v>2020</v>
      </c>
      <c r="I16" s="19" t="s">
        <v>12</v>
      </c>
      <c r="J16" s="17">
        <v>632.90640772999996</v>
      </c>
      <c r="K16" s="17">
        <v>-1267.2440484599999</v>
      </c>
      <c r="L16" s="20">
        <v>131538.38870000001</v>
      </c>
      <c r="M16" s="20">
        <v>5021956.2249999996</v>
      </c>
      <c r="N16" s="20">
        <f t="shared" si="1"/>
        <v>131538.389</v>
      </c>
      <c r="O16" s="20">
        <f t="shared" si="2"/>
        <v>5021956.2249999996</v>
      </c>
      <c r="P16" s="20" t="s">
        <v>104</v>
      </c>
      <c r="Q16" s="43"/>
      <c r="R16" s="43"/>
      <c r="S16" s="43"/>
      <c r="T16" s="43"/>
      <c r="U16" s="43"/>
      <c r="V16" s="44">
        <v>116.59562493</v>
      </c>
      <c r="W16" s="44">
        <v>126.27800000000001</v>
      </c>
      <c r="X16" s="45">
        <f t="shared" si="6"/>
        <v>116.59562493</v>
      </c>
      <c r="Y16" s="45">
        <f t="shared" si="7"/>
        <v>126.27800000000001</v>
      </c>
      <c r="Z16" s="45">
        <f t="shared" si="8"/>
        <v>116.59562493</v>
      </c>
      <c r="AA16" s="17"/>
      <c r="AB16" s="17"/>
      <c r="AC16" s="17"/>
      <c r="AD16" s="17"/>
      <c r="AE16" s="17"/>
      <c r="AF16" s="17"/>
      <c r="AG16" s="17"/>
      <c r="AH16" s="17"/>
      <c r="AI16" s="17"/>
      <c r="AJ16" s="17"/>
      <c r="AK16" s="17"/>
      <c r="AL16" s="43"/>
      <c r="AM16" s="43"/>
    </row>
    <row r="17" spans="1:39" x14ac:dyDescent="0.25">
      <c r="A17" s="17" t="s">
        <v>850</v>
      </c>
      <c r="B17" s="18">
        <v>675</v>
      </c>
      <c r="C17" s="18">
        <v>16</v>
      </c>
      <c r="D17" s="17" t="s">
        <v>837</v>
      </c>
      <c r="E17" s="17">
        <v>1946</v>
      </c>
      <c r="F17" s="17">
        <v>14</v>
      </c>
      <c r="G17" s="18">
        <v>73</v>
      </c>
      <c r="H17" s="17">
        <v>2020</v>
      </c>
      <c r="I17" s="19" t="s">
        <v>12</v>
      </c>
      <c r="J17" s="17">
        <v>2.5154056599999999</v>
      </c>
      <c r="K17" s="17">
        <v>0.44203879000000001</v>
      </c>
      <c r="L17" s="20">
        <v>131538.38870000001</v>
      </c>
      <c r="M17" s="20">
        <v>5021956.2249999996</v>
      </c>
      <c r="N17" s="20">
        <f t="shared" si="1"/>
        <v>131538.389</v>
      </c>
      <c r="O17" s="20">
        <f t="shared" si="2"/>
        <v>5021956.2249999996</v>
      </c>
      <c r="P17" s="20" t="s">
        <v>104</v>
      </c>
      <c r="Q17" s="43"/>
      <c r="R17" s="43"/>
      <c r="S17" s="43"/>
      <c r="T17" s="43"/>
      <c r="U17" s="43"/>
      <c r="V17" s="44">
        <v>21.6</v>
      </c>
      <c r="W17" s="44">
        <v>19</v>
      </c>
      <c r="X17" s="45">
        <f t="shared" si="6"/>
        <v>21.6</v>
      </c>
      <c r="Y17" s="45">
        <f t="shared" si="7"/>
        <v>19</v>
      </c>
      <c r="Z17" s="45">
        <f t="shared" si="8"/>
        <v>21.6</v>
      </c>
      <c r="AA17" s="17"/>
      <c r="AB17" s="17"/>
      <c r="AC17" s="17"/>
      <c r="AD17" s="17"/>
      <c r="AE17" s="17"/>
      <c r="AF17" s="17"/>
      <c r="AG17" s="17"/>
      <c r="AH17" s="17"/>
      <c r="AI17" s="17"/>
      <c r="AJ17" s="17"/>
      <c r="AK17" s="17"/>
      <c r="AL17" s="43"/>
      <c r="AM17" s="43"/>
    </row>
    <row r="18" spans="1:39" x14ac:dyDescent="0.25">
      <c r="A18" s="35" t="s">
        <v>251</v>
      </c>
      <c r="B18" s="35">
        <v>75</v>
      </c>
      <c r="C18" s="35">
        <v>17</v>
      </c>
      <c r="D18" s="35">
        <v>2020</v>
      </c>
      <c r="E18" s="35">
        <f t="shared" ref="E18:E26" si="9">D18</f>
        <v>2020</v>
      </c>
      <c r="F18" s="35" t="s">
        <v>12</v>
      </c>
      <c r="G18" s="35">
        <v>75</v>
      </c>
      <c r="H18" s="35">
        <v>2020</v>
      </c>
      <c r="I18" s="36">
        <v>10</v>
      </c>
      <c r="J18" s="35" t="s">
        <v>12</v>
      </c>
      <c r="K18" s="35" t="s">
        <v>12</v>
      </c>
      <c r="L18" s="37">
        <v>133503.944954281</v>
      </c>
      <c r="M18" s="37">
        <v>5025317.1895835204</v>
      </c>
      <c r="N18" s="37">
        <f t="shared" si="1"/>
        <v>133503.94500000001</v>
      </c>
      <c r="O18" s="37">
        <f t="shared" si="2"/>
        <v>5025317.1900000004</v>
      </c>
      <c r="P18" s="37" t="s">
        <v>104</v>
      </c>
      <c r="Q18" s="38">
        <v>32.158464527</v>
      </c>
      <c r="R18" s="38">
        <v>33.338865652999999</v>
      </c>
      <c r="S18" s="39">
        <f>IF(E18=2020, Q18, IF(E18=1946, Q18+5.4, IF(E18=1883, Q18+8.2, IF(E18=1882, Q18+5.9, IF(E18=1824, Q18+5.8, IF(E18=1803, Q18+14.8, IF(E18=1790, Q18+8, )))))))</f>
        <v>32.158464527</v>
      </c>
      <c r="T18" s="39">
        <f>IF(E18=2020, R18, IF(E18=1946, R18+5.4, IF(E18=1883, R18+8.2, IF(E18=1882, R18+5.9, IF(E18=1824, R18+5.8, IF(E18=1803, R18+14.8, IF(E18=1790, R18+8, )))))))</f>
        <v>33.338865652999999</v>
      </c>
      <c r="U18" s="39">
        <f>IF(P18="Affine", S18, T18)</f>
        <v>32.158464527</v>
      </c>
      <c r="V18" s="35"/>
      <c r="W18" s="35"/>
      <c r="X18" s="40"/>
      <c r="Y18" s="39"/>
      <c r="Z18" s="38"/>
      <c r="AA18" s="35"/>
      <c r="AB18" s="35"/>
      <c r="AC18" s="35"/>
      <c r="AD18" s="35"/>
      <c r="AE18" s="35"/>
      <c r="AF18" s="35"/>
      <c r="AG18" s="35"/>
      <c r="AH18" s="35"/>
      <c r="AI18" s="35" t="s">
        <v>237</v>
      </c>
      <c r="AJ18" s="35">
        <v>4</v>
      </c>
      <c r="AK18" s="35" t="s">
        <v>252</v>
      </c>
      <c r="AL18" s="38">
        <f>AVERAGE(V19:V28)</f>
        <v>32.158464527</v>
      </c>
      <c r="AM18" s="38">
        <f>AVERAGE(W19:W28)</f>
        <v>33.338865652999999</v>
      </c>
    </row>
    <row r="19" spans="1:39" x14ac:dyDescent="0.25">
      <c r="A19" s="17" t="s">
        <v>353</v>
      </c>
      <c r="B19" s="18">
        <v>173</v>
      </c>
      <c r="C19" s="18">
        <v>18</v>
      </c>
      <c r="D19" s="18">
        <v>2000</v>
      </c>
      <c r="E19" s="17">
        <f t="shared" si="9"/>
        <v>2000</v>
      </c>
      <c r="F19" s="17">
        <v>34</v>
      </c>
      <c r="G19" s="18">
        <v>75</v>
      </c>
      <c r="H19" s="17">
        <v>2020</v>
      </c>
      <c r="I19" s="19" t="s">
        <v>12</v>
      </c>
      <c r="J19" s="17">
        <v>622.75669393999999</v>
      </c>
      <c r="K19" s="17">
        <v>-315.87576790000003</v>
      </c>
      <c r="L19" s="20">
        <v>133503.94495428001</v>
      </c>
      <c r="M19" s="20">
        <v>5025317.1895835204</v>
      </c>
      <c r="N19" s="20">
        <f t="shared" si="1"/>
        <v>133503.94500000001</v>
      </c>
      <c r="O19" s="20">
        <f t="shared" si="2"/>
        <v>5025317.1900000004</v>
      </c>
      <c r="P19" s="20" t="s">
        <v>104</v>
      </c>
      <c r="Q19" s="43"/>
      <c r="R19" s="43"/>
      <c r="S19" s="43"/>
      <c r="T19" s="43"/>
      <c r="U19" s="43"/>
      <c r="V19" s="44">
        <v>13</v>
      </c>
      <c r="W19" s="44">
        <v>12.4</v>
      </c>
      <c r="X19" s="45">
        <f t="shared" ref="X19:X28" si="10">IF(H19=2020, V19, IF(H19=1946, V19+5.4, IF(H19=1883, V19+8.2, IF(H19=1882, V19+5.9, IF(H19=1824, V19+5.8, IF(H19=1803, V19+14.8, IF(H19=1790, V19+8, )))))))</f>
        <v>13</v>
      </c>
      <c r="Y19" s="45">
        <f t="shared" ref="Y19:Y28" si="11">IF(H19=2020, W19, IF(H19=1946, W19+6.1, IF(H19=1883, W19+7.6, IF(H19=1882, W19+6.3, IF(H19=1824, W19+7.4, IF(H19=1803, W19+17.5, IF(H19=1790, W19+11.8, )))))))</f>
        <v>12.4</v>
      </c>
      <c r="Z19" s="45">
        <f t="shared" ref="Z19:Z28" si="12">IF(P19="Affine", X19, Y19)</f>
        <v>13</v>
      </c>
      <c r="AA19" s="17"/>
      <c r="AB19" s="17"/>
      <c r="AC19" s="17"/>
      <c r="AD19" s="17"/>
      <c r="AE19" s="17"/>
      <c r="AF19" s="17"/>
      <c r="AG19" s="17"/>
      <c r="AH19" s="17"/>
      <c r="AI19" s="17"/>
      <c r="AJ19" s="17"/>
      <c r="AK19" s="17"/>
      <c r="AL19" s="43"/>
      <c r="AM19" s="43"/>
    </row>
    <row r="20" spans="1:39" x14ac:dyDescent="0.25">
      <c r="A20" s="17" t="s">
        <v>504</v>
      </c>
      <c r="B20" s="18">
        <v>328</v>
      </c>
      <c r="C20" s="18">
        <v>19</v>
      </c>
      <c r="D20" s="18">
        <v>1986</v>
      </c>
      <c r="E20" s="17">
        <f t="shared" si="9"/>
        <v>1986</v>
      </c>
      <c r="F20" s="17">
        <v>28</v>
      </c>
      <c r="G20" s="18">
        <v>75</v>
      </c>
      <c r="H20" s="17">
        <v>2020</v>
      </c>
      <c r="I20" s="19" t="s">
        <v>12</v>
      </c>
      <c r="J20" s="17">
        <v>21.042961779999999</v>
      </c>
      <c r="K20" s="17">
        <v>8.77131039</v>
      </c>
      <c r="L20" s="20">
        <v>133503.94495428001</v>
      </c>
      <c r="M20" s="20">
        <v>5025317.1895835204</v>
      </c>
      <c r="N20" s="20">
        <f t="shared" si="1"/>
        <v>133503.94500000001</v>
      </c>
      <c r="O20" s="20">
        <f t="shared" si="2"/>
        <v>5025317.1900000004</v>
      </c>
      <c r="P20" s="20" t="s">
        <v>104</v>
      </c>
      <c r="Q20" s="43"/>
      <c r="R20" s="43"/>
      <c r="S20" s="43"/>
      <c r="T20" s="43"/>
      <c r="U20" s="43"/>
      <c r="V20" s="44">
        <v>9.6999999999999993</v>
      </c>
      <c r="W20" s="44">
        <v>8.1999999999999993</v>
      </c>
      <c r="X20" s="45">
        <f t="shared" si="10"/>
        <v>9.6999999999999993</v>
      </c>
      <c r="Y20" s="45">
        <f t="shared" si="11"/>
        <v>8.1999999999999993</v>
      </c>
      <c r="Z20" s="45">
        <f t="shared" si="12"/>
        <v>9.6999999999999993</v>
      </c>
      <c r="AA20" s="17"/>
      <c r="AB20" s="17"/>
      <c r="AC20" s="17"/>
      <c r="AD20" s="17"/>
      <c r="AE20" s="17"/>
      <c r="AF20" s="17"/>
      <c r="AG20" s="17"/>
      <c r="AH20" s="17"/>
      <c r="AI20" s="17"/>
      <c r="AJ20" s="17"/>
      <c r="AK20" s="17"/>
      <c r="AL20" s="43"/>
      <c r="AM20" s="43"/>
    </row>
    <row r="21" spans="1:39" x14ac:dyDescent="0.25">
      <c r="A21" s="17" t="s">
        <v>625</v>
      </c>
      <c r="B21" s="18">
        <v>454</v>
      </c>
      <c r="C21" s="18">
        <v>20</v>
      </c>
      <c r="D21" s="18">
        <v>1974</v>
      </c>
      <c r="E21" s="17">
        <f t="shared" si="9"/>
        <v>1974</v>
      </c>
      <c r="F21" s="17">
        <v>13</v>
      </c>
      <c r="G21" s="18">
        <v>75</v>
      </c>
      <c r="H21" s="17">
        <v>2020</v>
      </c>
      <c r="I21" s="19" t="s">
        <v>12</v>
      </c>
      <c r="J21" s="17">
        <v>1.9537312200000001</v>
      </c>
      <c r="K21" s="17">
        <v>9.9972905399999998</v>
      </c>
      <c r="L21" s="20">
        <v>133503.94495428001</v>
      </c>
      <c r="M21" s="20">
        <v>5025317.1895835204</v>
      </c>
      <c r="N21" s="20">
        <f t="shared" si="1"/>
        <v>133503.94500000001</v>
      </c>
      <c r="O21" s="20">
        <f t="shared" si="2"/>
        <v>5025317.1900000004</v>
      </c>
      <c r="P21" s="20" t="s">
        <v>104</v>
      </c>
      <c r="Q21" s="43"/>
      <c r="R21" s="43"/>
      <c r="S21" s="43"/>
      <c r="T21" s="43"/>
      <c r="U21" s="43"/>
      <c r="V21" s="44">
        <v>23.8</v>
      </c>
      <c r="W21" s="44">
        <v>25.5</v>
      </c>
      <c r="X21" s="45">
        <f t="shared" si="10"/>
        <v>23.8</v>
      </c>
      <c r="Y21" s="45">
        <f t="shared" si="11"/>
        <v>25.5</v>
      </c>
      <c r="Z21" s="45">
        <f t="shared" si="12"/>
        <v>23.8</v>
      </c>
      <c r="AA21" s="17"/>
      <c r="AB21" s="17"/>
      <c r="AC21" s="17"/>
      <c r="AD21" s="17"/>
      <c r="AE21" s="17"/>
      <c r="AF21" s="17"/>
      <c r="AG21" s="17"/>
      <c r="AH21" s="17"/>
      <c r="AI21" s="17"/>
      <c r="AJ21" s="17"/>
      <c r="AK21" s="17"/>
      <c r="AL21" s="43"/>
      <c r="AM21" s="43"/>
    </row>
    <row r="22" spans="1:39" x14ac:dyDescent="0.25">
      <c r="A22" s="17" t="s">
        <v>316</v>
      </c>
      <c r="B22" s="18">
        <v>134</v>
      </c>
      <c r="C22" s="18">
        <v>21</v>
      </c>
      <c r="D22" s="18">
        <v>2010</v>
      </c>
      <c r="E22" s="17">
        <f t="shared" si="9"/>
        <v>2010</v>
      </c>
      <c r="F22" s="17">
        <v>29</v>
      </c>
      <c r="G22" s="18">
        <v>75</v>
      </c>
      <c r="H22" s="17">
        <v>2020</v>
      </c>
      <c r="I22" s="19" t="s">
        <v>12</v>
      </c>
      <c r="J22" s="17">
        <v>946.02646305999997</v>
      </c>
      <c r="K22" s="17">
        <v>-694.41991215999997</v>
      </c>
      <c r="L22" s="20">
        <v>133503.94500000001</v>
      </c>
      <c r="M22" s="20">
        <v>5025317.1900000004</v>
      </c>
      <c r="N22" s="20">
        <f t="shared" si="1"/>
        <v>133503.94500000001</v>
      </c>
      <c r="O22" s="20">
        <f t="shared" si="2"/>
        <v>5025317.1900000004</v>
      </c>
      <c r="P22" s="20" t="s">
        <v>104</v>
      </c>
      <c r="Q22" s="43"/>
      <c r="R22" s="43"/>
      <c r="S22" s="43"/>
      <c r="T22" s="43"/>
      <c r="U22" s="43"/>
      <c r="V22" s="45">
        <v>9.4210516999999996</v>
      </c>
      <c r="W22" s="45">
        <v>8.4121256899999999</v>
      </c>
      <c r="X22" s="45">
        <f t="shared" si="10"/>
        <v>9.4210516999999996</v>
      </c>
      <c r="Y22" s="45">
        <f t="shared" si="11"/>
        <v>8.4121256899999999</v>
      </c>
      <c r="Z22" s="45">
        <f t="shared" si="12"/>
        <v>9.4210516999999996</v>
      </c>
      <c r="AA22" s="17"/>
      <c r="AB22" s="17"/>
      <c r="AC22" s="17"/>
      <c r="AD22" s="17"/>
      <c r="AE22" s="17"/>
      <c r="AF22" s="17"/>
      <c r="AG22" s="17"/>
      <c r="AH22" s="17"/>
      <c r="AI22" s="17"/>
      <c r="AJ22" s="17"/>
      <c r="AK22" s="17"/>
      <c r="AL22" s="43"/>
      <c r="AM22" s="43"/>
    </row>
    <row r="23" spans="1:39" x14ac:dyDescent="0.25">
      <c r="A23" s="17" t="s">
        <v>380</v>
      </c>
      <c r="B23" s="18">
        <v>202</v>
      </c>
      <c r="C23" s="18">
        <v>22</v>
      </c>
      <c r="D23" s="18">
        <v>1998</v>
      </c>
      <c r="E23" s="17">
        <f t="shared" si="9"/>
        <v>1998</v>
      </c>
      <c r="F23" s="17">
        <v>27</v>
      </c>
      <c r="G23" s="18">
        <v>75</v>
      </c>
      <c r="H23" s="17">
        <v>2020</v>
      </c>
      <c r="I23" s="19" t="s">
        <v>12</v>
      </c>
      <c r="J23" s="17">
        <v>891.54254495999999</v>
      </c>
      <c r="K23" s="17">
        <v>-507.73294783</v>
      </c>
      <c r="L23" s="20">
        <v>133503.94500000001</v>
      </c>
      <c r="M23" s="20">
        <v>5025317.1900000004</v>
      </c>
      <c r="N23" s="20">
        <f t="shared" si="1"/>
        <v>133503.94500000001</v>
      </c>
      <c r="O23" s="20">
        <f t="shared" si="2"/>
        <v>5025317.1900000004</v>
      </c>
      <c r="P23" s="20" t="s">
        <v>104</v>
      </c>
      <c r="Q23" s="43"/>
      <c r="R23" s="43"/>
      <c r="S23" s="43"/>
      <c r="T23" s="43"/>
      <c r="U23" s="43"/>
      <c r="V23" s="52">
        <v>12.835717410000001</v>
      </c>
      <c r="W23" s="52">
        <v>12.07053234</v>
      </c>
      <c r="X23" s="45">
        <f t="shared" si="10"/>
        <v>12.835717410000001</v>
      </c>
      <c r="Y23" s="45">
        <f t="shared" si="11"/>
        <v>12.07053234</v>
      </c>
      <c r="Z23" s="45">
        <f t="shared" si="12"/>
        <v>12.835717410000001</v>
      </c>
      <c r="AA23" s="17"/>
      <c r="AB23" s="17"/>
      <c r="AC23" s="17"/>
      <c r="AD23" s="17"/>
      <c r="AE23" s="17"/>
      <c r="AF23" s="17"/>
      <c r="AG23" s="17"/>
      <c r="AH23" s="17"/>
      <c r="AI23" s="17"/>
      <c r="AJ23" s="17"/>
      <c r="AK23" s="17"/>
      <c r="AL23" s="43"/>
      <c r="AM23" s="43"/>
    </row>
    <row r="24" spans="1:39" x14ac:dyDescent="0.25">
      <c r="A24" s="17" t="s">
        <v>411</v>
      </c>
      <c r="B24" s="18">
        <v>234</v>
      </c>
      <c r="C24" s="18">
        <v>23</v>
      </c>
      <c r="D24" s="18">
        <v>1995</v>
      </c>
      <c r="E24" s="17">
        <f t="shared" si="9"/>
        <v>1995</v>
      </c>
      <c r="F24" s="17">
        <v>29</v>
      </c>
      <c r="G24" s="18">
        <v>75</v>
      </c>
      <c r="H24" s="17">
        <v>2020</v>
      </c>
      <c r="I24" s="19" t="s">
        <v>12</v>
      </c>
      <c r="J24" s="17">
        <v>681.35005133000004</v>
      </c>
      <c r="K24" s="17">
        <v>-350.19602422999998</v>
      </c>
      <c r="L24" s="20">
        <v>133503.94500000001</v>
      </c>
      <c r="M24" s="20">
        <v>5025317.1900000004</v>
      </c>
      <c r="N24" s="20">
        <f t="shared" si="1"/>
        <v>133503.94500000001</v>
      </c>
      <c r="O24" s="20">
        <f t="shared" si="2"/>
        <v>5025317.1900000004</v>
      </c>
      <c r="P24" s="20" t="s">
        <v>104</v>
      </c>
      <c r="Q24" s="43"/>
      <c r="R24" s="43"/>
      <c r="S24" s="43"/>
      <c r="T24" s="43"/>
      <c r="U24" s="43"/>
      <c r="V24" s="52">
        <v>28.318026490000001</v>
      </c>
      <c r="W24" s="52">
        <v>32.842741330000003</v>
      </c>
      <c r="X24" s="45">
        <f t="shared" si="10"/>
        <v>28.318026490000001</v>
      </c>
      <c r="Y24" s="45">
        <f t="shared" si="11"/>
        <v>32.842741330000003</v>
      </c>
      <c r="Z24" s="45">
        <f t="shared" si="12"/>
        <v>28.318026490000001</v>
      </c>
      <c r="AA24" s="17"/>
      <c r="AB24" s="17"/>
      <c r="AC24" s="17"/>
      <c r="AD24" s="17"/>
      <c r="AE24" s="17"/>
      <c r="AF24" s="17"/>
      <c r="AG24" s="17"/>
      <c r="AH24" s="17"/>
      <c r="AI24" s="17"/>
      <c r="AJ24" s="17"/>
      <c r="AK24" s="17"/>
      <c r="AL24" s="43"/>
      <c r="AM24" s="43"/>
    </row>
    <row r="25" spans="1:39" x14ac:dyDescent="0.25">
      <c r="A25" s="17" t="s">
        <v>422</v>
      </c>
      <c r="B25" s="18">
        <v>245</v>
      </c>
      <c r="C25" s="18">
        <v>24</v>
      </c>
      <c r="D25" s="18">
        <v>1992</v>
      </c>
      <c r="E25" s="17">
        <f t="shared" si="9"/>
        <v>1992</v>
      </c>
      <c r="F25" s="17">
        <v>10</v>
      </c>
      <c r="G25" s="18">
        <v>75</v>
      </c>
      <c r="H25" s="17">
        <v>2020</v>
      </c>
      <c r="I25" s="19" t="s">
        <v>12</v>
      </c>
      <c r="J25" s="17">
        <v>1400.03310261</v>
      </c>
      <c r="K25" s="17">
        <v>-502.34100530000001</v>
      </c>
      <c r="L25" s="20">
        <v>133503.94500000001</v>
      </c>
      <c r="M25" s="20">
        <v>5025317.1900000004</v>
      </c>
      <c r="N25" s="20">
        <f t="shared" si="1"/>
        <v>133503.94500000001</v>
      </c>
      <c r="O25" s="20">
        <f t="shared" si="2"/>
        <v>5025317.1900000004</v>
      </c>
      <c r="P25" s="20" t="s">
        <v>104</v>
      </c>
      <c r="Q25" s="43"/>
      <c r="R25" s="43"/>
      <c r="S25" s="43"/>
      <c r="T25" s="43"/>
      <c r="U25" s="43"/>
      <c r="V25" s="44">
        <v>10.123269369999999</v>
      </c>
      <c r="W25" s="44">
        <v>2.97338988</v>
      </c>
      <c r="X25" s="45">
        <f t="shared" si="10"/>
        <v>10.123269369999999</v>
      </c>
      <c r="Y25" s="45">
        <f t="shared" si="11"/>
        <v>2.97338988</v>
      </c>
      <c r="Z25" s="45">
        <f t="shared" si="12"/>
        <v>10.123269369999999</v>
      </c>
      <c r="AA25" s="17"/>
      <c r="AB25" s="17"/>
      <c r="AC25" s="17"/>
      <c r="AD25" s="17"/>
      <c r="AE25" s="17"/>
      <c r="AF25" s="17"/>
      <c r="AG25" s="17"/>
      <c r="AH25" s="17"/>
      <c r="AI25" s="17"/>
      <c r="AJ25" s="17"/>
      <c r="AK25" s="17"/>
      <c r="AL25" s="43"/>
      <c r="AM25" s="43"/>
    </row>
    <row r="26" spans="1:39" x14ac:dyDescent="0.25">
      <c r="A26" s="17" t="s">
        <v>510</v>
      </c>
      <c r="B26" s="18">
        <v>334</v>
      </c>
      <c r="C26" s="18">
        <v>25</v>
      </c>
      <c r="D26" s="18">
        <v>1983</v>
      </c>
      <c r="E26" s="17">
        <f t="shared" si="9"/>
        <v>1983</v>
      </c>
      <c r="F26" s="17">
        <v>5</v>
      </c>
      <c r="G26" s="18">
        <v>75</v>
      </c>
      <c r="H26" s="17">
        <v>2020</v>
      </c>
      <c r="I26" s="19" t="s">
        <v>12</v>
      </c>
      <c r="J26" s="17">
        <v>1470.8220424000001</v>
      </c>
      <c r="K26" s="17">
        <v>-502.41235836999999</v>
      </c>
      <c r="L26" s="20">
        <v>133503.94500000001</v>
      </c>
      <c r="M26" s="20">
        <v>5025317.1900000004</v>
      </c>
      <c r="N26" s="20">
        <f t="shared" si="1"/>
        <v>133503.94500000001</v>
      </c>
      <c r="O26" s="20">
        <f t="shared" si="2"/>
        <v>5025317.1900000004</v>
      </c>
      <c r="P26" s="20" t="s">
        <v>104</v>
      </c>
      <c r="Q26" s="43"/>
      <c r="R26" s="43"/>
      <c r="S26" s="43"/>
      <c r="T26" s="43"/>
      <c r="U26" s="43"/>
      <c r="V26" s="44">
        <v>81.64174817</v>
      </c>
      <c r="W26" s="44">
        <v>83.324643660000007</v>
      </c>
      <c r="X26" s="45">
        <f t="shared" si="10"/>
        <v>81.64174817</v>
      </c>
      <c r="Y26" s="45">
        <f t="shared" si="11"/>
        <v>83.324643660000007</v>
      </c>
      <c r="Z26" s="45">
        <f t="shared" si="12"/>
        <v>81.64174817</v>
      </c>
      <c r="AA26" s="17"/>
      <c r="AB26" s="17"/>
      <c r="AC26" s="17"/>
      <c r="AD26" s="17"/>
      <c r="AE26" s="17"/>
      <c r="AF26" s="17"/>
      <c r="AG26" s="17"/>
      <c r="AH26" s="17"/>
      <c r="AI26" s="17"/>
      <c r="AJ26" s="17"/>
      <c r="AK26" s="17"/>
      <c r="AL26" s="43"/>
      <c r="AM26" s="43"/>
    </row>
    <row r="27" spans="1:39" x14ac:dyDescent="0.25">
      <c r="A27" s="17" t="s">
        <v>537</v>
      </c>
      <c r="B27" s="18">
        <v>362</v>
      </c>
      <c r="C27" s="18">
        <v>26</v>
      </c>
      <c r="D27">
        <v>1980</v>
      </c>
      <c r="E27">
        <v>1980</v>
      </c>
      <c r="F27">
        <v>2</v>
      </c>
      <c r="G27" s="18">
        <v>75</v>
      </c>
      <c r="H27" s="17">
        <v>2020</v>
      </c>
      <c r="I27" s="19" t="s">
        <v>12</v>
      </c>
      <c r="J27">
        <v>1630.56345362</v>
      </c>
      <c r="K27">
        <v>-742.28368104000003</v>
      </c>
      <c r="L27" s="54">
        <v>133503.94500000001</v>
      </c>
      <c r="M27" s="54">
        <v>5025317.1900000004</v>
      </c>
      <c r="N27" s="20">
        <f t="shared" si="1"/>
        <v>133503.94500000001</v>
      </c>
      <c r="O27" s="20">
        <f t="shared" si="2"/>
        <v>5025317.1900000004</v>
      </c>
      <c r="P27" s="20" t="s">
        <v>104</v>
      </c>
      <c r="Q27" s="43"/>
      <c r="R27" s="43"/>
      <c r="S27" s="43"/>
      <c r="T27" s="43"/>
      <c r="U27" s="43"/>
      <c r="V27" s="44">
        <v>53.449832129999997</v>
      </c>
      <c r="W27" s="44">
        <v>63.58427476</v>
      </c>
      <c r="X27" s="45">
        <f t="shared" si="10"/>
        <v>53.449832129999997</v>
      </c>
      <c r="Y27" s="45">
        <f t="shared" si="11"/>
        <v>63.58427476</v>
      </c>
      <c r="Z27" s="45">
        <f t="shared" si="12"/>
        <v>53.449832129999997</v>
      </c>
      <c r="AA27" s="17"/>
      <c r="AB27" s="17"/>
      <c r="AC27" s="17"/>
      <c r="AD27" s="17"/>
      <c r="AE27" s="17"/>
      <c r="AF27" s="17"/>
      <c r="AG27" s="17"/>
      <c r="AH27" s="17"/>
      <c r="AI27" s="17"/>
      <c r="AJ27" s="17"/>
      <c r="AK27" s="17"/>
      <c r="AL27" s="43"/>
      <c r="AM27" s="43"/>
    </row>
    <row r="28" spans="1:39" x14ac:dyDescent="0.25">
      <c r="A28" s="17" t="s">
        <v>575</v>
      </c>
      <c r="B28" s="18">
        <v>402</v>
      </c>
      <c r="C28" s="18">
        <v>27</v>
      </c>
      <c r="D28" s="18">
        <v>1977</v>
      </c>
      <c r="E28" s="17">
        <f>D28</f>
        <v>1977</v>
      </c>
      <c r="F28" s="17">
        <v>1</v>
      </c>
      <c r="G28" s="18">
        <v>75</v>
      </c>
      <c r="H28" s="17">
        <v>2020</v>
      </c>
      <c r="I28" s="19" t="s">
        <v>12</v>
      </c>
      <c r="J28" s="17">
        <v>1686.50728764</v>
      </c>
      <c r="K28" s="17">
        <v>-760.60946640999998</v>
      </c>
      <c r="L28" s="20">
        <v>133503.94500000001</v>
      </c>
      <c r="M28" s="20">
        <v>5025317.1900000004</v>
      </c>
      <c r="N28" s="20">
        <f t="shared" si="1"/>
        <v>133503.94500000001</v>
      </c>
      <c r="O28" s="20">
        <f t="shared" si="2"/>
        <v>5025317.1900000004</v>
      </c>
      <c r="P28" s="20" t="s">
        <v>104</v>
      </c>
      <c r="Q28" s="43"/>
      <c r="R28" s="43"/>
      <c r="S28" s="43"/>
      <c r="T28" s="43"/>
      <c r="U28" s="43"/>
      <c r="V28" s="44">
        <v>79.295000000000002</v>
      </c>
      <c r="W28" s="44">
        <v>84.08094887</v>
      </c>
      <c r="X28" s="45">
        <f t="shared" si="10"/>
        <v>79.295000000000002</v>
      </c>
      <c r="Y28" s="45">
        <f t="shared" si="11"/>
        <v>84.08094887</v>
      </c>
      <c r="Z28" s="45">
        <f t="shared" si="12"/>
        <v>79.295000000000002</v>
      </c>
      <c r="AA28" s="17"/>
      <c r="AB28" s="17"/>
      <c r="AC28" s="17"/>
      <c r="AD28" s="17"/>
      <c r="AE28" s="17"/>
      <c r="AF28" s="17"/>
      <c r="AG28" s="17"/>
      <c r="AH28" s="17"/>
      <c r="AI28" s="17"/>
      <c r="AJ28" s="17"/>
      <c r="AK28" s="17"/>
      <c r="AL28" s="43"/>
      <c r="AM28" s="43"/>
    </row>
    <row r="29" spans="1:39" x14ac:dyDescent="0.25">
      <c r="A29" s="35" t="s">
        <v>263</v>
      </c>
      <c r="B29" s="35">
        <v>81</v>
      </c>
      <c r="C29" s="35">
        <v>28</v>
      </c>
      <c r="D29" s="35">
        <v>1946</v>
      </c>
      <c r="E29" s="35">
        <f>D29</f>
        <v>1946</v>
      </c>
      <c r="F29" s="35" t="s">
        <v>12</v>
      </c>
      <c r="G29" s="35">
        <v>81</v>
      </c>
      <c r="H29" s="35">
        <v>1946</v>
      </c>
      <c r="I29" s="36">
        <v>2</v>
      </c>
      <c r="J29" s="35" t="s">
        <v>12</v>
      </c>
      <c r="K29" s="35" t="s">
        <v>12</v>
      </c>
      <c r="L29" s="37">
        <v>134411.83499999999</v>
      </c>
      <c r="M29" s="37">
        <v>5027095.273</v>
      </c>
      <c r="N29" s="37">
        <f t="shared" si="1"/>
        <v>134411.83499999999</v>
      </c>
      <c r="O29" s="37">
        <f t="shared" si="2"/>
        <v>5027095.273</v>
      </c>
      <c r="P29" s="37" t="s">
        <v>104</v>
      </c>
      <c r="Q29" s="38">
        <v>65.465209740000006</v>
      </c>
      <c r="R29" s="38">
        <v>72.399929899999989</v>
      </c>
      <c r="S29" s="39">
        <f>IF(E29=2020, Q29, IF(E29=1946, Q29+5.4, IF(E29=1883, Q29+8.2, IF(E29=1882, Q29+5.9, IF(E29=1824, Q29+5.8, IF(E29=1803, Q29+14.8, IF(E29=1790, Q29+8, )))))))</f>
        <v>70.865209740000012</v>
      </c>
      <c r="T29" s="39">
        <f>IF(E29=2020, R29, IF(E29=1946, R29+5.4, IF(E29=1883, R29+8.2, IF(E29=1882, R29+5.9, IF(E29=1824, R29+5.8, IF(E29=1803, R29+14.8, IF(E29=1790, R29+8, )))))))</f>
        <v>77.799929899999995</v>
      </c>
      <c r="U29" s="39">
        <f>IF(P29="Affine", S29, T29)</f>
        <v>70.865209740000012</v>
      </c>
      <c r="V29" s="35"/>
      <c r="W29" s="35"/>
      <c r="X29" s="40"/>
      <c r="Y29" s="39"/>
      <c r="Z29" s="38"/>
      <c r="AA29" s="35"/>
      <c r="AB29" s="35"/>
      <c r="AC29" s="35"/>
      <c r="AD29" s="35"/>
      <c r="AE29" s="35"/>
      <c r="AF29" s="35"/>
      <c r="AG29" s="35"/>
      <c r="AH29" s="35"/>
      <c r="AI29" s="35" t="s">
        <v>237</v>
      </c>
      <c r="AJ29" s="35">
        <v>4</v>
      </c>
      <c r="AK29" s="35" t="s">
        <v>264</v>
      </c>
      <c r="AL29" s="38">
        <f>AVERAGE(V30:V31)</f>
        <v>65.465209740000006</v>
      </c>
      <c r="AM29" s="38">
        <f>AVERAGE(W30:W31)</f>
        <v>72.399929899999989</v>
      </c>
    </row>
    <row r="30" spans="1:39" x14ac:dyDescent="0.25">
      <c r="A30" s="17" t="s">
        <v>1043</v>
      </c>
      <c r="B30" s="18">
        <v>865</v>
      </c>
      <c r="C30" s="18">
        <v>29</v>
      </c>
      <c r="D30" s="17" t="s">
        <v>1012</v>
      </c>
      <c r="E30" s="17">
        <v>1905</v>
      </c>
      <c r="F30" s="17">
        <v>32</v>
      </c>
      <c r="G30" s="18">
        <v>81</v>
      </c>
      <c r="H30" s="18">
        <v>1946</v>
      </c>
      <c r="I30" s="19" t="s">
        <v>12</v>
      </c>
      <c r="J30" s="17">
        <v>1365.37149843</v>
      </c>
      <c r="K30" s="17">
        <v>-3674.1619888</v>
      </c>
      <c r="L30" s="20">
        <v>134411.83497495999</v>
      </c>
      <c r="M30" s="20">
        <v>5027095.2726619197</v>
      </c>
      <c r="N30" s="20">
        <f t="shared" si="1"/>
        <v>134411.83499999999</v>
      </c>
      <c r="O30" s="20">
        <f t="shared" si="2"/>
        <v>5027095.273</v>
      </c>
      <c r="P30" s="20" t="s">
        <v>104</v>
      </c>
      <c r="Q30" s="43"/>
      <c r="R30" s="43"/>
      <c r="S30" s="43"/>
      <c r="T30" s="43"/>
      <c r="U30" s="43"/>
      <c r="V30" s="45">
        <v>63.530419479999999</v>
      </c>
      <c r="W30" s="45">
        <v>68.299859799999993</v>
      </c>
      <c r="X30" s="45">
        <f>IF(H30=2020, V30, IF(H30=1946, V30+5.4, IF(H30=1883, V30+8.2, IF(H30=1882, V30+5.9, IF(H30=1824, V30+5.8, IF(H30=1803, V30+14.8, IF(H30=1790, V30+8, )))))))</f>
        <v>68.930419479999998</v>
      </c>
      <c r="Y30" s="45">
        <f>IF(H30=2020, W30, IF(H30=1946, W30+6.1, IF(H30=1883, W30+7.6, IF(H30=1882, W30+6.3, IF(H30=1824, W30+7.4, IF(H30=1803, W30+17.5, IF(H30=1790, W30+11.8, )))))))</f>
        <v>74.399859799999987</v>
      </c>
      <c r="Z30" s="45">
        <f>IF(P30="Affine", X30, Y30)</f>
        <v>68.930419479999998</v>
      </c>
      <c r="AA30" s="17"/>
      <c r="AB30" s="17"/>
      <c r="AC30" s="17"/>
      <c r="AD30" s="17"/>
      <c r="AE30" s="17"/>
      <c r="AF30" s="17"/>
      <c r="AG30" s="17"/>
      <c r="AH30" s="17"/>
      <c r="AI30" s="17"/>
      <c r="AJ30" s="17"/>
      <c r="AK30" s="17"/>
      <c r="AL30" s="43"/>
      <c r="AM30" s="43"/>
    </row>
    <row r="31" spans="1:39" x14ac:dyDescent="0.25">
      <c r="A31" s="17" t="s">
        <v>1201</v>
      </c>
      <c r="B31" s="18">
        <v>1019</v>
      </c>
      <c r="C31" s="18">
        <v>30</v>
      </c>
      <c r="D31" s="17" t="s">
        <v>1176</v>
      </c>
      <c r="E31" s="17">
        <v>1880</v>
      </c>
      <c r="F31" s="17">
        <v>26</v>
      </c>
      <c r="G31" s="18">
        <v>81</v>
      </c>
      <c r="H31" s="17">
        <v>1946</v>
      </c>
      <c r="I31" s="19" t="s">
        <v>12</v>
      </c>
      <c r="J31" s="17">
        <v>1213.12003233</v>
      </c>
      <c r="K31" s="17">
        <v>-3742.7389344200001</v>
      </c>
      <c r="L31" s="20">
        <v>134411.83499999999</v>
      </c>
      <c r="M31" s="20">
        <v>5027095.273</v>
      </c>
      <c r="N31" s="20">
        <f t="shared" si="1"/>
        <v>134411.83499999999</v>
      </c>
      <c r="O31" s="20">
        <f t="shared" si="2"/>
        <v>5027095.273</v>
      </c>
      <c r="P31" s="20" t="s">
        <v>104</v>
      </c>
      <c r="Q31" s="43"/>
      <c r="R31" s="43"/>
      <c r="S31" s="43"/>
      <c r="T31" s="43"/>
      <c r="U31" s="43"/>
      <c r="V31" s="44">
        <v>67.400000000000006</v>
      </c>
      <c r="W31" s="44">
        <v>76.5</v>
      </c>
      <c r="X31" s="45">
        <f>IF(H31=2020, V31, IF(H31=1946, V31+5.4, IF(H31=1883, V31+8.2, IF(H31=1882, V31+5.9, IF(H31=1824, V31+5.8, IF(H31=1803, V31+14.8, IF(H31=1790, V31+8, )))))))</f>
        <v>72.800000000000011</v>
      </c>
      <c r="Y31" s="45">
        <f>IF(H31=2020, W31, IF(H31=1946, W31+6.1, IF(H31=1883, W31+7.6, IF(H31=1882, W31+6.3, IF(H31=1824, W31+7.4, IF(H31=1803, W31+17.5, IF(H31=1790, W31+11.8, )))))))</f>
        <v>82.6</v>
      </c>
      <c r="Z31" s="45">
        <f>IF(P31="Affine", X31, Y31)</f>
        <v>72.800000000000011</v>
      </c>
      <c r="AA31" s="17"/>
      <c r="AB31" s="17"/>
      <c r="AC31" s="17"/>
      <c r="AD31" s="17"/>
      <c r="AE31" s="17"/>
      <c r="AF31" s="17"/>
      <c r="AG31" s="17"/>
      <c r="AH31" s="17"/>
      <c r="AI31" s="17"/>
      <c r="AJ31" s="17"/>
      <c r="AK31" s="17"/>
      <c r="AL31" s="43"/>
      <c r="AM31" s="43"/>
    </row>
    <row r="32" spans="1:39" x14ac:dyDescent="0.25">
      <c r="A32" s="35" t="s">
        <v>253</v>
      </c>
      <c r="B32" s="35">
        <v>76</v>
      </c>
      <c r="C32" s="35">
        <v>31</v>
      </c>
      <c r="D32" s="35">
        <v>2020</v>
      </c>
      <c r="E32" s="35">
        <f t="shared" ref="E32:E37" si="13">D32</f>
        <v>2020</v>
      </c>
      <c r="F32" s="35" t="s">
        <v>12</v>
      </c>
      <c r="G32" s="35">
        <v>76</v>
      </c>
      <c r="H32" s="35">
        <v>2020</v>
      </c>
      <c r="I32" s="36">
        <v>8</v>
      </c>
      <c r="J32" s="35" t="s">
        <v>12</v>
      </c>
      <c r="K32" s="35" t="s">
        <v>12</v>
      </c>
      <c r="L32" s="37">
        <v>134436.324832157</v>
      </c>
      <c r="M32" s="37">
        <v>5024467.0142023601</v>
      </c>
      <c r="N32" s="37">
        <f t="shared" si="1"/>
        <v>134436.32500000001</v>
      </c>
      <c r="O32" s="37">
        <f t="shared" si="2"/>
        <v>5024467.0140000004</v>
      </c>
      <c r="P32" s="37" t="s">
        <v>104</v>
      </c>
      <c r="Q32" s="38">
        <v>59.913445352500005</v>
      </c>
      <c r="R32" s="38">
        <v>59.824665795000001</v>
      </c>
      <c r="S32" s="39">
        <f>IF(E32=2020, Q32, IF(E32=1946, Q32+5.4, IF(E32=1883, Q32+8.2, IF(E32=1882, Q32+5.9, IF(E32=1824, Q32+5.8, IF(E32=1803, Q32+14.8, IF(E32=1790, Q32+8, )))))))</f>
        <v>59.913445352500005</v>
      </c>
      <c r="T32" s="39">
        <f>IF(E32=2020, R32, IF(E32=1946, R32+5.4, IF(E32=1883, R32+8.2, IF(E32=1882, R32+5.9, IF(E32=1824, R32+5.8, IF(E32=1803, R32+14.8, IF(E32=1790, R32+8, )))))))</f>
        <v>59.824665795000001</v>
      </c>
      <c r="U32" s="39">
        <f>IF(P32="Affine", S32, T32)</f>
        <v>59.913445352500005</v>
      </c>
      <c r="V32" s="35"/>
      <c r="W32" s="35"/>
      <c r="X32" s="40"/>
      <c r="Y32" s="39"/>
      <c r="Z32" s="38"/>
      <c r="AA32" s="35"/>
      <c r="AB32" s="35"/>
      <c r="AC32" s="35"/>
      <c r="AD32" s="35"/>
      <c r="AE32" s="35"/>
      <c r="AF32" s="35"/>
      <c r="AG32" s="35"/>
      <c r="AH32" s="35"/>
      <c r="AI32" s="35" t="s">
        <v>237</v>
      </c>
      <c r="AJ32" s="35">
        <v>4</v>
      </c>
      <c r="AK32" s="35" t="s">
        <v>254</v>
      </c>
      <c r="AL32" s="38">
        <f>AVERAGE(V33:V40)</f>
        <v>59.913445352500005</v>
      </c>
      <c r="AM32" s="38">
        <f>AVERAGE(W33:W40)</f>
        <v>59.824665795000001</v>
      </c>
    </row>
    <row r="33" spans="1:39" x14ac:dyDescent="0.25">
      <c r="A33" s="17" t="s">
        <v>505</v>
      </c>
      <c r="B33" s="18">
        <v>329</v>
      </c>
      <c r="C33" s="18">
        <v>32</v>
      </c>
      <c r="D33" s="18">
        <v>1986</v>
      </c>
      <c r="E33" s="17">
        <f t="shared" si="13"/>
        <v>1986</v>
      </c>
      <c r="F33" s="17">
        <v>29</v>
      </c>
      <c r="G33" s="18">
        <v>76</v>
      </c>
      <c r="H33" s="18">
        <v>2020</v>
      </c>
      <c r="I33" s="19" t="s">
        <v>12</v>
      </c>
      <c r="J33" s="17">
        <v>21.952908489999999</v>
      </c>
      <c r="K33" s="17">
        <v>3.8440015500000002</v>
      </c>
      <c r="L33" s="20">
        <v>134436.32483216</v>
      </c>
      <c r="M33" s="20">
        <v>5024467.0142023601</v>
      </c>
      <c r="N33" s="20">
        <f t="shared" si="1"/>
        <v>134436.32500000001</v>
      </c>
      <c r="O33" s="20">
        <f t="shared" si="2"/>
        <v>5024467.0140000004</v>
      </c>
      <c r="P33" s="20" t="s">
        <v>104</v>
      </c>
      <c r="Q33" s="43"/>
      <c r="R33" s="43"/>
      <c r="S33" s="43"/>
      <c r="T33" s="43"/>
      <c r="U33" s="43"/>
      <c r="V33" s="44">
        <v>8.1</v>
      </c>
      <c r="W33" s="44">
        <v>6.4</v>
      </c>
      <c r="X33" s="45">
        <f t="shared" ref="X33:X40" si="14">IF(H33=2020, V33, IF(H33=1946, V33+5.4, IF(H33=1883, V33+8.2, IF(H33=1882, V33+5.9, IF(H33=1824, V33+5.8, IF(H33=1803, V33+14.8, IF(H33=1790, V33+8, )))))))</f>
        <v>8.1</v>
      </c>
      <c r="Y33" s="45">
        <f t="shared" ref="Y33:Y40" si="15">IF(H33=2020, W33, IF(H33=1946, W33+6.1, IF(H33=1883, W33+7.6, IF(H33=1882, W33+6.3, IF(H33=1824, W33+7.4, IF(H33=1803, W33+17.5, IF(H33=1790, W33+11.8, )))))))</f>
        <v>6.4</v>
      </c>
      <c r="Z33" s="45">
        <f t="shared" ref="Z33:Z40" si="16">IF(P33="Affine", X33, Y33)</f>
        <v>8.1</v>
      </c>
      <c r="AA33" s="17"/>
      <c r="AB33" s="17"/>
      <c r="AC33" s="17"/>
      <c r="AD33" s="17"/>
      <c r="AE33" s="17"/>
      <c r="AF33" s="17"/>
      <c r="AG33" s="17"/>
      <c r="AH33" s="17"/>
      <c r="AI33" s="17"/>
      <c r="AJ33" s="17"/>
      <c r="AK33" s="17"/>
      <c r="AL33" s="43"/>
      <c r="AM33" s="43"/>
    </row>
    <row r="34" spans="1:39" x14ac:dyDescent="0.25">
      <c r="A34" s="17" t="s">
        <v>626</v>
      </c>
      <c r="B34" s="18">
        <v>455</v>
      </c>
      <c r="C34" s="18">
        <v>33</v>
      </c>
      <c r="D34" s="18">
        <v>1974</v>
      </c>
      <c r="E34" s="17">
        <f t="shared" si="13"/>
        <v>1974</v>
      </c>
      <c r="F34" s="17">
        <v>14</v>
      </c>
      <c r="G34" s="18">
        <v>76</v>
      </c>
      <c r="H34" s="18">
        <v>2020</v>
      </c>
      <c r="I34" s="19" t="s">
        <v>12</v>
      </c>
      <c r="J34" s="17">
        <v>3.05344039</v>
      </c>
      <c r="K34" s="17">
        <v>6.4978420899999998</v>
      </c>
      <c r="L34" s="20">
        <v>134436.32483216</v>
      </c>
      <c r="M34" s="20">
        <v>5024467.0142023601</v>
      </c>
      <c r="N34" s="20">
        <f t="shared" si="1"/>
        <v>134436.32500000001</v>
      </c>
      <c r="O34" s="20">
        <f t="shared" si="2"/>
        <v>5024467.0140000004</v>
      </c>
      <c r="P34" s="20" t="s">
        <v>104</v>
      </c>
      <c r="Q34" s="43"/>
      <c r="R34" s="43"/>
      <c r="S34" s="43"/>
      <c r="T34" s="43"/>
      <c r="U34" s="43"/>
      <c r="V34" s="44">
        <v>38.4</v>
      </c>
      <c r="W34" s="44">
        <v>53.5</v>
      </c>
      <c r="X34" s="45">
        <f t="shared" si="14"/>
        <v>38.4</v>
      </c>
      <c r="Y34" s="45">
        <f t="shared" si="15"/>
        <v>53.5</v>
      </c>
      <c r="Z34" s="45">
        <f t="shared" si="16"/>
        <v>38.4</v>
      </c>
      <c r="AA34" s="17"/>
      <c r="AB34" s="17"/>
      <c r="AC34" s="17"/>
      <c r="AD34" s="17"/>
      <c r="AE34" s="17"/>
      <c r="AF34" s="17"/>
      <c r="AG34" s="17"/>
      <c r="AH34" s="17"/>
      <c r="AI34" s="17"/>
      <c r="AJ34" s="17"/>
      <c r="AK34" s="17"/>
      <c r="AL34" s="43"/>
      <c r="AM34" s="43"/>
    </row>
    <row r="35" spans="1:39" x14ac:dyDescent="0.25">
      <c r="A35" s="17" t="s">
        <v>317</v>
      </c>
      <c r="B35" s="18">
        <v>135</v>
      </c>
      <c r="C35" s="18">
        <v>34</v>
      </c>
      <c r="D35" s="18">
        <v>2010</v>
      </c>
      <c r="E35" s="17">
        <f t="shared" si="13"/>
        <v>2010</v>
      </c>
      <c r="F35" s="17">
        <v>30</v>
      </c>
      <c r="G35" s="18">
        <v>76</v>
      </c>
      <c r="H35" s="18">
        <v>2020</v>
      </c>
      <c r="I35" s="19" t="s">
        <v>12</v>
      </c>
      <c r="J35" s="17">
        <v>1070.8226273299999</v>
      </c>
      <c r="K35" s="17">
        <v>-995.24463591999995</v>
      </c>
      <c r="L35" s="20">
        <v>134436.3248</v>
      </c>
      <c r="M35" s="20">
        <v>5024467.0140000004</v>
      </c>
      <c r="N35" s="20">
        <f t="shared" si="1"/>
        <v>134436.32500000001</v>
      </c>
      <c r="O35" s="20">
        <f t="shared" si="2"/>
        <v>5024467.0140000004</v>
      </c>
      <c r="P35" s="20" t="s">
        <v>104</v>
      </c>
      <c r="Q35" s="43"/>
      <c r="R35" s="43"/>
      <c r="S35" s="43"/>
      <c r="T35" s="43"/>
      <c r="U35" s="43"/>
      <c r="V35" s="45">
        <v>7.6781345600000002</v>
      </c>
      <c r="W35" s="45">
        <v>8.7819988700000007</v>
      </c>
      <c r="X35" s="45">
        <f t="shared" si="14"/>
        <v>7.6781345600000002</v>
      </c>
      <c r="Y35" s="45">
        <f t="shared" si="15"/>
        <v>8.7819988700000007</v>
      </c>
      <c r="Z35" s="45">
        <f t="shared" si="16"/>
        <v>7.6781345600000002</v>
      </c>
      <c r="AA35" s="17"/>
      <c r="AB35" s="17"/>
      <c r="AC35" s="17"/>
      <c r="AD35" s="17"/>
      <c r="AE35" s="17"/>
      <c r="AF35" s="17"/>
      <c r="AG35" s="17"/>
      <c r="AH35" s="17"/>
      <c r="AI35" s="17"/>
      <c r="AJ35" s="17"/>
      <c r="AK35" s="17"/>
      <c r="AL35" s="43"/>
      <c r="AM35" s="43"/>
    </row>
    <row r="36" spans="1:39" x14ac:dyDescent="0.25">
      <c r="A36" s="17" t="s">
        <v>423</v>
      </c>
      <c r="B36" s="18">
        <v>246</v>
      </c>
      <c r="C36" s="18">
        <v>35</v>
      </c>
      <c r="D36" s="18">
        <v>1992</v>
      </c>
      <c r="E36" s="17">
        <f t="shared" si="13"/>
        <v>1992</v>
      </c>
      <c r="F36" s="17">
        <v>11</v>
      </c>
      <c r="G36" s="18">
        <v>76</v>
      </c>
      <c r="H36" s="18">
        <v>2020</v>
      </c>
      <c r="I36" s="19" t="s">
        <v>12</v>
      </c>
      <c r="J36" s="17">
        <v>1472.5772991599999</v>
      </c>
      <c r="K36" s="17">
        <v>-855.96137281999995</v>
      </c>
      <c r="L36" s="20">
        <v>134436.3248</v>
      </c>
      <c r="M36" s="20">
        <v>5024467.0140000004</v>
      </c>
      <c r="N36" s="20">
        <f t="shared" si="1"/>
        <v>134436.32500000001</v>
      </c>
      <c r="O36" s="20">
        <f t="shared" si="2"/>
        <v>5024467.0140000004</v>
      </c>
      <c r="P36" s="20" t="s">
        <v>104</v>
      </c>
      <c r="Q36" s="43"/>
      <c r="R36" s="43"/>
      <c r="S36" s="43"/>
      <c r="T36" s="43"/>
      <c r="U36" s="43"/>
      <c r="V36" s="44">
        <v>6.2710258400000001</v>
      </c>
      <c r="W36" s="44">
        <v>9.3251894600000007</v>
      </c>
      <c r="X36" s="45">
        <f t="shared" si="14"/>
        <v>6.2710258400000001</v>
      </c>
      <c r="Y36" s="45">
        <f t="shared" si="15"/>
        <v>9.3251894600000007</v>
      </c>
      <c r="Z36" s="45">
        <f t="shared" si="16"/>
        <v>6.2710258400000001</v>
      </c>
      <c r="AA36" s="17"/>
      <c r="AB36" s="17"/>
      <c r="AC36" s="17"/>
      <c r="AD36" s="17"/>
      <c r="AE36" s="17"/>
      <c r="AF36" s="17"/>
      <c r="AG36" s="17"/>
      <c r="AH36" s="17"/>
      <c r="AI36" s="17"/>
      <c r="AJ36" s="17"/>
      <c r="AK36" s="17"/>
      <c r="AL36" s="43"/>
      <c r="AM36" s="43"/>
    </row>
    <row r="37" spans="1:39" x14ac:dyDescent="0.25">
      <c r="A37" s="17" t="s">
        <v>473</v>
      </c>
      <c r="B37" s="18">
        <v>297</v>
      </c>
      <c r="C37" s="18">
        <v>36</v>
      </c>
      <c r="D37" s="18">
        <v>1989</v>
      </c>
      <c r="E37" s="17">
        <f t="shared" si="13"/>
        <v>1989</v>
      </c>
      <c r="F37" s="17">
        <v>24</v>
      </c>
      <c r="G37" s="18">
        <v>76</v>
      </c>
      <c r="H37" s="18">
        <v>2020</v>
      </c>
      <c r="I37" s="19" t="s">
        <v>12</v>
      </c>
      <c r="J37" s="17">
        <v>1574.0155208399999</v>
      </c>
      <c r="K37" s="17">
        <v>-873.98693704000004</v>
      </c>
      <c r="L37" s="20">
        <v>134436.3248</v>
      </c>
      <c r="M37" s="20">
        <v>5024467.0140000004</v>
      </c>
      <c r="N37" s="20">
        <f t="shared" si="1"/>
        <v>134436.32500000001</v>
      </c>
      <c r="O37" s="20">
        <f t="shared" si="2"/>
        <v>5024467.0140000004</v>
      </c>
      <c r="P37" s="20" t="s">
        <v>104</v>
      </c>
      <c r="Q37" s="43"/>
      <c r="R37" s="43"/>
      <c r="S37" s="43"/>
      <c r="T37" s="43"/>
      <c r="U37" s="43"/>
      <c r="V37" s="52">
        <v>5.5193460700000001</v>
      </c>
      <c r="W37" s="52">
        <v>3.9196194599999998</v>
      </c>
      <c r="X37" s="45">
        <f t="shared" si="14"/>
        <v>5.5193460700000001</v>
      </c>
      <c r="Y37" s="45">
        <f t="shared" si="15"/>
        <v>3.9196194599999998</v>
      </c>
      <c r="Z37" s="45">
        <f t="shared" si="16"/>
        <v>5.5193460700000001</v>
      </c>
      <c r="AA37" s="17"/>
      <c r="AB37" s="17"/>
      <c r="AC37" s="17"/>
      <c r="AD37" s="17"/>
      <c r="AE37" s="17"/>
      <c r="AF37" s="17"/>
      <c r="AG37" s="17"/>
      <c r="AH37" s="17"/>
      <c r="AI37" s="17"/>
      <c r="AJ37" s="17"/>
      <c r="AK37" s="17"/>
      <c r="AL37" s="43"/>
      <c r="AM37" s="43"/>
    </row>
    <row r="38" spans="1:39" x14ac:dyDescent="0.25">
      <c r="A38" s="17" t="s">
        <v>509</v>
      </c>
      <c r="B38" s="18">
        <v>333</v>
      </c>
      <c r="C38" s="18">
        <v>37</v>
      </c>
      <c r="D38" s="18">
        <v>1983</v>
      </c>
      <c r="E38" s="18">
        <v>1983</v>
      </c>
      <c r="F38" s="17">
        <v>4</v>
      </c>
      <c r="G38" s="18">
        <v>76</v>
      </c>
      <c r="H38" s="18">
        <v>2020</v>
      </c>
      <c r="I38" s="19" t="s">
        <v>12</v>
      </c>
      <c r="J38" s="17">
        <v>1547.08137371</v>
      </c>
      <c r="K38" s="17">
        <v>-854.74530887000003</v>
      </c>
      <c r="L38" s="20">
        <v>134436.3248</v>
      </c>
      <c r="M38" s="20">
        <v>5024467.0140000004</v>
      </c>
      <c r="N38" s="20">
        <f t="shared" si="1"/>
        <v>134436.32500000001</v>
      </c>
      <c r="O38" s="20">
        <f t="shared" si="2"/>
        <v>5024467.0140000004</v>
      </c>
      <c r="P38" s="20" t="s">
        <v>104</v>
      </c>
      <c r="Q38" s="43"/>
      <c r="R38" s="43"/>
      <c r="S38" s="43"/>
      <c r="T38" s="43"/>
      <c r="U38" s="43"/>
      <c r="V38" s="44">
        <v>141.35055016000001</v>
      </c>
      <c r="W38" s="44">
        <v>139.77137385</v>
      </c>
      <c r="X38" s="45">
        <f t="shared" si="14"/>
        <v>141.35055016000001</v>
      </c>
      <c r="Y38" s="45">
        <f t="shared" si="15"/>
        <v>139.77137385</v>
      </c>
      <c r="Z38" s="45">
        <f t="shared" si="16"/>
        <v>141.35055016000001</v>
      </c>
      <c r="AA38" s="17"/>
      <c r="AB38" s="17"/>
      <c r="AC38" s="17"/>
      <c r="AD38" s="17"/>
      <c r="AE38" s="17"/>
      <c r="AF38" s="17"/>
      <c r="AG38" s="17"/>
      <c r="AH38" s="17"/>
      <c r="AI38" s="17"/>
      <c r="AJ38" s="17"/>
      <c r="AK38" s="17"/>
      <c r="AL38" s="43"/>
      <c r="AM38" s="43"/>
    </row>
    <row r="39" spans="1:39" x14ac:dyDescent="0.25">
      <c r="A39" s="17" t="s">
        <v>536</v>
      </c>
      <c r="B39" s="18">
        <v>361</v>
      </c>
      <c r="C39" s="18">
        <v>38</v>
      </c>
      <c r="D39">
        <v>1980</v>
      </c>
      <c r="E39">
        <v>1980</v>
      </c>
      <c r="F39">
        <v>1</v>
      </c>
      <c r="G39" s="18">
        <v>76</v>
      </c>
      <c r="H39" s="18">
        <v>2020</v>
      </c>
      <c r="I39" s="19" t="s">
        <v>12</v>
      </c>
      <c r="J39">
        <v>1737.6061639699999</v>
      </c>
      <c r="K39">
        <v>-1088.1469659500001</v>
      </c>
      <c r="L39" s="54">
        <v>134436.3248</v>
      </c>
      <c r="M39" s="54">
        <v>5024467.0140000004</v>
      </c>
      <c r="N39" s="20">
        <f t="shared" si="1"/>
        <v>134436.32500000001</v>
      </c>
      <c r="O39" s="20">
        <f t="shared" si="2"/>
        <v>5024467.0140000004</v>
      </c>
      <c r="P39" s="20" t="s">
        <v>104</v>
      </c>
      <c r="Q39" s="43"/>
      <c r="R39" s="43"/>
      <c r="S39" s="43"/>
      <c r="T39" s="43"/>
      <c r="U39" s="43"/>
      <c r="V39" s="53">
        <v>127.3114849</v>
      </c>
      <c r="W39" s="53">
        <v>119.1908229</v>
      </c>
      <c r="X39" s="45">
        <f t="shared" si="14"/>
        <v>127.3114849</v>
      </c>
      <c r="Y39" s="45">
        <f t="shared" si="15"/>
        <v>119.1908229</v>
      </c>
      <c r="Z39" s="45">
        <f t="shared" si="16"/>
        <v>127.3114849</v>
      </c>
      <c r="AA39" s="17"/>
      <c r="AB39" s="17"/>
      <c r="AC39" s="17"/>
      <c r="AD39" s="17"/>
      <c r="AE39" s="17"/>
      <c r="AF39" s="17"/>
      <c r="AG39" s="17"/>
      <c r="AH39" s="17"/>
      <c r="AI39" s="17"/>
      <c r="AJ39" s="17"/>
      <c r="AK39" s="17"/>
      <c r="AL39" s="43"/>
      <c r="AM39" s="43"/>
    </row>
    <row r="40" spans="1:39" x14ac:dyDescent="0.25">
      <c r="A40" s="17" t="s">
        <v>611</v>
      </c>
      <c r="B40" s="18">
        <v>440</v>
      </c>
      <c r="C40" s="18">
        <v>39</v>
      </c>
      <c r="D40" s="18">
        <v>1977</v>
      </c>
      <c r="E40" s="17">
        <f>D40</f>
        <v>1977</v>
      </c>
      <c r="F40" s="17">
        <v>37</v>
      </c>
      <c r="G40" s="18">
        <v>76</v>
      </c>
      <c r="H40" s="18">
        <v>2020</v>
      </c>
      <c r="I40" s="19" t="s">
        <v>12</v>
      </c>
      <c r="J40" s="17">
        <v>1791.9481695300001</v>
      </c>
      <c r="K40" s="17">
        <v>-1105.84006376</v>
      </c>
      <c r="L40" s="20">
        <v>134436.3248</v>
      </c>
      <c r="M40" s="20">
        <v>5024467.0140000004</v>
      </c>
      <c r="N40" s="20">
        <f t="shared" si="1"/>
        <v>134436.32500000001</v>
      </c>
      <c r="O40" s="20">
        <f t="shared" si="2"/>
        <v>5024467.0140000004</v>
      </c>
      <c r="P40" s="20" t="s">
        <v>104</v>
      </c>
      <c r="Q40" s="43"/>
      <c r="R40" s="43"/>
      <c r="S40" s="43"/>
      <c r="T40" s="43"/>
      <c r="U40" s="43"/>
      <c r="V40" s="44">
        <v>144.67702129</v>
      </c>
      <c r="W40" s="44">
        <v>137.70832182000001</v>
      </c>
      <c r="X40" s="45">
        <f t="shared" si="14"/>
        <v>144.67702129</v>
      </c>
      <c r="Y40" s="45">
        <f t="shared" si="15"/>
        <v>137.70832182000001</v>
      </c>
      <c r="Z40" s="45">
        <f t="shared" si="16"/>
        <v>144.67702129</v>
      </c>
      <c r="AA40" s="17"/>
      <c r="AB40" s="17"/>
      <c r="AC40" s="17"/>
      <c r="AD40" s="17"/>
      <c r="AE40" s="17"/>
      <c r="AF40" s="17"/>
      <c r="AG40" s="17"/>
      <c r="AH40" s="17"/>
      <c r="AI40" s="17"/>
      <c r="AJ40" s="17"/>
      <c r="AK40" s="17"/>
      <c r="AL40" s="43"/>
      <c r="AM40" s="43"/>
    </row>
    <row r="41" spans="1:39" x14ac:dyDescent="0.25">
      <c r="A41" s="35" t="s">
        <v>261</v>
      </c>
      <c r="B41" s="35">
        <v>80</v>
      </c>
      <c r="C41" s="35">
        <v>40</v>
      </c>
      <c r="D41" s="35">
        <v>1946</v>
      </c>
      <c r="E41" s="35">
        <f>D41</f>
        <v>1946</v>
      </c>
      <c r="F41" s="35" t="s">
        <v>12</v>
      </c>
      <c r="G41" s="35">
        <v>80</v>
      </c>
      <c r="H41" s="35">
        <v>1946</v>
      </c>
      <c r="I41" s="36">
        <v>2</v>
      </c>
      <c r="J41" s="35" t="s">
        <v>12</v>
      </c>
      <c r="K41" s="35" t="s">
        <v>12</v>
      </c>
      <c r="L41" s="37">
        <v>134514.64139999999</v>
      </c>
      <c r="M41" s="37">
        <v>5028036.5939999996</v>
      </c>
      <c r="N41" s="37">
        <f t="shared" si="1"/>
        <v>134514.641</v>
      </c>
      <c r="O41" s="37">
        <f t="shared" si="2"/>
        <v>5028036.5939999996</v>
      </c>
      <c r="P41" s="37" t="s">
        <v>104</v>
      </c>
      <c r="Q41" s="38">
        <v>15.983301820000001</v>
      </c>
      <c r="R41" s="38">
        <v>21.618013274999999</v>
      </c>
      <c r="S41" s="39">
        <f>IF(E41=2020, Q41, IF(E41=1946, Q41+5.4, IF(E41=1883, Q41+8.2, IF(E41=1882, Q41+5.9, IF(E41=1824, Q41+5.8, IF(E41=1803, Q41+14.8, IF(E41=1790, Q41+8, )))))))</f>
        <v>21.38330182</v>
      </c>
      <c r="T41" s="39">
        <f>IF(E41=2020, R41, IF(E41=1946, R41+5.4, IF(E41=1883, R41+8.2, IF(E41=1882, R41+5.9, IF(E41=1824, R41+5.8, IF(E41=1803, R41+14.8, IF(E41=1790, R41+8, )))))))</f>
        <v>27.018013275000001</v>
      </c>
      <c r="U41" s="39">
        <f>IF(P41="Affine", S41, T41)</f>
        <v>21.38330182</v>
      </c>
      <c r="V41" s="35"/>
      <c r="W41" s="35"/>
      <c r="X41" s="40"/>
      <c r="Y41" s="39"/>
      <c r="Z41" s="38"/>
      <c r="AA41" s="35"/>
      <c r="AB41" s="35"/>
      <c r="AC41" s="35"/>
      <c r="AD41" s="35"/>
      <c r="AE41" s="35"/>
      <c r="AF41" s="35"/>
      <c r="AG41" s="35"/>
      <c r="AH41" s="35"/>
      <c r="AI41" s="35" t="s">
        <v>237</v>
      </c>
      <c r="AJ41" s="35">
        <v>4</v>
      </c>
      <c r="AK41" s="35" t="s">
        <v>262</v>
      </c>
      <c r="AL41" s="38">
        <f>AVERAGE(V42:V43)</f>
        <v>15.983301820000001</v>
      </c>
      <c r="AM41" s="38">
        <f>AVERAGE(W42:W43)</f>
        <v>21.618013274999999</v>
      </c>
    </row>
    <row r="42" spans="1:39" x14ac:dyDescent="0.25">
      <c r="A42" s="17" t="s">
        <v>1202</v>
      </c>
      <c r="B42" s="18">
        <v>1020</v>
      </c>
      <c r="C42" s="18">
        <v>41</v>
      </c>
      <c r="D42" s="17" t="s">
        <v>1176</v>
      </c>
      <c r="E42" s="17">
        <v>1880</v>
      </c>
      <c r="F42" s="17">
        <v>27</v>
      </c>
      <c r="G42" s="18">
        <v>80</v>
      </c>
      <c r="H42" s="17">
        <v>1946</v>
      </c>
      <c r="I42" s="19" t="s">
        <v>12</v>
      </c>
      <c r="J42" s="17">
        <v>1325.1279433100001</v>
      </c>
      <c r="K42" s="17">
        <v>-2585.6538078799999</v>
      </c>
      <c r="L42" s="20">
        <v>134514.64139999999</v>
      </c>
      <c r="M42" s="20">
        <v>5028036.5939999996</v>
      </c>
      <c r="N42" s="20">
        <f t="shared" si="1"/>
        <v>134514.641</v>
      </c>
      <c r="O42" s="20">
        <f t="shared" si="2"/>
        <v>5028036.5939999996</v>
      </c>
      <c r="P42" s="20" t="s">
        <v>104</v>
      </c>
      <c r="Q42" s="43"/>
      <c r="R42" s="43"/>
      <c r="S42" s="43"/>
      <c r="T42" s="43"/>
      <c r="U42" s="43"/>
      <c r="V42" s="44">
        <v>10.6</v>
      </c>
      <c r="W42" s="44">
        <v>21.7</v>
      </c>
      <c r="X42" s="45">
        <f>IF(H42=2020, V42, IF(H42=1946, V42+5.4, IF(H42=1883, V42+8.2, IF(H42=1882, V42+5.9, IF(H42=1824, V42+5.8, IF(H42=1803, V42+14.8, IF(H42=1790, V42+8, )))))))</f>
        <v>16</v>
      </c>
      <c r="Y42" s="45">
        <f>IF(H42=2020, W42, IF(H42=1946, W42+6.1, IF(H42=1883, W42+7.6, IF(H42=1882, W42+6.3, IF(H42=1824, W42+7.4, IF(H42=1803, W42+17.5, IF(H42=1790, W42+11.8, )))))))</f>
        <v>27.799999999999997</v>
      </c>
      <c r="Z42" s="45">
        <f>IF(P42="Affine", X42, Y42)</f>
        <v>16</v>
      </c>
      <c r="AA42" s="17"/>
      <c r="AB42" s="17"/>
      <c r="AC42" s="17"/>
      <c r="AD42" s="17"/>
      <c r="AE42" s="17"/>
      <c r="AF42" s="17"/>
      <c r="AG42" s="17"/>
      <c r="AH42" s="17"/>
      <c r="AI42" s="17"/>
      <c r="AJ42" s="17"/>
      <c r="AK42" s="17"/>
      <c r="AL42" s="43"/>
      <c r="AM42" s="43"/>
    </row>
    <row r="43" spans="1:39" x14ac:dyDescent="0.25">
      <c r="A43" s="17" t="s">
        <v>1042</v>
      </c>
      <c r="B43" s="18">
        <v>864</v>
      </c>
      <c r="C43" s="18">
        <v>42</v>
      </c>
      <c r="D43" s="17" t="s">
        <v>1012</v>
      </c>
      <c r="E43" s="17">
        <v>1905</v>
      </c>
      <c r="F43" s="17">
        <v>31</v>
      </c>
      <c r="G43" s="18">
        <v>80</v>
      </c>
      <c r="H43" s="18">
        <v>1946</v>
      </c>
      <c r="I43" s="19" t="s">
        <v>12</v>
      </c>
      <c r="J43" s="17">
        <v>1462.5595764</v>
      </c>
      <c r="K43" s="17">
        <v>-2633.1354222199998</v>
      </c>
      <c r="L43" s="20">
        <v>134514.64142880999</v>
      </c>
      <c r="M43" s="20">
        <v>5028036.5942549603</v>
      </c>
      <c r="N43" s="20">
        <f t="shared" si="1"/>
        <v>134514.641</v>
      </c>
      <c r="O43" s="20">
        <f t="shared" si="2"/>
        <v>5028036.5939999996</v>
      </c>
      <c r="P43" s="20" t="s">
        <v>104</v>
      </c>
      <c r="Q43" s="43"/>
      <c r="R43" s="43"/>
      <c r="S43" s="43"/>
      <c r="T43" s="43"/>
      <c r="U43" s="43"/>
      <c r="V43" s="45">
        <v>21.366603640000001</v>
      </c>
      <c r="W43" s="45">
        <v>21.536026549999999</v>
      </c>
      <c r="X43" s="45">
        <f>IF(H43=2020, V43, IF(H43=1946, V43+5.4, IF(H43=1883, V43+8.2, IF(H43=1882, V43+5.9, IF(H43=1824, V43+5.8, IF(H43=1803, V43+14.8, IF(H43=1790, V43+8, )))))))</f>
        <v>26.76660364</v>
      </c>
      <c r="Y43" s="45">
        <f>IF(H43=2020, W43, IF(H43=1946, W43+6.1, IF(H43=1883, W43+7.6, IF(H43=1882, W43+6.3, IF(H43=1824, W43+7.4, IF(H43=1803, W43+17.5, IF(H43=1790, W43+11.8, )))))))</f>
        <v>27.636026549999997</v>
      </c>
      <c r="Z43" s="45">
        <f>IF(P43="Affine", X43, Y43)</f>
        <v>26.76660364</v>
      </c>
      <c r="AA43" s="17"/>
      <c r="AB43" s="17"/>
      <c r="AC43" s="17"/>
      <c r="AD43" s="17"/>
      <c r="AE43" s="17"/>
      <c r="AF43" s="17"/>
      <c r="AG43" s="17"/>
      <c r="AH43" s="17"/>
      <c r="AI43" s="17"/>
      <c r="AJ43" s="17"/>
      <c r="AK43" s="17"/>
      <c r="AL43" s="43"/>
      <c r="AM43" s="43"/>
    </row>
    <row r="44" spans="1:39" x14ac:dyDescent="0.25">
      <c r="A44" s="35" t="s">
        <v>257</v>
      </c>
      <c r="B44" s="35">
        <v>78</v>
      </c>
      <c r="C44" s="35">
        <v>43</v>
      </c>
      <c r="D44" s="35">
        <v>1946</v>
      </c>
      <c r="E44" s="35">
        <f>D44</f>
        <v>1946</v>
      </c>
      <c r="F44" s="35" t="s">
        <v>12</v>
      </c>
      <c r="G44" s="35">
        <v>78</v>
      </c>
      <c r="H44" s="35">
        <v>1946</v>
      </c>
      <c r="I44" s="36">
        <v>2</v>
      </c>
      <c r="J44" s="35" t="s">
        <v>12</v>
      </c>
      <c r="K44" s="35" t="s">
        <v>12</v>
      </c>
      <c r="L44" s="37">
        <v>136008.1489</v>
      </c>
      <c r="M44" s="37">
        <v>5029385.97</v>
      </c>
      <c r="N44" s="37">
        <f t="shared" si="1"/>
        <v>136008.149</v>
      </c>
      <c r="O44" s="37">
        <f t="shared" si="2"/>
        <v>5029385.97</v>
      </c>
      <c r="P44" s="37" t="s">
        <v>104</v>
      </c>
      <c r="Q44" s="38">
        <v>58.525909309999996</v>
      </c>
      <c r="R44" s="38">
        <v>96.51144832</v>
      </c>
      <c r="S44" s="39">
        <f>IF(E44=2020, Q44, IF(E44=1946, Q44+5.4, IF(E44=1883, Q44+8.2, IF(E44=1882, Q44+5.9, IF(E44=1824, Q44+5.8, IF(E44=1803, Q44+14.8, IF(E44=1790, Q44+8, )))))))</f>
        <v>63.925909309999994</v>
      </c>
      <c r="T44" s="39">
        <f>IF(E44=2020, R44, IF(E44=1946, R44+5.4, IF(E44=1883, R44+8.2, IF(E44=1882, R44+5.9, IF(E44=1824, R44+5.8, IF(E44=1803, R44+14.8, IF(E44=1790, R44+8, )))))))</f>
        <v>101.91144832000001</v>
      </c>
      <c r="U44" s="39">
        <f>IF(P44="Affine", S44, T44)</f>
        <v>63.925909309999994</v>
      </c>
      <c r="V44" s="35"/>
      <c r="W44" s="35"/>
      <c r="X44" s="40"/>
      <c r="Y44" s="39"/>
      <c r="Z44" s="38"/>
      <c r="AA44" s="35"/>
      <c r="AB44" s="35"/>
      <c r="AC44" s="35"/>
      <c r="AD44" s="35"/>
      <c r="AE44" s="35"/>
      <c r="AF44" s="35"/>
      <c r="AG44" s="35"/>
      <c r="AH44" s="35"/>
      <c r="AI44" s="35" t="s">
        <v>237</v>
      </c>
      <c r="AJ44" s="35">
        <v>4</v>
      </c>
      <c r="AK44" s="35" t="s">
        <v>258</v>
      </c>
      <c r="AL44" s="38">
        <f>AVERAGE(V45:V46)</f>
        <v>58.525909309999996</v>
      </c>
      <c r="AM44" s="38">
        <f>AVERAGE(W45:W46)</f>
        <v>96.51144832</v>
      </c>
    </row>
    <row r="45" spans="1:39" x14ac:dyDescent="0.25">
      <c r="A45" s="17" t="s">
        <v>1041</v>
      </c>
      <c r="B45" s="18">
        <v>863</v>
      </c>
      <c r="C45" s="18">
        <v>44</v>
      </c>
      <c r="D45" s="17" t="s">
        <v>1012</v>
      </c>
      <c r="E45" s="17">
        <v>1905</v>
      </c>
      <c r="F45" s="17">
        <v>30</v>
      </c>
      <c r="G45" s="18">
        <v>78</v>
      </c>
      <c r="H45" s="18">
        <v>1946</v>
      </c>
      <c r="I45" s="19" t="s">
        <v>12</v>
      </c>
      <c r="J45" s="17">
        <v>2979.1933482700001</v>
      </c>
      <c r="K45" s="17">
        <v>-1194.6059193000001</v>
      </c>
      <c r="L45" s="20">
        <v>136008.14889350001</v>
      </c>
      <c r="M45" s="20">
        <v>5029385.9695942299</v>
      </c>
      <c r="N45" s="20">
        <f t="shared" si="1"/>
        <v>136008.149</v>
      </c>
      <c r="O45" s="20">
        <f t="shared" si="2"/>
        <v>5029385.97</v>
      </c>
      <c r="P45" s="20" t="s">
        <v>104</v>
      </c>
      <c r="Q45" s="43"/>
      <c r="R45" s="43"/>
      <c r="S45" s="43"/>
      <c r="T45" s="43"/>
      <c r="U45" s="43"/>
      <c r="V45" s="45">
        <v>52.951818619999997</v>
      </c>
      <c r="W45" s="52">
        <v>90.722896640000002</v>
      </c>
      <c r="X45" s="45">
        <f>IF(H45=2020, V45, IF(H45=1946, V45+5.4, IF(H45=1883, V45+8.2, IF(H45=1882, V45+5.9, IF(H45=1824, V45+5.8, IF(H45=1803, V45+14.8, IF(H45=1790, V45+8, )))))))</f>
        <v>58.351818619999996</v>
      </c>
      <c r="Y45" s="45">
        <f>IF(H45=2020, W45, IF(H45=1946, W45+6.1, IF(H45=1883, W45+7.6, IF(H45=1882, W45+6.3, IF(H45=1824, W45+7.4, IF(H45=1803, W45+17.5, IF(H45=1790, W45+11.8, )))))))</f>
        <v>96.822896639999996</v>
      </c>
      <c r="Z45" s="45">
        <f>IF(P45="Affine", X45, Y45)</f>
        <v>58.351818619999996</v>
      </c>
      <c r="AA45" s="17"/>
      <c r="AB45" s="17"/>
      <c r="AC45" s="17"/>
      <c r="AD45" s="17"/>
      <c r="AE45" s="17"/>
      <c r="AF45" s="17"/>
      <c r="AG45" s="17"/>
      <c r="AH45" s="17"/>
      <c r="AI45" s="17"/>
      <c r="AJ45" s="17"/>
      <c r="AK45" s="17"/>
      <c r="AL45" s="43"/>
      <c r="AM45" s="43"/>
    </row>
    <row r="46" spans="1:39" x14ac:dyDescent="0.25">
      <c r="A46" s="17" t="s">
        <v>1203</v>
      </c>
      <c r="B46" s="18">
        <v>1021</v>
      </c>
      <c r="C46" s="18">
        <v>45</v>
      </c>
      <c r="D46" s="17" t="s">
        <v>1176</v>
      </c>
      <c r="E46" s="17">
        <v>1880</v>
      </c>
      <c r="F46" s="17">
        <v>28</v>
      </c>
      <c r="G46" s="18">
        <v>78</v>
      </c>
      <c r="H46" s="17">
        <v>1946</v>
      </c>
      <c r="I46" s="19" t="s">
        <v>12</v>
      </c>
      <c r="J46" s="17">
        <v>2990.9281010999998</v>
      </c>
      <c r="K46" s="17">
        <v>-965.97902174000001</v>
      </c>
      <c r="L46" s="20">
        <v>136008.1489</v>
      </c>
      <c r="M46" s="20">
        <v>5029385.97</v>
      </c>
      <c r="N46" s="20">
        <f t="shared" si="1"/>
        <v>136008.149</v>
      </c>
      <c r="O46" s="20">
        <f t="shared" si="2"/>
        <v>5029385.97</v>
      </c>
      <c r="P46" s="20" t="s">
        <v>104</v>
      </c>
      <c r="Q46" s="43"/>
      <c r="R46" s="43"/>
      <c r="S46" s="43"/>
      <c r="T46" s="43"/>
      <c r="U46" s="43"/>
      <c r="V46" s="44">
        <v>64.099999999999994</v>
      </c>
      <c r="W46" s="44">
        <v>102.3</v>
      </c>
      <c r="X46" s="45">
        <f>IF(H46=2020, V46, IF(H46=1946, V46+5.4, IF(H46=1883, V46+8.2, IF(H46=1882, V46+5.9, IF(H46=1824, V46+5.8, IF(H46=1803, V46+14.8, IF(H46=1790, V46+8, )))))))</f>
        <v>69.5</v>
      </c>
      <c r="Y46" s="45">
        <f>IF(H46=2020, W46, IF(H46=1946, W46+6.1, IF(H46=1883, W46+7.6, IF(H46=1882, W46+6.3, IF(H46=1824, W46+7.4, IF(H46=1803, W46+17.5, IF(H46=1790, W46+11.8, )))))))</f>
        <v>108.39999999999999</v>
      </c>
      <c r="Z46" s="45">
        <f>IF(P46="Affine", X46, Y46)</f>
        <v>69.5</v>
      </c>
      <c r="AA46" s="17"/>
      <c r="AB46" s="17"/>
      <c r="AC46" s="17"/>
      <c r="AD46" s="17"/>
      <c r="AE46" s="17"/>
      <c r="AF46" s="17"/>
      <c r="AG46" s="17"/>
      <c r="AH46" s="17"/>
      <c r="AI46" s="17"/>
      <c r="AJ46" s="17"/>
      <c r="AK46" s="17"/>
      <c r="AL46" s="43"/>
      <c r="AM46" s="43"/>
    </row>
    <row r="47" spans="1:39" x14ac:dyDescent="0.25">
      <c r="A47" s="35" t="s">
        <v>259</v>
      </c>
      <c r="B47" s="35">
        <v>79</v>
      </c>
      <c r="C47" s="35">
        <v>46</v>
      </c>
      <c r="D47" s="35">
        <v>1946</v>
      </c>
      <c r="E47" s="35">
        <f>D47</f>
        <v>1946</v>
      </c>
      <c r="F47" s="35" t="s">
        <v>12</v>
      </c>
      <c r="G47" s="35">
        <v>79</v>
      </c>
      <c r="H47" s="35">
        <v>1946</v>
      </c>
      <c r="I47" s="36">
        <v>3</v>
      </c>
      <c r="J47" s="35" t="s">
        <v>12</v>
      </c>
      <c r="K47" s="35" t="s">
        <v>12</v>
      </c>
      <c r="L47" s="37">
        <v>136293.37460000001</v>
      </c>
      <c r="M47" s="37">
        <v>5028452.8059999999</v>
      </c>
      <c r="N47" s="37">
        <f t="shared" si="1"/>
        <v>136293.375</v>
      </c>
      <c r="O47" s="37">
        <f t="shared" si="2"/>
        <v>5028452.8059999999</v>
      </c>
      <c r="P47" s="37" t="s">
        <v>104</v>
      </c>
      <c r="Q47" s="38">
        <v>13.998080986666666</v>
      </c>
      <c r="R47" s="38">
        <v>18.544661323333333</v>
      </c>
      <c r="S47" s="39">
        <f>IF(E47=2020, Q47, IF(E47=1946, Q47+5.4, IF(E47=1883, Q47+8.2, IF(E47=1882, Q47+5.9, IF(E47=1824, Q47+5.8, IF(E47=1803, Q47+14.8, IF(E47=1790, Q47+8, )))))))</f>
        <v>19.398080986666667</v>
      </c>
      <c r="T47" s="39">
        <f>IF(E47=2020, R47, IF(E47=1946, R47+5.4, IF(E47=1883, R47+8.2, IF(E47=1882, R47+5.9, IF(E47=1824, R47+5.8, IF(E47=1803, R47+14.8, IF(E47=1790, R47+8, )))))))</f>
        <v>23.944661323333335</v>
      </c>
      <c r="U47" s="39">
        <f>IF(P47="Affine", S47, T47)</f>
        <v>19.398080986666667</v>
      </c>
      <c r="V47" s="35"/>
      <c r="W47" s="35"/>
      <c r="X47" s="40"/>
      <c r="Y47" s="39"/>
      <c r="Z47" s="38"/>
      <c r="AA47" s="35"/>
      <c r="AB47" s="35"/>
      <c r="AC47" s="35"/>
      <c r="AD47" s="35"/>
      <c r="AE47" s="35"/>
      <c r="AF47" s="35"/>
      <c r="AG47" s="35"/>
      <c r="AH47" s="35"/>
      <c r="AI47" s="35" t="s">
        <v>237</v>
      </c>
      <c r="AJ47" s="35">
        <v>4</v>
      </c>
      <c r="AK47" s="35" t="s">
        <v>260</v>
      </c>
      <c r="AL47" s="38">
        <f>AVERAGE(V48:V50)</f>
        <v>13.998080986666666</v>
      </c>
      <c r="AM47" s="38">
        <f>AVERAGE(W48:W50)</f>
        <v>18.544661323333333</v>
      </c>
    </row>
    <row r="48" spans="1:39" x14ac:dyDescent="0.25">
      <c r="A48" s="17" t="s">
        <v>1044</v>
      </c>
      <c r="B48" s="18">
        <v>866</v>
      </c>
      <c r="C48" s="18">
        <v>47</v>
      </c>
      <c r="D48" s="17" t="s">
        <v>1012</v>
      </c>
      <c r="E48" s="17">
        <v>1905</v>
      </c>
      <c r="F48" s="17">
        <v>33</v>
      </c>
      <c r="G48" s="18">
        <v>79</v>
      </c>
      <c r="H48" s="17">
        <v>1946</v>
      </c>
      <c r="I48" s="19" t="s">
        <v>12</v>
      </c>
      <c r="J48" s="17">
        <v>3278.8141711100002</v>
      </c>
      <c r="K48" s="17">
        <v>-2216.9255766599999</v>
      </c>
      <c r="L48" s="20">
        <v>136293.37457961999</v>
      </c>
      <c r="M48" s="20">
        <v>5028452.8058869001</v>
      </c>
      <c r="N48" s="20">
        <f t="shared" si="1"/>
        <v>136293.375</v>
      </c>
      <c r="O48" s="20">
        <f t="shared" si="2"/>
        <v>5028452.8059999999</v>
      </c>
      <c r="P48" s="20" t="s">
        <v>104</v>
      </c>
      <c r="Q48" s="43"/>
      <c r="R48" s="43"/>
      <c r="S48" s="43"/>
      <c r="T48" s="43"/>
      <c r="U48" s="43"/>
      <c r="V48" s="45">
        <v>12.069604229999999</v>
      </c>
      <c r="W48" s="45">
        <v>24.361772479999999</v>
      </c>
      <c r="X48" s="45">
        <f>IF(H48=2020, V48, IF(H48=1946, V48+5.4, IF(H48=1883, V48+8.2, IF(H48=1882, V48+5.9, IF(H48=1824, V48+5.8, IF(H48=1803, V48+14.8, IF(H48=1790, V48+8, )))))))</f>
        <v>17.469604230000002</v>
      </c>
      <c r="Y48" s="45">
        <f>IF(H48=2020, W48, IF(H48=1946, W48+6.1, IF(H48=1883, W48+7.6, IF(H48=1882, W48+6.3, IF(H48=1824, W48+7.4, IF(H48=1803, W48+17.5, IF(H48=1790, W48+11.8, )))))))</f>
        <v>30.46177248</v>
      </c>
      <c r="Z48" s="45">
        <f>IF(P48="Affine", X48, Y48)</f>
        <v>17.469604230000002</v>
      </c>
      <c r="AA48" s="17"/>
      <c r="AB48" s="17"/>
      <c r="AC48" s="17"/>
      <c r="AD48" s="17"/>
      <c r="AE48" s="17"/>
      <c r="AF48" s="17"/>
      <c r="AG48" s="17"/>
      <c r="AH48" s="17"/>
      <c r="AI48" s="17"/>
      <c r="AJ48" s="17"/>
      <c r="AK48" s="17"/>
      <c r="AL48" s="43"/>
      <c r="AM48" s="43"/>
    </row>
    <row r="49" spans="1:39" x14ac:dyDescent="0.25">
      <c r="A49" s="17" t="s">
        <v>542</v>
      </c>
      <c r="B49" s="18">
        <v>367</v>
      </c>
      <c r="C49" s="18">
        <v>48</v>
      </c>
      <c r="D49">
        <v>1980</v>
      </c>
      <c r="E49">
        <v>1980</v>
      </c>
      <c r="F49">
        <v>7</v>
      </c>
      <c r="G49" s="18">
        <v>79</v>
      </c>
      <c r="H49" s="17">
        <v>1946</v>
      </c>
      <c r="I49" s="19" t="s">
        <v>12</v>
      </c>
      <c r="J49">
        <v>2761.8079203299999</v>
      </c>
      <c r="K49">
        <v>-435.14166879999999</v>
      </c>
      <c r="L49" s="54">
        <v>136293.37460000001</v>
      </c>
      <c r="M49" s="54">
        <v>5028452.8059999999</v>
      </c>
      <c r="N49" s="20">
        <f t="shared" si="1"/>
        <v>136293.375</v>
      </c>
      <c r="O49" s="20">
        <f t="shared" si="2"/>
        <v>5028452.8059999999</v>
      </c>
      <c r="P49" s="20" t="s">
        <v>104</v>
      </c>
      <c r="Q49" s="43"/>
      <c r="R49" s="43"/>
      <c r="S49" s="43"/>
      <c r="T49" s="43"/>
      <c r="U49" s="43"/>
      <c r="V49" s="44">
        <v>12.32929255</v>
      </c>
      <c r="W49" s="44">
        <v>11.98</v>
      </c>
      <c r="X49" s="45">
        <f>IF(H49=2020, V49, IF(H49=1946, V49+5.4, IF(H49=1883, V49+8.2, IF(H49=1882, V49+5.9, IF(H49=1824, V49+5.8, IF(H49=1803, V49+14.8, IF(H49=1790, V49+8, )))))))</f>
        <v>17.72929255</v>
      </c>
      <c r="Y49" s="45">
        <f>IF(H49=2020, W49, IF(H49=1946, W49+6.1, IF(H49=1883, W49+7.6, IF(H49=1882, W49+6.3, IF(H49=1824, W49+7.4, IF(H49=1803, W49+17.5, IF(H49=1790, W49+11.8, )))))))</f>
        <v>18.079999999999998</v>
      </c>
      <c r="Z49" s="45">
        <f>IF(P49="Affine", X49, Y49)</f>
        <v>17.72929255</v>
      </c>
      <c r="AA49" s="17"/>
      <c r="AB49" s="17"/>
      <c r="AC49" s="17"/>
      <c r="AD49" s="17"/>
      <c r="AE49" s="17"/>
      <c r="AF49" s="17"/>
      <c r="AG49" s="17"/>
      <c r="AH49" s="17"/>
      <c r="AI49" s="17"/>
      <c r="AJ49" s="17"/>
      <c r="AK49" s="17"/>
      <c r="AL49" s="43"/>
      <c r="AM49" s="43"/>
    </row>
    <row r="50" spans="1:39" x14ac:dyDescent="0.25">
      <c r="A50" s="17" t="s">
        <v>610</v>
      </c>
      <c r="B50" s="18">
        <v>439</v>
      </c>
      <c r="C50" s="18">
        <v>49</v>
      </c>
      <c r="D50" s="18">
        <v>1977</v>
      </c>
      <c r="E50" s="17">
        <f t="shared" ref="E50:E60" si="17">D50</f>
        <v>1977</v>
      </c>
      <c r="F50" s="17">
        <v>36</v>
      </c>
      <c r="G50" s="18">
        <v>79</v>
      </c>
      <c r="H50" s="17">
        <v>1946</v>
      </c>
      <c r="I50" s="19" t="s">
        <v>12</v>
      </c>
      <c r="J50" s="17">
        <v>2819.6281020699998</v>
      </c>
      <c r="K50" s="17">
        <v>-455.65429800999999</v>
      </c>
      <c r="L50" s="20">
        <v>136293.37460000001</v>
      </c>
      <c r="M50" s="20">
        <v>5028452.8059999999</v>
      </c>
      <c r="N50" s="20">
        <f t="shared" si="1"/>
        <v>136293.375</v>
      </c>
      <c r="O50" s="20">
        <f t="shared" si="2"/>
        <v>5028452.8059999999</v>
      </c>
      <c r="P50" s="20" t="s">
        <v>104</v>
      </c>
      <c r="Q50" s="43"/>
      <c r="R50" s="43"/>
      <c r="S50" s="43"/>
      <c r="T50" s="43"/>
      <c r="U50" s="43"/>
      <c r="V50" s="44">
        <v>17.59534618</v>
      </c>
      <c r="W50" s="44">
        <v>19.29221149</v>
      </c>
      <c r="X50" s="45">
        <f>IF(H50=2020, V50, IF(H50=1946, V50+5.4, IF(H50=1883, V50+8.2, IF(H50=1882, V50+5.9, IF(H50=1824, V50+5.8, IF(H50=1803, V50+14.8, IF(H50=1790, V50+8, )))))))</f>
        <v>22.995346179999999</v>
      </c>
      <c r="Y50" s="45">
        <f>IF(H50=2020, W50, IF(H50=1946, W50+6.1, IF(H50=1883, W50+7.6, IF(H50=1882, W50+6.3, IF(H50=1824, W50+7.4, IF(H50=1803, W50+17.5, IF(H50=1790, W50+11.8, )))))))</f>
        <v>25.392211490000001</v>
      </c>
      <c r="Z50" s="45">
        <f>IF(P50="Affine", X50, Y50)</f>
        <v>22.995346179999999</v>
      </c>
      <c r="AA50" s="17"/>
      <c r="AB50" s="17"/>
      <c r="AC50" s="17"/>
      <c r="AD50" s="17"/>
      <c r="AE50" s="17"/>
      <c r="AF50" s="17"/>
      <c r="AG50" s="17"/>
      <c r="AH50" s="17"/>
      <c r="AI50" s="17"/>
      <c r="AJ50" s="17"/>
      <c r="AK50" s="17"/>
      <c r="AL50" s="43"/>
      <c r="AM50" s="43"/>
    </row>
    <row r="51" spans="1:39" x14ac:dyDescent="0.25">
      <c r="A51" s="23" t="s">
        <v>125</v>
      </c>
      <c r="B51" s="23">
        <v>11</v>
      </c>
      <c r="C51" s="23">
        <v>50</v>
      </c>
      <c r="D51" s="23">
        <v>1946</v>
      </c>
      <c r="E51" s="23">
        <f t="shared" si="17"/>
        <v>1946</v>
      </c>
      <c r="F51" s="23" t="s">
        <v>12</v>
      </c>
      <c r="G51" s="23">
        <v>11</v>
      </c>
      <c r="H51" s="23">
        <v>1946</v>
      </c>
      <c r="I51" s="24">
        <v>15</v>
      </c>
      <c r="J51" s="23" t="s">
        <v>12</v>
      </c>
      <c r="K51" s="23" t="s">
        <v>12</v>
      </c>
      <c r="L51" s="25">
        <v>137025.39989999999</v>
      </c>
      <c r="M51" s="25">
        <v>5028136.7539999997</v>
      </c>
      <c r="N51" s="25">
        <f t="shared" si="1"/>
        <v>137025.4</v>
      </c>
      <c r="O51" s="25">
        <f t="shared" si="2"/>
        <v>5028136.7539999997</v>
      </c>
      <c r="P51" s="25" t="s">
        <v>104</v>
      </c>
      <c r="Q51" s="26">
        <v>14.567650725333332</v>
      </c>
      <c r="R51" s="26">
        <v>18.855944242000003</v>
      </c>
      <c r="S51" s="27">
        <f>IF(E51=2020, Q51, IF(E51=1946, Q51+5.4, IF(E51=1883, Q51+8.2, IF(E51=1882, Q51+5.9, IF(E51=1824, Q51+5.8, IF(E51=1803, Q51+14.8, IF(E51=1790, Q51+8, )))))))</f>
        <v>19.967650725333332</v>
      </c>
      <c r="T51" s="27">
        <f>IF(E51=2020, R51, IF(E51=1946, R51+5.4, IF(E51=1883, R51+8.2, IF(E51=1882, R51+5.9, IF(E51=1824, R51+5.8, IF(E51=1803, R51+14.8, IF(E51=1790, R51+8, )))))))</f>
        <v>24.255944242000005</v>
      </c>
      <c r="U51" s="27">
        <f>IF(P51="Affine", S51, T51)</f>
        <v>19.967650725333332</v>
      </c>
      <c r="V51" s="23"/>
      <c r="W51" s="23"/>
      <c r="X51" s="28"/>
      <c r="Y51" s="27"/>
      <c r="Z51" s="26"/>
      <c r="AA51" s="23">
        <v>1883</v>
      </c>
      <c r="AB51" s="23">
        <v>1889</v>
      </c>
      <c r="AC51" s="23">
        <f>AVERAGE(AA51:AB51)</f>
        <v>1886</v>
      </c>
      <c r="AD51" s="23">
        <f>AC51-AA51</f>
        <v>3</v>
      </c>
      <c r="AE51" s="23">
        <v>1971</v>
      </c>
      <c r="AF51" s="23">
        <v>1974</v>
      </c>
      <c r="AG51" s="23">
        <f>AVERAGE(AE51:AF51)</f>
        <v>1972.5</v>
      </c>
      <c r="AH51" s="23">
        <f>AG51-AE51</f>
        <v>1.5</v>
      </c>
      <c r="AI51" s="23" t="s">
        <v>105</v>
      </c>
      <c r="AJ51" s="23">
        <v>1</v>
      </c>
      <c r="AK51" s="23" t="s">
        <v>126</v>
      </c>
      <c r="AL51" s="26">
        <f>AVERAGE(V52:V66)</f>
        <v>14.567650725333332</v>
      </c>
      <c r="AM51" s="26">
        <f>AVERAGE(W52:W66)</f>
        <v>18.855944242000003</v>
      </c>
    </row>
    <row r="52" spans="1:39" x14ac:dyDescent="0.25">
      <c r="A52" s="17" t="s">
        <v>622</v>
      </c>
      <c r="B52" s="18">
        <v>451</v>
      </c>
      <c r="C52" s="18">
        <v>51</v>
      </c>
      <c r="D52" s="18">
        <v>1974</v>
      </c>
      <c r="E52" s="17">
        <f t="shared" si="17"/>
        <v>1974</v>
      </c>
      <c r="F52" s="17">
        <v>10</v>
      </c>
      <c r="G52" s="18">
        <v>11</v>
      </c>
      <c r="H52" s="18">
        <v>1946</v>
      </c>
      <c r="I52" s="19" t="s">
        <v>12</v>
      </c>
      <c r="J52" s="17">
        <v>14.556322440000001</v>
      </c>
      <c r="K52" s="17">
        <v>11.285261589999999</v>
      </c>
      <c r="L52" s="20">
        <v>137025.39989999999</v>
      </c>
      <c r="M52" s="20">
        <v>5028136.7539999997</v>
      </c>
      <c r="N52" s="20">
        <f t="shared" si="1"/>
        <v>137025.4</v>
      </c>
      <c r="O52" s="20">
        <f t="shared" si="2"/>
        <v>5028136.7539999997</v>
      </c>
      <c r="P52" s="20" t="s">
        <v>104</v>
      </c>
      <c r="Q52" s="43"/>
      <c r="R52" s="43"/>
      <c r="S52" s="43"/>
      <c r="T52" s="43"/>
      <c r="U52" s="43"/>
      <c r="V52" s="44">
        <v>13.6</v>
      </c>
      <c r="W52" s="44">
        <v>32.9</v>
      </c>
      <c r="X52" s="45">
        <f t="shared" ref="X52:X66" si="18">IF(H52=2020, V52, IF(H52=1946, V52+5.4, IF(H52=1883, V52+8.2, IF(H52=1882, V52+5.9, IF(H52=1824, V52+5.8, IF(H52=1803, V52+14.8, IF(H52=1790, V52+8, )))))))</f>
        <v>19</v>
      </c>
      <c r="Y52" s="45">
        <f t="shared" ref="Y52:Y66" si="19">IF(H52=2020, W52, IF(H52=1946, W52+6.1, IF(H52=1883, W52+7.6, IF(H52=1882, W52+6.3, IF(H52=1824, W52+7.4, IF(H52=1803, W52+17.5, IF(H52=1790, W52+11.8, )))))))</f>
        <v>39</v>
      </c>
      <c r="Z52" s="45">
        <f t="shared" ref="Z52:Z66" si="20">IF(P52="Affine", X52, Y52)</f>
        <v>19</v>
      </c>
      <c r="AA52" s="17"/>
      <c r="AB52" s="17"/>
      <c r="AC52" s="17"/>
      <c r="AD52" s="17"/>
      <c r="AE52" s="17"/>
      <c r="AF52" s="17"/>
      <c r="AG52" s="17"/>
      <c r="AH52" s="17"/>
      <c r="AI52" s="17"/>
      <c r="AJ52" s="17"/>
      <c r="AK52" s="17"/>
      <c r="AL52" s="43"/>
      <c r="AM52" s="43"/>
    </row>
    <row r="53" spans="1:39" x14ac:dyDescent="0.25">
      <c r="A53" s="17" t="s">
        <v>648</v>
      </c>
      <c r="B53" s="18">
        <v>477</v>
      </c>
      <c r="C53" s="18">
        <v>52</v>
      </c>
      <c r="D53" s="18">
        <v>1971</v>
      </c>
      <c r="E53" s="17">
        <f t="shared" si="17"/>
        <v>1971</v>
      </c>
      <c r="F53" s="17">
        <v>20</v>
      </c>
      <c r="G53" s="18">
        <v>11</v>
      </c>
      <c r="H53" s="18">
        <v>1946</v>
      </c>
      <c r="I53" s="19" t="s">
        <v>12</v>
      </c>
      <c r="J53" s="17">
        <v>4.4738132100000003</v>
      </c>
      <c r="K53" s="17">
        <v>15.1244555</v>
      </c>
      <c r="L53" s="20">
        <v>137025.39989999999</v>
      </c>
      <c r="M53" s="20">
        <v>5028136.7539999997</v>
      </c>
      <c r="N53" s="20">
        <f t="shared" si="1"/>
        <v>137025.4</v>
      </c>
      <c r="O53" s="20">
        <f t="shared" si="2"/>
        <v>5028136.7539999997</v>
      </c>
      <c r="P53" s="20" t="s">
        <v>104</v>
      </c>
      <c r="Q53" s="43"/>
      <c r="R53" s="43"/>
      <c r="S53" s="43"/>
      <c r="T53" s="43"/>
      <c r="U53" s="43"/>
      <c r="V53" s="44">
        <v>5</v>
      </c>
      <c r="W53" s="44">
        <v>8.5</v>
      </c>
      <c r="X53" s="45">
        <f t="shared" si="18"/>
        <v>10.4</v>
      </c>
      <c r="Y53" s="45">
        <f t="shared" si="19"/>
        <v>14.6</v>
      </c>
      <c r="Z53" s="45">
        <f t="shared" si="20"/>
        <v>10.4</v>
      </c>
      <c r="AA53" s="17"/>
      <c r="AB53" s="17"/>
      <c r="AC53" s="17"/>
      <c r="AD53" s="17"/>
      <c r="AE53" s="17"/>
      <c r="AF53" s="17"/>
      <c r="AG53" s="17"/>
      <c r="AH53" s="17"/>
      <c r="AI53" s="17"/>
      <c r="AJ53" s="17"/>
      <c r="AK53" s="17"/>
      <c r="AL53" s="43"/>
      <c r="AM53" s="43"/>
    </row>
    <row r="54" spans="1:39" x14ac:dyDescent="0.25">
      <c r="A54" s="17" t="s">
        <v>667</v>
      </c>
      <c r="B54" s="18">
        <v>496</v>
      </c>
      <c r="C54" s="18">
        <v>53</v>
      </c>
      <c r="D54" s="18">
        <v>1966</v>
      </c>
      <c r="E54" s="17">
        <f t="shared" si="17"/>
        <v>1966</v>
      </c>
      <c r="F54" s="17">
        <v>15</v>
      </c>
      <c r="G54" s="18">
        <v>11</v>
      </c>
      <c r="H54" s="18">
        <v>1946</v>
      </c>
      <c r="I54" s="19" t="s">
        <v>12</v>
      </c>
      <c r="J54" s="17">
        <v>17.342648579999999</v>
      </c>
      <c r="K54" s="17">
        <v>9.6407400400000007</v>
      </c>
      <c r="L54" s="20">
        <v>137025.39989999999</v>
      </c>
      <c r="M54" s="20">
        <v>5028136.7539999997</v>
      </c>
      <c r="N54" s="20">
        <f t="shared" si="1"/>
        <v>137025.4</v>
      </c>
      <c r="O54" s="20">
        <f t="shared" si="2"/>
        <v>5028136.7539999997</v>
      </c>
      <c r="P54" s="20" t="s">
        <v>104</v>
      </c>
      <c r="Q54" s="43"/>
      <c r="R54" s="43"/>
      <c r="S54" s="43"/>
      <c r="T54" s="43"/>
      <c r="U54" s="43"/>
      <c r="V54" s="44">
        <v>10.8</v>
      </c>
      <c r="W54" s="44">
        <v>17.3</v>
      </c>
      <c r="X54" s="45">
        <f t="shared" si="18"/>
        <v>16.200000000000003</v>
      </c>
      <c r="Y54" s="45">
        <f t="shared" si="19"/>
        <v>23.4</v>
      </c>
      <c r="Z54" s="45">
        <f t="shared" si="20"/>
        <v>16.200000000000003</v>
      </c>
      <c r="AA54" s="17"/>
      <c r="AB54" s="17"/>
      <c r="AC54" s="17"/>
      <c r="AD54" s="17"/>
      <c r="AE54" s="17"/>
      <c r="AF54" s="17"/>
      <c r="AG54" s="17"/>
      <c r="AH54" s="17"/>
      <c r="AI54" s="17"/>
      <c r="AJ54" s="17"/>
      <c r="AK54" s="17"/>
      <c r="AL54" s="43"/>
      <c r="AM54" s="43"/>
    </row>
    <row r="55" spans="1:39" x14ac:dyDescent="0.25">
      <c r="A55" s="17" t="s">
        <v>691</v>
      </c>
      <c r="B55" s="18">
        <v>520</v>
      </c>
      <c r="C55" s="18">
        <v>54</v>
      </c>
      <c r="D55" s="18">
        <v>1963</v>
      </c>
      <c r="E55" s="17">
        <f t="shared" si="17"/>
        <v>1963</v>
      </c>
      <c r="F55" s="17">
        <v>14</v>
      </c>
      <c r="G55" s="18">
        <v>11</v>
      </c>
      <c r="H55" s="18">
        <v>1946</v>
      </c>
      <c r="I55" s="19" t="s">
        <v>12</v>
      </c>
      <c r="J55" s="17">
        <v>19.753294069999999</v>
      </c>
      <c r="K55" s="17">
        <v>11.07651424</v>
      </c>
      <c r="L55" s="20">
        <v>137025.39989999999</v>
      </c>
      <c r="M55" s="20">
        <v>5028136.7539999997</v>
      </c>
      <c r="N55" s="20">
        <f t="shared" si="1"/>
        <v>137025.4</v>
      </c>
      <c r="O55" s="20">
        <f t="shared" si="2"/>
        <v>5028136.7539999997</v>
      </c>
      <c r="P55" s="20" t="s">
        <v>104</v>
      </c>
      <c r="Q55" s="43"/>
      <c r="R55" s="43"/>
      <c r="S55" s="43"/>
      <c r="T55" s="43"/>
      <c r="U55" s="43"/>
      <c r="V55" s="44">
        <v>4</v>
      </c>
      <c r="W55" s="44">
        <v>1.5</v>
      </c>
      <c r="X55" s="45">
        <f t="shared" si="18"/>
        <v>9.4</v>
      </c>
      <c r="Y55" s="45">
        <f t="shared" si="19"/>
        <v>7.6</v>
      </c>
      <c r="Z55" s="45">
        <f t="shared" si="20"/>
        <v>9.4</v>
      </c>
      <c r="AA55" s="17"/>
      <c r="AB55" s="17"/>
      <c r="AC55" s="17"/>
      <c r="AD55" s="17"/>
      <c r="AE55" s="17"/>
      <c r="AF55" s="17"/>
      <c r="AG55" s="17"/>
      <c r="AH55" s="17"/>
      <c r="AI55" s="17"/>
      <c r="AJ55" s="17"/>
      <c r="AK55" s="17"/>
      <c r="AL55" s="43"/>
      <c r="AM55" s="43"/>
    </row>
    <row r="56" spans="1:39" x14ac:dyDescent="0.25">
      <c r="A56" s="17" t="s">
        <v>717</v>
      </c>
      <c r="B56" s="18">
        <v>546</v>
      </c>
      <c r="C56" s="18">
        <v>55</v>
      </c>
      <c r="D56" s="18">
        <v>1960</v>
      </c>
      <c r="E56" s="17">
        <f t="shared" si="17"/>
        <v>1960</v>
      </c>
      <c r="F56" s="17">
        <v>15</v>
      </c>
      <c r="G56" s="18">
        <v>11</v>
      </c>
      <c r="H56" s="18">
        <v>1946</v>
      </c>
      <c r="I56" s="19" t="s">
        <v>12</v>
      </c>
      <c r="J56" s="17">
        <v>18.491062379999999</v>
      </c>
      <c r="K56" s="17">
        <v>11.257540990000001</v>
      </c>
      <c r="L56" s="20">
        <v>137025.39989999999</v>
      </c>
      <c r="M56" s="20">
        <v>5028136.7539999997</v>
      </c>
      <c r="N56" s="20">
        <f t="shared" si="1"/>
        <v>137025.4</v>
      </c>
      <c r="O56" s="20">
        <f t="shared" si="2"/>
        <v>5028136.7539999997</v>
      </c>
      <c r="P56" s="20" t="s">
        <v>104</v>
      </c>
      <c r="Q56" s="43"/>
      <c r="R56" s="43"/>
      <c r="S56" s="43"/>
      <c r="T56" s="43"/>
      <c r="U56" s="43"/>
      <c r="V56" s="44">
        <v>5.5</v>
      </c>
      <c r="W56" s="44">
        <v>3.7</v>
      </c>
      <c r="X56" s="45">
        <f t="shared" si="18"/>
        <v>10.9</v>
      </c>
      <c r="Y56" s="45">
        <f t="shared" si="19"/>
        <v>9.8000000000000007</v>
      </c>
      <c r="Z56" s="45">
        <f t="shared" si="20"/>
        <v>10.9</v>
      </c>
      <c r="AA56" s="17"/>
      <c r="AB56" s="17"/>
      <c r="AC56" s="17"/>
      <c r="AD56" s="17"/>
      <c r="AE56" s="17"/>
      <c r="AF56" s="17"/>
      <c r="AG56" s="17"/>
      <c r="AH56" s="17"/>
      <c r="AI56" s="17"/>
      <c r="AJ56" s="17"/>
      <c r="AK56" s="17"/>
      <c r="AL56" s="43"/>
      <c r="AM56" s="43"/>
    </row>
    <row r="57" spans="1:39" x14ac:dyDescent="0.25">
      <c r="A57" s="17" t="s">
        <v>742</v>
      </c>
      <c r="B57" s="18">
        <v>571</v>
      </c>
      <c r="C57" s="18">
        <v>56</v>
      </c>
      <c r="D57" s="18">
        <v>1958</v>
      </c>
      <c r="E57" s="17">
        <f t="shared" si="17"/>
        <v>1958</v>
      </c>
      <c r="F57" s="17">
        <v>15</v>
      </c>
      <c r="G57" s="18">
        <v>11</v>
      </c>
      <c r="H57" s="18">
        <v>1946</v>
      </c>
      <c r="I57" s="19" t="s">
        <v>12</v>
      </c>
      <c r="J57" s="17">
        <v>20.381555809999998</v>
      </c>
      <c r="K57" s="17">
        <v>11.720257070000001</v>
      </c>
      <c r="L57" s="20">
        <v>137025.39989999999</v>
      </c>
      <c r="M57" s="20">
        <v>5028136.7539999997</v>
      </c>
      <c r="N57" s="20">
        <f t="shared" si="1"/>
        <v>137025.4</v>
      </c>
      <c r="O57" s="20">
        <f t="shared" si="2"/>
        <v>5028136.7539999997</v>
      </c>
      <c r="P57" s="20" t="s">
        <v>104</v>
      </c>
      <c r="Q57" s="43"/>
      <c r="R57" s="43"/>
      <c r="S57" s="43"/>
      <c r="T57" s="43"/>
      <c r="U57" s="43"/>
      <c r="V57" s="44">
        <v>4.0999999999999996</v>
      </c>
      <c r="W57" s="44">
        <v>3.1</v>
      </c>
      <c r="X57" s="45">
        <f t="shared" si="18"/>
        <v>9.5</v>
      </c>
      <c r="Y57" s="45">
        <f t="shared" si="19"/>
        <v>9.1999999999999993</v>
      </c>
      <c r="Z57" s="45">
        <f t="shared" si="20"/>
        <v>9.5</v>
      </c>
      <c r="AA57" s="17"/>
      <c r="AB57" s="17"/>
      <c r="AC57" s="17"/>
      <c r="AD57" s="17"/>
      <c r="AE57" s="17"/>
      <c r="AF57" s="17"/>
      <c r="AG57" s="17"/>
      <c r="AH57" s="17"/>
      <c r="AI57" s="17"/>
      <c r="AJ57" s="17"/>
      <c r="AK57" s="17"/>
      <c r="AL57" s="43"/>
      <c r="AM57" s="43"/>
    </row>
    <row r="58" spans="1:39" x14ac:dyDescent="0.25">
      <c r="A58" s="17" t="s">
        <v>980</v>
      </c>
      <c r="B58" s="18">
        <v>803</v>
      </c>
      <c r="C58" s="18">
        <v>57</v>
      </c>
      <c r="D58" s="17">
        <v>1917</v>
      </c>
      <c r="E58" s="17">
        <f t="shared" si="17"/>
        <v>1917</v>
      </c>
      <c r="F58" s="17">
        <v>8</v>
      </c>
      <c r="G58" s="18">
        <v>11</v>
      </c>
      <c r="H58" s="18">
        <v>1946</v>
      </c>
      <c r="I58" s="19" t="s">
        <v>12</v>
      </c>
      <c r="J58" s="17">
        <v>22.514884080000002</v>
      </c>
      <c r="K58" s="17">
        <v>5.88213542</v>
      </c>
      <c r="L58" s="20">
        <v>137025.39989999999</v>
      </c>
      <c r="M58" s="20">
        <v>5028136.7539999997</v>
      </c>
      <c r="N58" s="20">
        <f t="shared" si="1"/>
        <v>137025.4</v>
      </c>
      <c r="O58" s="20">
        <f t="shared" si="2"/>
        <v>5028136.7539999997</v>
      </c>
      <c r="P58" s="20" t="s">
        <v>104</v>
      </c>
      <c r="Q58" s="43"/>
      <c r="R58" s="43"/>
      <c r="S58" s="43"/>
      <c r="T58" s="43"/>
      <c r="U58" s="43"/>
      <c r="V58" s="44">
        <v>8.2375379399999993</v>
      </c>
      <c r="W58" s="44">
        <v>15.74066358</v>
      </c>
      <c r="X58" s="45">
        <f t="shared" si="18"/>
        <v>13.63753794</v>
      </c>
      <c r="Y58" s="45">
        <f t="shared" si="19"/>
        <v>21.840663579999998</v>
      </c>
      <c r="Z58" s="45">
        <f t="shared" si="20"/>
        <v>13.63753794</v>
      </c>
      <c r="AA58" s="17"/>
      <c r="AB58" s="17"/>
      <c r="AC58" s="17"/>
      <c r="AD58" s="17"/>
      <c r="AE58" s="17"/>
      <c r="AF58" s="17"/>
      <c r="AG58" s="17"/>
      <c r="AH58" s="17"/>
      <c r="AI58" s="17"/>
      <c r="AJ58" s="17"/>
      <c r="AK58" s="17"/>
      <c r="AL58" s="43"/>
      <c r="AM58" s="43"/>
    </row>
    <row r="59" spans="1:39" x14ac:dyDescent="0.25">
      <c r="A59" s="17" t="s">
        <v>1008</v>
      </c>
      <c r="B59" s="18">
        <v>831</v>
      </c>
      <c r="C59" s="18">
        <v>58</v>
      </c>
      <c r="D59" s="17">
        <v>1911</v>
      </c>
      <c r="E59" s="17">
        <f t="shared" si="17"/>
        <v>1911</v>
      </c>
      <c r="F59" s="17">
        <v>13</v>
      </c>
      <c r="G59" s="18">
        <v>11</v>
      </c>
      <c r="H59" s="18">
        <v>1946</v>
      </c>
      <c r="I59" s="19" t="s">
        <v>12</v>
      </c>
      <c r="J59" s="17">
        <v>8365.4687055400009</v>
      </c>
      <c r="K59" s="17">
        <v>-2593.26948206</v>
      </c>
      <c r="L59" s="20">
        <v>137025.39989999999</v>
      </c>
      <c r="M59" s="20">
        <v>5028136.7539999997</v>
      </c>
      <c r="N59" s="20">
        <f t="shared" si="1"/>
        <v>137025.4</v>
      </c>
      <c r="O59" s="20">
        <f t="shared" si="2"/>
        <v>5028136.7539999997</v>
      </c>
      <c r="P59" s="20" t="s">
        <v>104</v>
      </c>
      <c r="Q59" s="43"/>
      <c r="R59" s="43"/>
      <c r="S59" s="43"/>
      <c r="T59" s="43"/>
      <c r="U59" s="43"/>
      <c r="V59" s="44">
        <v>11.2</v>
      </c>
      <c r="W59" s="44">
        <v>5</v>
      </c>
      <c r="X59" s="45">
        <f t="shared" si="18"/>
        <v>16.600000000000001</v>
      </c>
      <c r="Y59" s="45">
        <f t="shared" si="19"/>
        <v>11.1</v>
      </c>
      <c r="Z59" s="45">
        <f t="shared" si="20"/>
        <v>16.600000000000001</v>
      </c>
      <c r="AA59" s="17"/>
      <c r="AB59" s="17"/>
      <c r="AC59" s="17"/>
      <c r="AD59" s="17"/>
      <c r="AE59" s="17"/>
      <c r="AF59" s="17"/>
      <c r="AG59" s="17"/>
      <c r="AH59" s="17"/>
      <c r="AI59" s="17"/>
      <c r="AJ59" s="17"/>
      <c r="AK59" s="17"/>
      <c r="AL59" s="43"/>
      <c r="AM59" s="43"/>
    </row>
    <row r="60" spans="1:39" x14ac:dyDescent="0.25">
      <c r="A60" s="17" t="s">
        <v>1110</v>
      </c>
      <c r="B60" s="18">
        <v>931</v>
      </c>
      <c r="C60" s="18">
        <v>59</v>
      </c>
      <c r="D60" s="17">
        <v>1891</v>
      </c>
      <c r="E60" s="17">
        <f t="shared" si="17"/>
        <v>1891</v>
      </c>
      <c r="F60" s="17">
        <v>9</v>
      </c>
      <c r="G60" s="18">
        <v>11</v>
      </c>
      <c r="H60" s="18">
        <v>1946</v>
      </c>
      <c r="I60" s="19" t="s">
        <v>12</v>
      </c>
      <c r="J60" s="17">
        <v>33.512285319999997</v>
      </c>
      <c r="K60" s="17">
        <v>16.678841819999999</v>
      </c>
      <c r="L60" s="20">
        <v>137025.39989999999</v>
      </c>
      <c r="M60" s="20">
        <v>5028136.7539999997</v>
      </c>
      <c r="N60" s="20">
        <f t="shared" si="1"/>
        <v>137025.4</v>
      </c>
      <c r="O60" s="20">
        <f t="shared" si="2"/>
        <v>5028136.7539999997</v>
      </c>
      <c r="P60" s="20" t="s">
        <v>104</v>
      </c>
      <c r="Q60" s="43"/>
      <c r="R60" s="43"/>
      <c r="S60" s="43"/>
      <c r="T60" s="43"/>
      <c r="U60" s="43"/>
      <c r="V60" s="44">
        <v>11.8</v>
      </c>
      <c r="W60" s="44">
        <v>18.3</v>
      </c>
      <c r="X60" s="45">
        <f t="shared" si="18"/>
        <v>17.200000000000003</v>
      </c>
      <c r="Y60" s="45">
        <f t="shared" si="19"/>
        <v>24.4</v>
      </c>
      <c r="Z60" s="45">
        <f t="shared" si="20"/>
        <v>17.200000000000003</v>
      </c>
      <c r="AA60" s="17"/>
      <c r="AB60" s="17"/>
      <c r="AC60" s="17"/>
      <c r="AD60" s="17"/>
      <c r="AE60" s="17"/>
      <c r="AF60" s="17"/>
      <c r="AG60" s="17"/>
      <c r="AH60" s="17"/>
      <c r="AI60" s="17"/>
      <c r="AJ60" s="17"/>
      <c r="AK60" s="17"/>
      <c r="AL60" s="43"/>
      <c r="AM60" s="43"/>
    </row>
    <row r="61" spans="1:39" x14ac:dyDescent="0.25">
      <c r="A61" s="17" t="s">
        <v>777</v>
      </c>
      <c r="B61" s="18">
        <v>605</v>
      </c>
      <c r="C61" s="18">
        <v>60</v>
      </c>
      <c r="D61" s="17" t="s">
        <v>754</v>
      </c>
      <c r="E61" s="17">
        <v>1947</v>
      </c>
      <c r="F61" s="17">
        <v>24</v>
      </c>
      <c r="G61" s="18">
        <v>11</v>
      </c>
      <c r="H61" s="18">
        <v>1946</v>
      </c>
      <c r="I61" s="19" t="s">
        <v>12</v>
      </c>
      <c r="J61" s="17">
        <v>1166.25870938</v>
      </c>
      <c r="K61" s="17">
        <v>-562.06792874999996</v>
      </c>
      <c r="L61" s="20">
        <v>137025.39990838</v>
      </c>
      <c r="M61" s="20">
        <v>5028136.7543353401</v>
      </c>
      <c r="N61" s="20">
        <f t="shared" si="1"/>
        <v>137025.4</v>
      </c>
      <c r="O61" s="20">
        <f t="shared" si="2"/>
        <v>5028136.7539999997</v>
      </c>
      <c r="P61" s="20" t="s">
        <v>104</v>
      </c>
      <c r="Q61" s="43"/>
      <c r="R61" s="43"/>
      <c r="S61" s="43"/>
      <c r="T61" s="43"/>
      <c r="U61" s="43"/>
      <c r="V61" s="44">
        <v>10.5</v>
      </c>
      <c r="W61" s="44">
        <v>6.1</v>
      </c>
      <c r="X61" s="45">
        <f t="shared" si="18"/>
        <v>15.9</v>
      </c>
      <c r="Y61" s="45">
        <f t="shared" si="19"/>
        <v>12.2</v>
      </c>
      <c r="Z61" s="45">
        <f t="shared" si="20"/>
        <v>15.9</v>
      </c>
      <c r="AA61" s="17"/>
      <c r="AB61" s="17"/>
      <c r="AC61" s="17"/>
      <c r="AD61" s="17"/>
      <c r="AE61" s="17"/>
      <c r="AF61" s="17"/>
      <c r="AG61" s="17"/>
      <c r="AH61" s="17"/>
      <c r="AI61" s="17"/>
      <c r="AJ61" s="17"/>
      <c r="AK61" s="17"/>
      <c r="AL61" s="43"/>
      <c r="AM61" s="43"/>
    </row>
    <row r="62" spans="1:39" x14ac:dyDescent="0.25">
      <c r="A62" s="17" t="s">
        <v>805</v>
      </c>
      <c r="B62" s="18">
        <v>632</v>
      </c>
      <c r="C62" s="18">
        <v>61</v>
      </c>
      <c r="D62" s="17" t="s">
        <v>781</v>
      </c>
      <c r="E62" s="17">
        <v>1947</v>
      </c>
      <c r="F62" s="17">
        <v>25</v>
      </c>
      <c r="G62" s="18">
        <v>11</v>
      </c>
      <c r="H62" s="18">
        <v>1946</v>
      </c>
      <c r="I62" s="19" t="s">
        <v>12</v>
      </c>
      <c r="J62" s="17">
        <v>1172.26740421</v>
      </c>
      <c r="K62" s="17">
        <v>-570.28002645000004</v>
      </c>
      <c r="L62" s="20">
        <v>137025.39990838</v>
      </c>
      <c r="M62" s="20">
        <v>5028136.7543353401</v>
      </c>
      <c r="N62" s="20">
        <f t="shared" si="1"/>
        <v>137025.4</v>
      </c>
      <c r="O62" s="20">
        <f t="shared" si="2"/>
        <v>5028136.7539999997</v>
      </c>
      <c r="P62" s="20" t="s">
        <v>104</v>
      </c>
      <c r="Q62" s="43"/>
      <c r="R62" s="43"/>
      <c r="S62" s="43"/>
      <c r="T62" s="43"/>
      <c r="U62" s="43"/>
      <c r="V62" s="44">
        <v>9.6999999999999993</v>
      </c>
      <c r="W62" s="44">
        <v>8.5</v>
      </c>
      <c r="X62" s="45">
        <f t="shared" si="18"/>
        <v>15.1</v>
      </c>
      <c r="Y62" s="45">
        <f t="shared" si="19"/>
        <v>14.6</v>
      </c>
      <c r="Z62" s="45">
        <f t="shared" si="20"/>
        <v>15.1</v>
      </c>
      <c r="AA62" s="17"/>
      <c r="AB62" s="17"/>
      <c r="AC62" s="17"/>
      <c r="AD62" s="17"/>
      <c r="AE62" s="17"/>
      <c r="AF62" s="17"/>
      <c r="AG62" s="17"/>
      <c r="AH62" s="17"/>
      <c r="AI62" s="17"/>
      <c r="AJ62" s="17"/>
      <c r="AK62" s="17"/>
      <c r="AL62" s="43"/>
      <c r="AM62" s="43"/>
    </row>
    <row r="63" spans="1:39" x14ac:dyDescent="0.25">
      <c r="A63" s="17" t="s">
        <v>834</v>
      </c>
      <c r="B63" s="18">
        <v>660</v>
      </c>
      <c r="C63" s="18">
        <v>62</v>
      </c>
      <c r="D63" s="17" t="s">
        <v>809</v>
      </c>
      <c r="E63" s="17">
        <v>1947</v>
      </c>
      <c r="F63" s="17">
        <v>26</v>
      </c>
      <c r="G63" s="18">
        <v>11</v>
      </c>
      <c r="H63" s="18">
        <v>1946</v>
      </c>
      <c r="I63" s="19" t="s">
        <v>12</v>
      </c>
      <c r="J63" s="17">
        <v>1149.4261601600001</v>
      </c>
      <c r="K63" s="17">
        <v>-502.55083745000002</v>
      </c>
      <c r="L63" s="20">
        <v>137025.39990838</v>
      </c>
      <c r="M63" s="20">
        <v>5028136.7543353401</v>
      </c>
      <c r="N63" s="20">
        <f t="shared" si="1"/>
        <v>137025.4</v>
      </c>
      <c r="O63" s="20">
        <f t="shared" si="2"/>
        <v>5028136.7539999997</v>
      </c>
      <c r="P63" s="20" t="s">
        <v>104</v>
      </c>
      <c r="Q63" s="43"/>
      <c r="R63" s="43"/>
      <c r="S63" s="43"/>
      <c r="T63" s="43"/>
      <c r="U63" s="43"/>
      <c r="V63" s="44">
        <v>9.5</v>
      </c>
      <c r="W63" s="44">
        <v>11</v>
      </c>
      <c r="X63" s="45">
        <f t="shared" si="18"/>
        <v>14.9</v>
      </c>
      <c r="Y63" s="45">
        <f t="shared" si="19"/>
        <v>17.100000000000001</v>
      </c>
      <c r="Z63" s="45">
        <f t="shared" si="20"/>
        <v>14.9</v>
      </c>
      <c r="AA63" s="17"/>
      <c r="AB63" s="17"/>
      <c r="AC63" s="17"/>
      <c r="AD63" s="17"/>
      <c r="AE63" s="17"/>
      <c r="AF63" s="17"/>
      <c r="AG63" s="17"/>
      <c r="AH63" s="17"/>
      <c r="AI63" s="17"/>
      <c r="AJ63" s="17"/>
      <c r="AK63" s="17"/>
      <c r="AL63" s="43"/>
      <c r="AM63" s="43"/>
    </row>
    <row r="64" spans="1:39" x14ac:dyDescent="0.25">
      <c r="A64" s="17" t="s">
        <v>967</v>
      </c>
      <c r="B64" s="18">
        <v>790</v>
      </c>
      <c r="C64" s="18">
        <v>63</v>
      </c>
      <c r="D64" s="17">
        <v>1931</v>
      </c>
      <c r="E64" s="17">
        <f>D64</f>
        <v>1931</v>
      </c>
      <c r="F64" s="17">
        <v>23</v>
      </c>
      <c r="G64" s="18">
        <v>11</v>
      </c>
      <c r="H64" s="18">
        <v>1946</v>
      </c>
      <c r="I64" s="19" t="s">
        <v>12</v>
      </c>
      <c r="J64" s="17">
        <v>1174.96510416</v>
      </c>
      <c r="K64" s="17">
        <v>-582.75756081999998</v>
      </c>
      <c r="L64" s="20">
        <v>137025.39990838</v>
      </c>
      <c r="M64" s="20">
        <v>5028136.7543353401</v>
      </c>
      <c r="N64" s="20">
        <f t="shared" si="1"/>
        <v>137025.4</v>
      </c>
      <c r="O64" s="20">
        <f t="shared" si="2"/>
        <v>5028136.7539999997</v>
      </c>
      <c r="P64" s="20" t="s">
        <v>104</v>
      </c>
      <c r="Q64" s="43"/>
      <c r="R64" s="43"/>
      <c r="S64" s="43"/>
      <c r="T64" s="43"/>
      <c r="U64" s="43"/>
      <c r="V64" s="45">
        <v>22.836997480000001</v>
      </c>
      <c r="W64" s="45">
        <v>36.576292100000003</v>
      </c>
      <c r="X64" s="45">
        <f t="shared" si="18"/>
        <v>28.236997479999999</v>
      </c>
      <c r="Y64" s="45">
        <f t="shared" si="19"/>
        <v>42.676292100000005</v>
      </c>
      <c r="Z64" s="45">
        <f t="shared" si="20"/>
        <v>28.236997479999999</v>
      </c>
      <c r="AA64" s="17"/>
      <c r="AB64" s="17"/>
      <c r="AC64" s="17"/>
      <c r="AD64" s="17"/>
      <c r="AE64" s="17"/>
      <c r="AF64" s="17"/>
      <c r="AG64" s="17"/>
      <c r="AH64" s="17"/>
      <c r="AI64" s="17"/>
      <c r="AJ64" s="17"/>
      <c r="AK64" s="17"/>
      <c r="AL64" s="43"/>
      <c r="AM64" s="43"/>
    </row>
    <row r="65" spans="1:39" x14ac:dyDescent="0.25">
      <c r="A65" s="17" t="s">
        <v>1045</v>
      </c>
      <c r="B65" s="18">
        <v>867</v>
      </c>
      <c r="C65" s="18">
        <v>64</v>
      </c>
      <c r="D65" s="17" t="s">
        <v>1012</v>
      </c>
      <c r="E65" s="17">
        <v>1905</v>
      </c>
      <c r="F65" s="17">
        <v>34</v>
      </c>
      <c r="G65" s="18">
        <v>11</v>
      </c>
      <c r="H65" s="18">
        <v>1946</v>
      </c>
      <c r="I65" s="19" t="s">
        <v>12</v>
      </c>
      <c r="J65" s="17">
        <v>4036.1182550100002</v>
      </c>
      <c r="K65" s="17">
        <v>-2497.157553</v>
      </c>
      <c r="L65" s="20">
        <v>137025.39990838</v>
      </c>
      <c r="M65" s="20">
        <v>5028136.7543353401</v>
      </c>
      <c r="N65" s="20">
        <f t="shared" si="1"/>
        <v>137025.4</v>
      </c>
      <c r="O65" s="20">
        <f t="shared" si="2"/>
        <v>5028136.7539999997</v>
      </c>
      <c r="P65" s="20" t="s">
        <v>104</v>
      </c>
      <c r="Q65" s="43"/>
      <c r="R65" s="43"/>
      <c r="S65" s="43"/>
      <c r="T65" s="43"/>
      <c r="U65" s="43"/>
      <c r="V65" s="45">
        <v>53.040225460000002</v>
      </c>
      <c r="W65" s="45">
        <v>57.522207950000002</v>
      </c>
      <c r="X65" s="45">
        <f t="shared" si="18"/>
        <v>58.440225460000001</v>
      </c>
      <c r="Y65" s="45">
        <f t="shared" si="19"/>
        <v>63.622207950000004</v>
      </c>
      <c r="Z65" s="45">
        <f t="shared" si="20"/>
        <v>58.440225460000001</v>
      </c>
      <c r="AA65" s="17"/>
      <c r="AB65" s="17"/>
      <c r="AC65" s="17"/>
      <c r="AD65" s="17"/>
      <c r="AE65" s="17"/>
      <c r="AF65" s="17"/>
      <c r="AG65" s="17"/>
      <c r="AH65" s="17"/>
      <c r="AI65" s="17"/>
      <c r="AJ65" s="17"/>
      <c r="AK65" s="17"/>
      <c r="AL65" s="43"/>
      <c r="AM65" s="43"/>
    </row>
    <row r="66" spans="1:39" x14ac:dyDescent="0.25">
      <c r="A66" s="17" t="s">
        <v>1088</v>
      </c>
      <c r="B66" s="18">
        <v>909</v>
      </c>
      <c r="C66" s="18">
        <v>65</v>
      </c>
      <c r="D66" s="17" t="s">
        <v>1067</v>
      </c>
      <c r="E66" s="17">
        <v>1905</v>
      </c>
      <c r="F66" s="17">
        <v>22</v>
      </c>
      <c r="G66" s="18">
        <v>11</v>
      </c>
      <c r="H66" s="18">
        <v>1946</v>
      </c>
      <c r="I66" s="19" t="s">
        <v>12</v>
      </c>
      <c r="J66" s="17">
        <v>925.65447056000005</v>
      </c>
      <c r="K66" s="17">
        <v>-1006.88856929</v>
      </c>
      <c r="L66" s="20">
        <v>137025.39990838</v>
      </c>
      <c r="M66" s="20">
        <v>5028136.7543353401</v>
      </c>
      <c r="N66" s="20">
        <f t="shared" ref="N66:N129" si="21">ROUND(L66,3)</f>
        <v>137025.4</v>
      </c>
      <c r="O66" s="20">
        <f t="shared" ref="O66:O129" si="22">ROUND(M66,3)</f>
        <v>5028136.7539999997</v>
      </c>
      <c r="P66" s="20" t="s">
        <v>104</v>
      </c>
      <c r="Q66" s="43"/>
      <c r="R66" s="43"/>
      <c r="S66" s="43"/>
      <c r="T66" s="43"/>
      <c r="U66" s="43"/>
      <c r="V66" s="44">
        <v>38.700000000000003</v>
      </c>
      <c r="W66" s="44">
        <v>57.1</v>
      </c>
      <c r="X66" s="45">
        <f t="shared" si="18"/>
        <v>44.1</v>
      </c>
      <c r="Y66" s="45">
        <f t="shared" si="19"/>
        <v>63.2</v>
      </c>
      <c r="Z66" s="45">
        <f t="shared" si="20"/>
        <v>44.1</v>
      </c>
      <c r="AA66" s="17"/>
      <c r="AB66" s="17"/>
      <c r="AC66" s="17"/>
      <c r="AD66" s="17"/>
      <c r="AE66" s="17"/>
      <c r="AF66" s="17"/>
      <c r="AG66" s="17"/>
      <c r="AH66" s="17"/>
      <c r="AI66" s="17"/>
      <c r="AJ66" s="17"/>
      <c r="AK66" s="17"/>
      <c r="AL66" s="43"/>
      <c r="AM66" s="43"/>
    </row>
    <row r="67" spans="1:39" x14ac:dyDescent="0.25">
      <c r="A67" s="23" t="s">
        <v>103</v>
      </c>
      <c r="B67" s="23">
        <v>1</v>
      </c>
      <c r="C67" s="23">
        <v>66</v>
      </c>
      <c r="D67" s="23">
        <v>2020</v>
      </c>
      <c r="E67" s="23">
        <f>D67</f>
        <v>2020</v>
      </c>
      <c r="F67" s="23" t="s">
        <v>12</v>
      </c>
      <c r="G67" s="23">
        <v>1</v>
      </c>
      <c r="H67" s="23">
        <v>2020</v>
      </c>
      <c r="I67" s="24">
        <v>23</v>
      </c>
      <c r="J67" s="23" t="s">
        <v>12</v>
      </c>
      <c r="K67" s="23" t="s">
        <v>12</v>
      </c>
      <c r="L67" s="25">
        <v>137507.4472</v>
      </c>
      <c r="M67" s="25">
        <v>5027063.6220000004</v>
      </c>
      <c r="N67" s="25">
        <f t="shared" si="21"/>
        <v>137507.44699999999</v>
      </c>
      <c r="O67" s="25">
        <f t="shared" si="22"/>
        <v>5027063.6220000004</v>
      </c>
      <c r="P67" s="25" t="s">
        <v>104</v>
      </c>
      <c r="Q67" s="26">
        <v>11.0388841104348</v>
      </c>
      <c r="R67" s="26">
        <v>12.48152806</v>
      </c>
      <c r="S67" s="27">
        <f>IF(E67=2020, Q67, IF(E67=1946, Q67+5.4, IF(E67=1883, Q67+8.2, IF(E67=1882, Q67+5.9, IF(E67=1824, Q67+5.8, IF(E67=1803, Q67+14.8, IF(E67=1790, Q67+8, )))))))</f>
        <v>11.0388841104348</v>
      </c>
      <c r="T67" s="27">
        <f>IF(E67=2020, R67, IF(E67=1946, R67+5.4, IF(E67=1883, R67+8.2, IF(E67=1882, R67+5.9, IF(E67=1824, R67+5.8, IF(E67=1803, R67+14.8, IF(E67=1790, R67+8, )))))))</f>
        <v>12.48152806</v>
      </c>
      <c r="U67" s="27">
        <f>IF(P67="Affine", S67, T67)</f>
        <v>11.0388841104348</v>
      </c>
      <c r="V67" s="27"/>
      <c r="W67" s="23"/>
      <c r="X67" s="28"/>
      <c r="Y67" s="27"/>
      <c r="Z67" s="26"/>
      <c r="AA67" s="23">
        <v>1917</v>
      </c>
      <c r="AB67" s="23">
        <v>1931</v>
      </c>
      <c r="AC67" s="23">
        <f>AVERAGE(AA67:AB67)</f>
        <v>1924</v>
      </c>
      <c r="AD67" s="23">
        <f>AC67-AA67</f>
        <v>7</v>
      </c>
      <c r="AE67" s="23">
        <v>2020</v>
      </c>
      <c r="AF67" s="23">
        <v>2020</v>
      </c>
      <c r="AG67" s="23">
        <f>AVERAGE(AE67:AF67)</f>
        <v>2020</v>
      </c>
      <c r="AH67" s="23">
        <f>AG67-AE67</f>
        <v>0</v>
      </c>
      <c r="AI67" s="23" t="s">
        <v>105</v>
      </c>
      <c r="AJ67" s="23">
        <v>1</v>
      </c>
      <c r="AK67" s="23" t="s">
        <v>106</v>
      </c>
      <c r="AL67" s="26">
        <f>AVERAGE(V68:V90)</f>
        <v>11.038884110434783</v>
      </c>
      <c r="AM67" s="26">
        <f>AVERAGE(W68:W90)</f>
        <v>12.481528060000002</v>
      </c>
    </row>
    <row r="68" spans="1:39" x14ac:dyDescent="0.25">
      <c r="A68" s="17" t="s">
        <v>775</v>
      </c>
      <c r="B68" s="18">
        <v>603</v>
      </c>
      <c r="C68" s="18">
        <v>67</v>
      </c>
      <c r="D68" s="17" t="s">
        <v>754</v>
      </c>
      <c r="E68" s="17">
        <v>1947</v>
      </c>
      <c r="F68" s="17">
        <v>22</v>
      </c>
      <c r="G68" s="18">
        <v>1</v>
      </c>
      <c r="H68" s="18">
        <v>2020</v>
      </c>
      <c r="I68" s="19" t="s">
        <v>12</v>
      </c>
      <c r="J68" s="17">
        <v>809.99086591000002</v>
      </c>
      <c r="K68" s="17">
        <v>-99.262143480000006</v>
      </c>
      <c r="L68" s="20">
        <v>137507.4471592</v>
      </c>
      <c r="M68" s="20">
        <v>5027063.6221418399</v>
      </c>
      <c r="N68" s="20">
        <f t="shared" si="21"/>
        <v>137507.44699999999</v>
      </c>
      <c r="O68" s="20">
        <f t="shared" si="22"/>
        <v>5027063.6220000004</v>
      </c>
      <c r="P68" s="20" t="s">
        <v>104</v>
      </c>
      <c r="Q68" s="43"/>
      <c r="R68" s="43"/>
      <c r="S68" s="43"/>
      <c r="T68" s="43"/>
      <c r="U68" s="43"/>
      <c r="V68" s="44">
        <v>4</v>
      </c>
      <c r="W68" s="44">
        <v>5.9</v>
      </c>
      <c r="X68" s="45">
        <f t="shared" ref="X68:X90" si="23">IF(H68=2020, V68, IF(H68=1946, V68+5.4, IF(H68=1883, V68+8.2, IF(H68=1882, V68+5.9, IF(H68=1824, V68+5.8, IF(H68=1803, V68+14.8, IF(H68=1790, V68+8, )))))))</f>
        <v>4</v>
      </c>
      <c r="Y68" s="45">
        <f t="shared" ref="Y68:Y90" si="24">IF(H68=2020, W68, IF(H68=1946, W68+6.1, IF(H68=1883, W68+7.6, IF(H68=1882, W68+6.3, IF(H68=1824, W68+7.4, IF(H68=1803, W68+17.5, IF(H68=1790, W68+11.8, )))))))</f>
        <v>5.9</v>
      </c>
      <c r="Z68" s="45">
        <f t="shared" ref="Z68:Z90" si="25">IF(P68="Affine", X68, Y68)</f>
        <v>4</v>
      </c>
      <c r="AA68" s="17"/>
      <c r="AB68" s="17"/>
      <c r="AC68" s="17"/>
      <c r="AD68" s="17"/>
      <c r="AE68" s="17"/>
      <c r="AF68" s="17"/>
      <c r="AG68" s="17"/>
      <c r="AH68" s="17"/>
      <c r="AI68" s="17"/>
      <c r="AJ68" s="17"/>
      <c r="AK68" s="17"/>
      <c r="AL68" s="43"/>
      <c r="AM68" s="43"/>
    </row>
    <row r="69" spans="1:39" x14ac:dyDescent="0.25">
      <c r="A69" s="17" t="s">
        <v>802</v>
      </c>
      <c r="B69" s="18">
        <v>629</v>
      </c>
      <c r="C69" s="18">
        <v>68</v>
      </c>
      <c r="D69" s="17" t="s">
        <v>781</v>
      </c>
      <c r="E69" s="17">
        <v>1947</v>
      </c>
      <c r="F69" s="17">
        <v>22</v>
      </c>
      <c r="G69" s="18">
        <v>1</v>
      </c>
      <c r="H69" s="18">
        <v>2020</v>
      </c>
      <c r="I69" s="19" t="s">
        <v>12</v>
      </c>
      <c r="J69" s="17">
        <v>817.59044871000003</v>
      </c>
      <c r="K69" s="17">
        <v>-103.38734651</v>
      </c>
      <c r="L69" s="20">
        <v>137507.4471592</v>
      </c>
      <c r="M69" s="20">
        <v>5027063.6221418399</v>
      </c>
      <c r="N69" s="20">
        <f t="shared" si="21"/>
        <v>137507.44699999999</v>
      </c>
      <c r="O69" s="20">
        <f t="shared" si="22"/>
        <v>5027063.6220000004</v>
      </c>
      <c r="P69" s="20" t="s">
        <v>104</v>
      </c>
      <c r="Q69" s="43"/>
      <c r="R69" s="43"/>
      <c r="S69" s="43"/>
      <c r="T69" s="43"/>
      <c r="U69" s="43"/>
      <c r="V69" s="44">
        <v>2.1</v>
      </c>
      <c r="W69" s="44">
        <v>3</v>
      </c>
      <c r="X69" s="45">
        <f t="shared" si="23"/>
        <v>2.1</v>
      </c>
      <c r="Y69" s="45">
        <f t="shared" si="24"/>
        <v>3</v>
      </c>
      <c r="Z69" s="45">
        <f t="shared" si="25"/>
        <v>2.1</v>
      </c>
      <c r="AA69" s="17"/>
      <c r="AB69" s="17"/>
      <c r="AC69" s="17"/>
      <c r="AD69" s="17"/>
      <c r="AE69" s="17"/>
      <c r="AF69" s="17"/>
      <c r="AG69" s="17"/>
      <c r="AH69" s="17"/>
      <c r="AI69" s="17"/>
      <c r="AJ69" s="17"/>
      <c r="AK69" s="17"/>
      <c r="AL69" s="43"/>
      <c r="AM69" s="43"/>
    </row>
    <row r="70" spans="1:39" x14ac:dyDescent="0.25">
      <c r="A70" s="17" t="s">
        <v>808</v>
      </c>
      <c r="B70" s="18">
        <v>635</v>
      </c>
      <c r="C70" s="18">
        <v>69</v>
      </c>
      <c r="D70" s="17" t="s">
        <v>809</v>
      </c>
      <c r="E70" s="17">
        <v>1947</v>
      </c>
      <c r="F70" s="17">
        <v>1</v>
      </c>
      <c r="G70" s="18">
        <v>1</v>
      </c>
      <c r="H70" s="18">
        <v>2020</v>
      </c>
      <c r="I70" s="19" t="s">
        <v>12</v>
      </c>
      <c r="J70" s="17">
        <v>800.82992037999998</v>
      </c>
      <c r="K70" s="17">
        <v>-37.615403929999999</v>
      </c>
      <c r="L70" s="20">
        <v>137507.4471592</v>
      </c>
      <c r="M70" s="20">
        <v>5027063.6221418399</v>
      </c>
      <c r="N70" s="20">
        <f t="shared" si="21"/>
        <v>137507.44699999999</v>
      </c>
      <c r="O70" s="20">
        <f t="shared" si="22"/>
        <v>5027063.6220000004</v>
      </c>
      <c r="P70" s="20" t="s">
        <v>104</v>
      </c>
      <c r="Q70" s="43"/>
      <c r="R70" s="43"/>
      <c r="S70" s="43"/>
      <c r="T70" s="43"/>
      <c r="U70" s="43"/>
      <c r="V70" s="44">
        <v>3.5</v>
      </c>
      <c r="W70" s="44">
        <v>1.9</v>
      </c>
      <c r="X70" s="45">
        <f t="shared" si="23"/>
        <v>3.5</v>
      </c>
      <c r="Y70" s="45">
        <f t="shared" si="24"/>
        <v>1.9</v>
      </c>
      <c r="Z70" s="45">
        <f t="shared" si="25"/>
        <v>3.5</v>
      </c>
      <c r="AA70" s="17"/>
      <c r="AB70" s="17"/>
      <c r="AC70" s="17"/>
      <c r="AD70" s="17"/>
      <c r="AE70" s="17"/>
      <c r="AF70" s="17"/>
      <c r="AG70" s="17"/>
      <c r="AH70" s="17"/>
      <c r="AI70" s="17"/>
      <c r="AJ70" s="17"/>
      <c r="AK70" s="17"/>
      <c r="AL70" s="43"/>
      <c r="AM70" s="43"/>
    </row>
    <row r="71" spans="1:39" x14ac:dyDescent="0.25">
      <c r="A71" s="17" t="s">
        <v>963</v>
      </c>
      <c r="B71" s="18">
        <v>786</v>
      </c>
      <c r="C71" s="18">
        <v>70</v>
      </c>
      <c r="D71" s="17">
        <v>1931</v>
      </c>
      <c r="E71" s="17">
        <f t="shared" ref="E71:E80" si="26">D71</f>
        <v>1931</v>
      </c>
      <c r="F71" s="17">
        <v>19</v>
      </c>
      <c r="G71" s="18">
        <v>1</v>
      </c>
      <c r="H71" s="18">
        <v>2020</v>
      </c>
      <c r="I71" s="19" t="s">
        <v>12</v>
      </c>
      <c r="J71" s="17">
        <v>804.02303761999997</v>
      </c>
      <c r="K71" s="17">
        <v>-86.66251389</v>
      </c>
      <c r="L71" s="20">
        <v>137507.4471592</v>
      </c>
      <c r="M71" s="20">
        <v>5027063.6221418399</v>
      </c>
      <c r="N71" s="20">
        <f t="shared" si="21"/>
        <v>137507.44699999999</v>
      </c>
      <c r="O71" s="20">
        <f t="shared" si="22"/>
        <v>5027063.6220000004</v>
      </c>
      <c r="P71" s="20" t="s">
        <v>104</v>
      </c>
      <c r="Q71" s="43"/>
      <c r="R71" s="43"/>
      <c r="S71" s="43"/>
      <c r="T71" s="43"/>
      <c r="U71" s="43"/>
      <c r="V71" s="45">
        <v>21.293055549999998</v>
      </c>
      <c r="W71" s="45">
        <v>35.447571140000001</v>
      </c>
      <c r="X71" s="45">
        <f t="shared" si="23"/>
        <v>21.293055549999998</v>
      </c>
      <c r="Y71" s="45">
        <f t="shared" si="24"/>
        <v>35.447571140000001</v>
      </c>
      <c r="Z71" s="45">
        <f t="shared" si="25"/>
        <v>21.293055549999998</v>
      </c>
      <c r="AA71" s="17"/>
      <c r="AB71" s="17"/>
      <c r="AC71" s="17"/>
      <c r="AD71" s="17"/>
      <c r="AE71" s="17"/>
      <c r="AF71" s="17"/>
      <c r="AG71" s="17"/>
      <c r="AH71" s="17"/>
      <c r="AI71" s="17"/>
      <c r="AJ71" s="17"/>
      <c r="AK71" s="17"/>
      <c r="AL71" s="43"/>
      <c r="AM71" s="43"/>
    </row>
    <row r="72" spans="1:39" x14ac:dyDescent="0.25">
      <c r="A72" s="17" t="s">
        <v>276</v>
      </c>
      <c r="B72" s="18">
        <v>93</v>
      </c>
      <c r="C72" s="18">
        <v>71</v>
      </c>
      <c r="D72" s="18">
        <v>2013</v>
      </c>
      <c r="E72" s="17">
        <f t="shared" si="26"/>
        <v>2013</v>
      </c>
      <c r="F72" s="17">
        <v>12</v>
      </c>
      <c r="G72" s="18">
        <v>1</v>
      </c>
      <c r="H72" s="18">
        <v>2020</v>
      </c>
      <c r="I72" s="19" t="s">
        <v>12</v>
      </c>
      <c r="J72" s="17">
        <v>0.78301107000000003</v>
      </c>
      <c r="K72" s="17">
        <v>1.6318554999999999</v>
      </c>
      <c r="L72" s="20">
        <v>137507.4472</v>
      </c>
      <c r="M72" s="20">
        <v>5027063.6220000004</v>
      </c>
      <c r="N72" s="20">
        <f t="shared" si="21"/>
        <v>137507.44699999999</v>
      </c>
      <c r="O72" s="20">
        <f t="shared" si="22"/>
        <v>5027063.6220000004</v>
      </c>
      <c r="P72" s="20" t="s">
        <v>104</v>
      </c>
      <c r="Q72" s="43"/>
      <c r="R72" s="43"/>
      <c r="S72" s="43"/>
      <c r="T72" s="43"/>
      <c r="U72" s="43"/>
      <c r="V72" s="44">
        <v>6</v>
      </c>
      <c r="W72" s="44">
        <v>6.6</v>
      </c>
      <c r="X72" s="45">
        <f t="shared" si="23"/>
        <v>6</v>
      </c>
      <c r="Y72" s="45">
        <f t="shared" si="24"/>
        <v>6.6</v>
      </c>
      <c r="Z72" s="45">
        <f t="shared" si="25"/>
        <v>6</v>
      </c>
      <c r="AA72" s="17"/>
      <c r="AB72" s="17"/>
      <c r="AC72" s="17"/>
      <c r="AD72" s="17"/>
      <c r="AE72" s="17"/>
      <c r="AF72" s="17"/>
      <c r="AG72" s="17"/>
      <c r="AH72" s="17"/>
      <c r="AI72" s="17"/>
      <c r="AJ72" s="17"/>
      <c r="AK72" s="17"/>
      <c r="AL72" s="43"/>
      <c r="AM72" s="43"/>
    </row>
    <row r="73" spans="1:39" x14ac:dyDescent="0.25">
      <c r="A73" s="17" t="s">
        <v>322</v>
      </c>
      <c r="B73" s="18">
        <v>142</v>
      </c>
      <c r="C73" s="18">
        <v>72</v>
      </c>
      <c r="D73" s="18">
        <v>2000</v>
      </c>
      <c r="E73" s="17">
        <f t="shared" si="26"/>
        <v>2000</v>
      </c>
      <c r="F73" s="17">
        <v>3</v>
      </c>
      <c r="G73" s="18">
        <v>1</v>
      </c>
      <c r="H73" s="18">
        <v>2020</v>
      </c>
      <c r="I73" s="19" t="s">
        <v>12</v>
      </c>
      <c r="J73" s="17">
        <v>1226.1923100199999</v>
      </c>
      <c r="K73" s="17">
        <v>-332.64532918999998</v>
      </c>
      <c r="L73" s="20">
        <v>137507.4472</v>
      </c>
      <c r="M73" s="20">
        <v>5027063.6220000004</v>
      </c>
      <c r="N73" s="20">
        <f t="shared" si="21"/>
        <v>137507.44699999999</v>
      </c>
      <c r="O73" s="20">
        <f t="shared" si="22"/>
        <v>5027063.6220000004</v>
      </c>
      <c r="P73" s="20" t="s">
        <v>104</v>
      </c>
      <c r="Q73" s="43"/>
      <c r="R73" s="43"/>
      <c r="S73" s="43"/>
      <c r="T73" s="43"/>
      <c r="U73" s="43"/>
      <c r="V73" s="44">
        <v>6.5</v>
      </c>
      <c r="W73" s="44">
        <v>8.1</v>
      </c>
      <c r="X73" s="45">
        <f t="shared" si="23"/>
        <v>6.5</v>
      </c>
      <c r="Y73" s="45">
        <f t="shared" si="24"/>
        <v>8.1</v>
      </c>
      <c r="Z73" s="45">
        <f t="shared" si="25"/>
        <v>6.5</v>
      </c>
      <c r="AA73" s="17"/>
      <c r="AB73" s="17"/>
      <c r="AC73" s="17"/>
      <c r="AD73" s="17"/>
      <c r="AE73" s="17"/>
      <c r="AF73" s="17"/>
      <c r="AG73" s="17"/>
      <c r="AH73" s="17"/>
      <c r="AI73" s="17"/>
      <c r="AJ73" s="17"/>
      <c r="AK73" s="17"/>
      <c r="AL73" s="43"/>
      <c r="AM73" s="43"/>
    </row>
    <row r="74" spans="1:39" x14ac:dyDescent="0.25">
      <c r="A74" s="17" t="s">
        <v>492</v>
      </c>
      <c r="B74" s="18">
        <v>316</v>
      </c>
      <c r="C74" s="18">
        <v>73</v>
      </c>
      <c r="D74" s="18">
        <v>1986</v>
      </c>
      <c r="E74" s="17">
        <f t="shared" si="26"/>
        <v>1986</v>
      </c>
      <c r="F74" s="17">
        <v>16</v>
      </c>
      <c r="G74" s="18">
        <v>1</v>
      </c>
      <c r="H74" s="18">
        <v>2020</v>
      </c>
      <c r="I74" s="19" t="s">
        <v>12</v>
      </c>
      <c r="J74" s="17">
        <v>38.028630229999997</v>
      </c>
      <c r="K74" s="17">
        <v>4.7970893200000004</v>
      </c>
      <c r="L74" s="20">
        <v>137507.4472</v>
      </c>
      <c r="M74" s="20">
        <v>5027063.6220000004</v>
      </c>
      <c r="N74" s="20">
        <f t="shared" si="21"/>
        <v>137507.44699999999</v>
      </c>
      <c r="O74" s="20">
        <f t="shared" si="22"/>
        <v>5027063.6220000004</v>
      </c>
      <c r="P74" s="20" t="s">
        <v>104</v>
      </c>
      <c r="Q74" s="43"/>
      <c r="R74" s="43"/>
      <c r="S74" s="43"/>
      <c r="T74" s="43"/>
      <c r="U74" s="43"/>
      <c r="V74" s="44">
        <v>21.3</v>
      </c>
      <c r="W74" s="44">
        <v>21.6</v>
      </c>
      <c r="X74" s="45">
        <f t="shared" si="23"/>
        <v>21.3</v>
      </c>
      <c r="Y74" s="45">
        <f t="shared" si="24"/>
        <v>21.6</v>
      </c>
      <c r="Z74" s="45">
        <f t="shared" si="25"/>
        <v>21.3</v>
      </c>
      <c r="AA74" s="17"/>
      <c r="AB74" s="17"/>
      <c r="AC74" s="17"/>
      <c r="AD74" s="17"/>
      <c r="AE74" s="17"/>
      <c r="AF74" s="17"/>
      <c r="AG74" s="17"/>
      <c r="AH74" s="17"/>
      <c r="AI74" s="17"/>
      <c r="AJ74" s="17"/>
      <c r="AK74" s="17"/>
      <c r="AL74" s="43"/>
      <c r="AM74" s="43"/>
    </row>
    <row r="75" spans="1:39" x14ac:dyDescent="0.25">
      <c r="A75" s="17" t="s">
        <v>621</v>
      </c>
      <c r="B75" s="18">
        <v>450</v>
      </c>
      <c r="C75" s="18">
        <v>74</v>
      </c>
      <c r="D75" s="18">
        <v>1974</v>
      </c>
      <c r="E75" s="17">
        <f t="shared" si="26"/>
        <v>1974</v>
      </c>
      <c r="F75" s="17">
        <v>9</v>
      </c>
      <c r="G75" s="18">
        <v>1</v>
      </c>
      <c r="H75" s="18">
        <v>2020</v>
      </c>
      <c r="I75" s="19" t="s">
        <v>12</v>
      </c>
      <c r="J75" s="17">
        <v>14.043407419999999</v>
      </c>
      <c r="K75" s="17">
        <v>7.9446321600000003</v>
      </c>
      <c r="L75" s="20">
        <v>137507.4472</v>
      </c>
      <c r="M75" s="20">
        <v>5027063.6220000004</v>
      </c>
      <c r="N75" s="20">
        <f t="shared" si="21"/>
        <v>137507.44699999999</v>
      </c>
      <c r="O75" s="20">
        <f t="shared" si="22"/>
        <v>5027063.6220000004</v>
      </c>
      <c r="P75" s="20" t="s">
        <v>104</v>
      </c>
      <c r="Q75" s="43"/>
      <c r="R75" s="43"/>
      <c r="S75" s="43"/>
      <c r="T75" s="43"/>
      <c r="U75" s="43"/>
      <c r="V75" s="44">
        <v>26</v>
      </c>
      <c r="W75" s="44">
        <v>20.7</v>
      </c>
      <c r="X75" s="45">
        <f t="shared" si="23"/>
        <v>26</v>
      </c>
      <c r="Y75" s="45">
        <f t="shared" si="24"/>
        <v>20.7</v>
      </c>
      <c r="Z75" s="45">
        <f t="shared" si="25"/>
        <v>26</v>
      </c>
      <c r="AA75" s="17"/>
      <c r="AB75" s="17"/>
      <c r="AC75" s="17"/>
      <c r="AD75" s="17"/>
      <c r="AE75" s="17"/>
      <c r="AF75" s="17"/>
      <c r="AG75" s="17"/>
      <c r="AH75" s="17"/>
      <c r="AI75" s="17"/>
      <c r="AJ75" s="17"/>
      <c r="AK75" s="17"/>
      <c r="AL75" s="43"/>
      <c r="AM75" s="43"/>
    </row>
    <row r="76" spans="1:39" x14ac:dyDescent="0.25">
      <c r="A76" s="17" t="s">
        <v>646</v>
      </c>
      <c r="B76" s="18">
        <v>475</v>
      </c>
      <c r="C76" s="18">
        <v>75</v>
      </c>
      <c r="D76" s="18">
        <v>1971</v>
      </c>
      <c r="E76" s="17">
        <f t="shared" si="26"/>
        <v>1971</v>
      </c>
      <c r="F76" s="17">
        <v>18</v>
      </c>
      <c r="G76" s="18">
        <v>1</v>
      </c>
      <c r="H76" s="18">
        <v>2020</v>
      </c>
      <c r="I76" s="19" t="s">
        <v>12</v>
      </c>
      <c r="J76" s="17">
        <v>10.190922840000001</v>
      </c>
      <c r="K76" s="17">
        <v>7.6253864800000004</v>
      </c>
      <c r="L76" s="20">
        <v>137507.4472</v>
      </c>
      <c r="M76" s="20">
        <v>5027063.6220000004</v>
      </c>
      <c r="N76" s="20">
        <f t="shared" si="21"/>
        <v>137507.44699999999</v>
      </c>
      <c r="O76" s="20">
        <f t="shared" si="22"/>
        <v>5027063.6220000004</v>
      </c>
      <c r="P76" s="20" t="s">
        <v>104</v>
      </c>
      <c r="Q76" s="43"/>
      <c r="R76" s="43"/>
      <c r="S76" s="43"/>
      <c r="T76" s="43"/>
      <c r="U76" s="43"/>
      <c r="V76" s="44">
        <v>4.8</v>
      </c>
      <c r="W76" s="44">
        <v>6.8</v>
      </c>
      <c r="X76" s="45">
        <f t="shared" si="23"/>
        <v>4.8</v>
      </c>
      <c r="Y76" s="45">
        <f t="shared" si="24"/>
        <v>6.8</v>
      </c>
      <c r="Z76" s="45">
        <f t="shared" si="25"/>
        <v>4.8</v>
      </c>
      <c r="AA76" s="17"/>
      <c r="AB76" s="17"/>
      <c r="AC76" s="17"/>
      <c r="AD76" s="17"/>
      <c r="AE76" s="17"/>
      <c r="AF76" s="17"/>
      <c r="AG76" s="17"/>
      <c r="AH76" s="17"/>
      <c r="AI76" s="17"/>
      <c r="AJ76" s="17"/>
      <c r="AK76" s="17"/>
      <c r="AL76" s="43"/>
      <c r="AM76" s="43"/>
    </row>
    <row r="77" spans="1:39" x14ac:dyDescent="0.25">
      <c r="A77" s="17" t="s">
        <v>675</v>
      </c>
      <c r="B77" s="18">
        <v>504</v>
      </c>
      <c r="C77" s="18">
        <v>76</v>
      </c>
      <c r="D77" s="18">
        <v>1966</v>
      </c>
      <c r="E77" s="17">
        <f t="shared" si="26"/>
        <v>1966</v>
      </c>
      <c r="F77" s="17">
        <v>23</v>
      </c>
      <c r="G77" s="18">
        <v>1</v>
      </c>
      <c r="H77" s="18">
        <v>2020</v>
      </c>
      <c r="I77" s="19" t="s">
        <v>12</v>
      </c>
      <c r="J77" s="17">
        <v>11.634715</v>
      </c>
      <c r="K77" s="17">
        <v>17.256085559999999</v>
      </c>
      <c r="L77" s="20">
        <v>137507.4472</v>
      </c>
      <c r="M77" s="20">
        <v>5027063.6220000004</v>
      </c>
      <c r="N77" s="20">
        <f t="shared" si="21"/>
        <v>137507.44699999999</v>
      </c>
      <c r="O77" s="20">
        <f t="shared" si="22"/>
        <v>5027063.6220000004</v>
      </c>
      <c r="P77" s="20" t="s">
        <v>104</v>
      </c>
      <c r="Q77" s="43"/>
      <c r="R77" s="43"/>
      <c r="S77" s="43"/>
      <c r="T77" s="43"/>
      <c r="U77" s="43"/>
      <c r="V77" s="44">
        <v>8.4</v>
      </c>
      <c r="W77" s="44">
        <v>5.8</v>
      </c>
      <c r="X77" s="45">
        <f t="shared" si="23"/>
        <v>8.4</v>
      </c>
      <c r="Y77" s="45">
        <f t="shared" si="24"/>
        <v>5.8</v>
      </c>
      <c r="Z77" s="45">
        <f t="shared" si="25"/>
        <v>8.4</v>
      </c>
      <c r="AA77" s="17"/>
      <c r="AB77" s="17"/>
      <c r="AC77" s="17"/>
      <c r="AD77" s="17"/>
      <c r="AE77" s="17"/>
      <c r="AF77" s="17"/>
      <c r="AG77" s="17"/>
      <c r="AH77" s="17"/>
      <c r="AI77" s="17"/>
      <c r="AJ77" s="17"/>
      <c r="AK77" s="17"/>
      <c r="AL77" s="43"/>
      <c r="AM77" s="43"/>
    </row>
    <row r="78" spans="1:39" x14ac:dyDescent="0.25">
      <c r="A78" s="17" t="s">
        <v>700</v>
      </c>
      <c r="B78" s="18">
        <v>529</v>
      </c>
      <c r="C78" s="18">
        <v>77</v>
      </c>
      <c r="D78" s="18">
        <v>1963</v>
      </c>
      <c r="E78" s="17">
        <f t="shared" si="26"/>
        <v>1963</v>
      </c>
      <c r="F78" s="17">
        <v>23</v>
      </c>
      <c r="G78" s="18">
        <v>1</v>
      </c>
      <c r="H78" s="18">
        <v>2020</v>
      </c>
      <c r="I78" s="19" t="s">
        <v>12</v>
      </c>
      <c r="J78" s="17">
        <v>14.170174749999999</v>
      </c>
      <c r="K78" s="17">
        <v>18.56530987</v>
      </c>
      <c r="L78" s="20">
        <v>137507.4472</v>
      </c>
      <c r="M78" s="20">
        <v>5027063.6220000004</v>
      </c>
      <c r="N78" s="20">
        <f t="shared" si="21"/>
        <v>137507.44699999999</v>
      </c>
      <c r="O78" s="20">
        <f t="shared" si="22"/>
        <v>5027063.6220000004</v>
      </c>
      <c r="P78" s="20" t="s">
        <v>104</v>
      </c>
      <c r="Q78" s="43"/>
      <c r="R78" s="43"/>
      <c r="S78" s="43"/>
      <c r="T78" s="43"/>
      <c r="U78" s="43"/>
      <c r="V78" s="44">
        <v>2.5</v>
      </c>
      <c r="W78" s="44">
        <v>2.2000000000000002</v>
      </c>
      <c r="X78" s="45">
        <f t="shared" si="23"/>
        <v>2.5</v>
      </c>
      <c r="Y78" s="45">
        <f t="shared" si="24"/>
        <v>2.2000000000000002</v>
      </c>
      <c r="Z78" s="45">
        <f t="shared" si="25"/>
        <v>2.5</v>
      </c>
      <c r="AA78" s="17"/>
      <c r="AB78" s="17"/>
      <c r="AC78" s="17"/>
      <c r="AD78" s="17"/>
      <c r="AE78" s="17"/>
      <c r="AF78" s="17"/>
      <c r="AG78" s="17"/>
      <c r="AH78" s="17"/>
      <c r="AI78" s="17"/>
      <c r="AJ78" s="17"/>
      <c r="AK78" s="17"/>
      <c r="AL78" s="43"/>
      <c r="AM78" s="43"/>
    </row>
    <row r="79" spans="1:39" x14ac:dyDescent="0.25">
      <c r="A79" s="17" t="s">
        <v>718</v>
      </c>
      <c r="B79" s="18">
        <v>547</v>
      </c>
      <c r="C79" s="18">
        <v>78</v>
      </c>
      <c r="D79" s="18">
        <v>1960</v>
      </c>
      <c r="E79" s="17">
        <f t="shared" si="26"/>
        <v>1960</v>
      </c>
      <c r="F79" s="17">
        <v>16</v>
      </c>
      <c r="G79" s="18">
        <v>1</v>
      </c>
      <c r="H79" s="18">
        <v>2020</v>
      </c>
      <c r="I79" s="19" t="s">
        <v>12</v>
      </c>
      <c r="J79" s="17">
        <v>12.83264745</v>
      </c>
      <c r="K79" s="17">
        <v>18.808011610000001</v>
      </c>
      <c r="L79" s="20">
        <v>137507.4472</v>
      </c>
      <c r="M79" s="20">
        <v>5027063.6220000004</v>
      </c>
      <c r="N79" s="20">
        <f t="shared" si="21"/>
        <v>137507.44699999999</v>
      </c>
      <c r="O79" s="20">
        <f t="shared" si="22"/>
        <v>5027063.6220000004</v>
      </c>
      <c r="P79" s="20" t="s">
        <v>104</v>
      </c>
      <c r="Q79" s="43"/>
      <c r="R79" s="43"/>
      <c r="S79" s="43"/>
      <c r="T79" s="43"/>
      <c r="U79" s="43"/>
      <c r="V79" s="44">
        <v>2.6</v>
      </c>
      <c r="W79" s="44">
        <v>3.5</v>
      </c>
      <c r="X79" s="45">
        <f t="shared" si="23"/>
        <v>2.6</v>
      </c>
      <c r="Y79" s="45">
        <f t="shared" si="24"/>
        <v>3.5</v>
      </c>
      <c r="Z79" s="45">
        <f t="shared" si="25"/>
        <v>2.6</v>
      </c>
      <c r="AA79" s="17"/>
      <c r="AB79" s="17"/>
      <c r="AC79" s="17"/>
      <c r="AD79" s="17"/>
      <c r="AE79" s="17"/>
      <c r="AF79" s="17"/>
      <c r="AG79" s="17"/>
      <c r="AH79" s="17"/>
      <c r="AI79" s="17"/>
      <c r="AJ79" s="17"/>
      <c r="AK79" s="17"/>
      <c r="AL79" s="43"/>
      <c r="AM79" s="43"/>
    </row>
    <row r="80" spans="1:39" x14ac:dyDescent="0.25">
      <c r="A80" s="17" t="s">
        <v>751</v>
      </c>
      <c r="B80" s="18">
        <v>580</v>
      </c>
      <c r="C80" s="18">
        <v>79</v>
      </c>
      <c r="D80" s="18">
        <v>1958</v>
      </c>
      <c r="E80" s="17">
        <f t="shared" si="26"/>
        <v>1958</v>
      </c>
      <c r="F80" s="17">
        <v>24</v>
      </c>
      <c r="G80" s="18">
        <v>1</v>
      </c>
      <c r="H80" s="18">
        <v>2020</v>
      </c>
      <c r="I80" s="19" t="s">
        <v>12</v>
      </c>
      <c r="J80" s="17">
        <v>14.25856462</v>
      </c>
      <c r="K80" s="17">
        <v>19.947233669999999</v>
      </c>
      <c r="L80" s="20">
        <v>137507.4472</v>
      </c>
      <c r="M80" s="20">
        <v>5027063.6220000004</v>
      </c>
      <c r="N80" s="20">
        <f t="shared" si="21"/>
        <v>137507.44699999999</v>
      </c>
      <c r="O80" s="20">
        <f t="shared" si="22"/>
        <v>5027063.6220000004</v>
      </c>
      <c r="P80" s="20" t="s">
        <v>104</v>
      </c>
      <c r="Q80" s="43"/>
      <c r="R80" s="43"/>
      <c r="S80" s="43"/>
      <c r="T80" s="43"/>
      <c r="U80" s="43"/>
      <c r="V80" s="44">
        <v>2</v>
      </c>
      <c r="W80" s="44">
        <v>2.8</v>
      </c>
      <c r="X80" s="45">
        <f t="shared" si="23"/>
        <v>2</v>
      </c>
      <c r="Y80" s="45">
        <f t="shared" si="24"/>
        <v>2.8</v>
      </c>
      <c r="Z80" s="45">
        <f t="shared" si="25"/>
        <v>2</v>
      </c>
      <c r="AA80" s="17"/>
      <c r="AB80" s="17"/>
      <c r="AC80" s="17"/>
      <c r="AD80" s="17"/>
      <c r="AE80" s="17"/>
      <c r="AF80" s="17"/>
      <c r="AG80" s="17"/>
      <c r="AH80" s="17"/>
      <c r="AI80" s="17"/>
      <c r="AJ80" s="17"/>
      <c r="AK80" s="17"/>
      <c r="AL80" s="43"/>
      <c r="AM80" s="43"/>
    </row>
    <row r="81" spans="1:39" x14ac:dyDescent="0.25">
      <c r="A81" s="17" t="s">
        <v>851</v>
      </c>
      <c r="B81" s="18">
        <v>676</v>
      </c>
      <c r="C81" s="18">
        <v>80</v>
      </c>
      <c r="D81" s="17" t="s">
        <v>837</v>
      </c>
      <c r="E81" s="17">
        <v>1946</v>
      </c>
      <c r="F81" s="17">
        <v>15</v>
      </c>
      <c r="G81" s="18">
        <v>1</v>
      </c>
      <c r="H81" s="18">
        <v>2020</v>
      </c>
      <c r="I81" s="19" t="s">
        <v>12</v>
      </c>
      <c r="J81" s="17">
        <v>11.966160670000001</v>
      </c>
      <c r="K81" s="17">
        <v>8.2461740900000002</v>
      </c>
      <c r="L81" s="20">
        <v>137507.4472</v>
      </c>
      <c r="M81" s="20">
        <v>5027063.6220000004</v>
      </c>
      <c r="N81" s="20">
        <f t="shared" si="21"/>
        <v>137507.44699999999</v>
      </c>
      <c r="O81" s="20">
        <f t="shared" si="22"/>
        <v>5027063.6220000004</v>
      </c>
      <c r="P81" s="20" t="s">
        <v>104</v>
      </c>
      <c r="Q81" s="43"/>
      <c r="R81" s="43"/>
      <c r="S81" s="43"/>
      <c r="T81" s="43"/>
      <c r="U81" s="43"/>
      <c r="V81" s="44">
        <v>18.3</v>
      </c>
      <c r="W81" s="44">
        <v>18</v>
      </c>
      <c r="X81" s="45">
        <f t="shared" si="23"/>
        <v>18.3</v>
      </c>
      <c r="Y81" s="45">
        <f t="shared" si="24"/>
        <v>18</v>
      </c>
      <c r="Z81" s="45">
        <f t="shared" si="25"/>
        <v>18.3</v>
      </c>
      <c r="AA81" s="17"/>
      <c r="AB81" s="17"/>
      <c r="AC81" s="17"/>
      <c r="AD81" s="17"/>
      <c r="AE81" s="17"/>
      <c r="AF81" s="17"/>
      <c r="AG81" s="17"/>
      <c r="AH81" s="17"/>
      <c r="AI81" s="17"/>
      <c r="AJ81" s="17"/>
      <c r="AK81" s="17"/>
      <c r="AL81" s="43"/>
      <c r="AM81" s="43"/>
    </row>
    <row r="82" spans="1:39" x14ac:dyDescent="0.25">
      <c r="A82" s="17" t="s">
        <v>880</v>
      </c>
      <c r="B82" s="18">
        <v>704</v>
      </c>
      <c r="C82" s="18">
        <v>81</v>
      </c>
      <c r="D82" s="17" t="s">
        <v>879</v>
      </c>
      <c r="E82" s="17">
        <v>1946</v>
      </c>
      <c r="F82" s="17">
        <v>2</v>
      </c>
      <c r="G82" s="18">
        <v>1</v>
      </c>
      <c r="H82" s="18">
        <v>2020</v>
      </c>
      <c r="I82" s="19" t="s">
        <v>12</v>
      </c>
      <c r="J82" s="17">
        <v>322.03179097999998</v>
      </c>
      <c r="K82" s="17">
        <v>-454.57541807000001</v>
      </c>
      <c r="L82" s="20">
        <v>137507.4472</v>
      </c>
      <c r="M82" s="20">
        <v>5027063.6220000004</v>
      </c>
      <c r="N82" s="20">
        <f t="shared" si="21"/>
        <v>137507.44699999999</v>
      </c>
      <c r="O82" s="20">
        <f t="shared" si="22"/>
        <v>5027063.6220000004</v>
      </c>
      <c r="P82" s="20" t="s">
        <v>104</v>
      </c>
      <c r="Q82" s="43"/>
      <c r="R82" s="43"/>
      <c r="S82" s="43"/>
      <c r="T82" s="43"/>
      <c r="U82" s="43"/>
      <c r="V82" s="44">
        <v>4.9000000000000004</v>
      </c>
      <c r="W82" s="44">
        <v>10.1</v>
      </c>
      <c r="X82" s="45">
        <f t="shared" si="23"/>
        <v>4.9000000000000004</v>
      </c>
      <c r="Y82" s="45">
        <f t="shared" si="24"/>
        <v>10.1</v>
      </c>
      <c r="Z82" s="45">
        <f t="shared" si="25"/>
        <v>4.9000000000000004</v>
      </c>
      <c r="AA82" s="17"/>
      <c r="AB82" s="17"/>
      <c r="AC82" s="17"/>
      <c r="AD82" s="17"/>
      <c r="AE82" s="17"/>
      <c r="AF82" s="17"/>
      <c r="AG82" s="17"/>
      <c r="AH82" s="17"/>
      <c r="AI82" s="17"/>
      <c r="AJ82" s="17"/>
      <c r="AK82" s="17"/>
      <c r="AL82" s="43"/>
      <c r="AM82" s="43"/>
    </row>
    <row r="83" spans="1:39" x14ac:dyDescent="0.25">
      <c r="A83" s="17" t="s">
        <v>939</v>
      </c>
      <c r="B83" s="18">
        <v>762</v>
      </c>
      <c r="C83" s="18">
        <v>82</v>
      </c>
      <c r="D83" s="17" t="s">
        <v>919</v>
      </c>
      <c r="E83" s="17">
        <v>1946</v>
      </c>
      <c r="F83" s="17">
        <v>21</v>
      </c>
      <c r="G83" s="18">
        <v>1</v>
      </c>
      <c r="H83" s="18">
        <v>2020</v>
      </c>
      <c r="I83" s="19" t="s">
        <v>12</v>
      </c>
      <c r="J83" s="17">
        <v>12.27972535</v>
      </c>
      <c r="K83" s="17">
        <v>2.10756378</v>
      </c>
      <c r="L83" s="20">
        <v>137507.4472</v>
      </c>
      <c r="M83" s="20">
        <v>5027063.6220000004</v>
      </c>
      <c r="N83" s="20">
        <f t="shared" si="21"/>
        <v>137507.44699999999</v>
      </c>
      <c r="O83" s="20">
        <f t="shared" si="22"/>
        <v>5027063.6220000004</v>
      </c>
      <c r="P83" s="20" t="s">
        <v>104</v>
      </c>
      <c r="Q83" s="43"/>
      <c r="R83" s="43"/>
      <c r="S83" s="43"/>
      <c r="T83" s="43"/>
      <c r="U83" s="43"/>
      <c r="V83" s="44">
        <v>3</v>
      </c>
      <c r="W83" s="44">
        <v>3.9</v>
      </c>
      <c r="X83" s="45">
        <f t="shared" si="23"/>
        <v>3</v>
      </c>
      <c r="Y83" s="45">
        <f t="shared" si="24"/>
        <v>3.9</v>
      </c>
      <c r="Z83" s="45">
        <f t="shared" si="25"/>
        <v>3</v>
      </c>
      <c r="AA83" s="17"/>
      <c r="AB83" s="17"/>
      <c r="AC83" s="17"/>
      <c r="AD83" s="17"/>
      <c r="AE83" s="17"/>
      <c r="AF83" s="17"/>
      <c r="AG83" s="17"/>
      <c r="AH83" s="17"/>
      <c r="AI83" s="17"/>
      <c r="AJ83" s="17"/>
      <c r="AK83" s="17"/>
      <c r="AL83" s="43"/>
      <c r="AM83" s="43"/>
    </row>
    <row r="84" spans="1:39" x14ac:dyDescent="0.25">
      <c r="A84" s="17" t="s">
        <v>318</v>
      </c>
      <c r="B84" s="18">
        <v>137</v>
      </c>
      <c r="C84" s="18">
        <v>83</v>
      </c>
      <c r="D84" s="18">
        <v>2010</v>
      </c>
      <c r="E84" s="17">
        <f t="shared" ref="E84:E89" si="27">D84</f>
        <v>2010</v>
      </c>
      <c r="F84" s="17">
        <v>31</v>
      </c>
      <c r="G84" s="18">
        <v>1</v>
      </c>
      <c r="H84" s="18">
        <v>2020</v>
      </c>
      <c r="I84" s="19" t="s">
        <v>12</v>
      </c>
      <c r="J84" s="17">
        <v>2071.80401562</v>
      </c>
      <c r="K84" s="17">
        <v>-725.57207830000004</v>
      </c>
      <c r="L84" s="20">
        <v>137507.4472</v>
      </c>
      <c r="M84" s="20">
        <v>5027063.6220000004</v>
      </c>
      <c r="N84" s="20">
        <f t="shared" si="21"/>
        <v>137507.44699999999</v>
      </c>
      <c r="O84" s="20">
        <f t="shared" si="22"/>
        <v>5027063.6220000004</v>
      </c>
      <c r="P84" s="20" t="s">
        <v>104</v>
      </c>
      <c r="Q84" s="43"/>
      <c r="R84" s="43"/>
      <c r="S84" s="43"/>
      <c r="T84" s="43"/>
      <c r="U84" s="43"/>
      <c r="V84" s="45">
        <v>6.4616315100000001</v>
      </c>
      <c r="W84" s="45">
        <v>7.4163095500000003</v>
      </c>
      <c r="X84" s="45">
        <f t="shared" si="23"/>
        <v>6.4616315100000001</v>
      </c>
      <c r="Y84" s="45">
        <f t="shared" si="24"/>
        <v>7.4163095500000003</v>
      </c>
      <c r="Z84" s="45">
        <f t="shared" si="25"/>
        <v>6.4616315100000001</v>
      </c>
      <c r="AA84" s="17"/>
      <c r="AB84" s="17"/>
      <c r="AC84" s="17"/>
      <c r="AD84" s="17"/>
      <c r="AE84" s="17"/>
      <c r="AF84" s="17"/>
      <c r="AG84" s="17"/>
      <c r="AH84" s="17"/>
      <c r="AI84" s="17"/>
      <c r="AJ84" s="17"/>
      <c r="AK84" s="17"/>
      <c r="AL84" s="43"/>
      <c r="AM84" s="43"/>
    </row>
    <row r="85" spans="1:39" x14ac:dyDescent="0.25">
      <c r="A85" s="17" t="s">
        <v>382</v>
      </c>
      <c r="B85" s="18">
        <v>204</v>
      </c>
      <c r="C85" s="18">
        <v>84</v>
      </c>
      <c r="D85" s="18">
        <v>1998</v>
      </c>
      <c r="E85" s="17">
        <f t="shared" si="27"/>
        <v>1998</v>
      </c>
      <c r="F85" s="17">
        <v>29</v>
      </c>
      <c r="G85" s="18">
        <v>1</v>
      </c>
      <c r="H85" s="18">
        <v>2020</v>
      </c>
      <c r="I85" s="19" t="s">
        <v>12</v>
      </c>
      <c r="J85" s="17">
        <v>1686.0616519099999</v>
      </c>
      <c r="K85" s="17">
        <v>-529.33150851000005</v>
      </c>
      <c r="L85" s="20">
        <v>137507.4472</v>
      </c>
      <c r="M85" s="20">
        <v>5027063.6220000004</v>
      </c>
      <c r="N85" s="20">
        <f t="shared" si="21"/>
        <v>137507.44699999999</v>
      </c>
      <c r="O85" s="20">
        <f t="shared" si="22"/>
        <v>5027063.6220000004</v>
      </c>
      <c r="P85" s="20" t="s">
        <v>104</v>
      </c>
      <c r="Q85" s="43"/>
      <c r="R85" s="43"/>
      <c r="S85" s="43"/>
      <c r="T85" s="43"/>
      <c r="U85" s="43"/>
      <c r="V85" s="52">
        <v>6.9109107400000003</v>
      </c>
      <c r="W85" s="52">
        <v>10.824064010000001</v>
      </c>
      <c r="X85" s="45">
        <f t="shared" si="23"/>
        <v>6.9109107400000003</v>
      </c>
      <c r="Y85" s="45">
        <f t="shared" si="24"/>
        <v>10.824064010000001</v>
      </c>
      <c r="Z85" s="45">
        <f t="shared" si="25"/>
        <v>6.9109107400000003</v>
      </c>
      <c r="AA85" s="17"/>
      <c r="AB85" s="17"/>
      <c r="AC85" s="17"/>
      <c r="AD85" s="17"/>
      <c r="AE85" s="17"/>
      <c r="AF85" s="17"/>
      <c r="AG85" s="17"/>
      <c r="AH85" s="17"/>
      <c r="AI85" s="17"/>
      <c r="AJ85" s="17"/>
      <c r="AK85" s="17"/>
      <c r="AL85" s="43"/>
      <c r="AM85" s="43"/>
    </row>
    <row r="86" spans="1:39" x14ac:dyDescent="0.25">
      <c r="A86" s="17" t="s">
        <v>384</v>
      </c>
      <c r="B86" s="18">
        <v>206</v>
      </c>
      <c r="C86" s="18">
        <v>85</v>
      </c>
      <c r="D86" s="18">
        <v>1995</v>
      </c>
      <c r="E86" s="17">
        <f t="shared" si="27"/>
        <v>1995</v>
      </c>
      <c r="F86" s="17">
        <v>2</v>
      </c>
      <c r="G86" s="18">
        <v>1</v>
      </c>
      <c r="H86" s="18">
        <v>2020</v>
      </c>
      <c r="I86" s="19" t="s">
        <v>12</v>
      </c>
      <c r="J86" s="17">
        <v>1341.81381526</v>
      </c>
      <c r="K86" s="17">
        <v>-360.99594628</v>
      </c>
      <c r="L86" s="20">
        <v>137507.4472</v>
      </c>
      <c r="M86" s="20">
        <v>5027063.6220000004</v>
      </c>
      <c r="N86" s="20">
        <f t="shared" si="21"/>
        <v>137507.44699999999</v>
      </c>
      <c r="O86" s="20">
        <f t="shared" si="22"/>
        <v>5027063.6220000004</v>
      </c>
      <c r="P86" s="20" t="s">
        <v>104</v>
      </c>
      <c r="Q86" s="43"/>
      <c r="R86" s="43"/>
      <c r="S86" s="43"/>
      <c r="T86" s="43"/>
      <c r="U86" s="43"/>
      <c r="V86" s="52">
        <v>17.591525820000001</v>
      </c>
      <c r="W86" s="44">
        <v>23.803981279999999</v>
      </c>
      <c r="X86" s="45">
        <f t="shared" si="23"/>
        <v>17.591525820000001</v>
      </c>
      <c r="Y86" s="45">
        <f t="shared" si="24"/>
        <v>23.803981279999999</v>
      </c>
      <c r="Z86" s="45">
        <f t="shared" si="25"/>
        <v>17.591525820000001</v>
      </c>
      <c r="AA86" s="17"/>
      <c r="AB86" s="17"/>
      <c r="AC86" s="17"/>
      <c r="AD86" s="17"/>
      <c r="AE86" s="17"/>
      <c r="AF86" s="17"/>
      <c r="AG86" s="17"/>
      <c r="AH86" s="17"/>
      <c r="AI86" s="17"/>
      <c r="AJ86" s="17"/>
      <c r="AK86" s="17"/>
      <c r="AL86" s="43"/>
      <c r="AM86" s="43"/>
    </row>
    <row r="87" spans="1:39" x14ac:dyDescent="0.25">
      <c r="A87" s="17" t="s">
        <v>420</v>
      </c>
      <c r="B87" s="18">
        <v>243</v>
      </c>
      <c r="C87" s="18">
        <v>86</v>
      </c>
      <c r="D87" s="18">
        <v>1992</v>
      </c>
      <c r="E87" s="17">
        <f t="shared" si="27"/>
        <v>1992</v>
      </c>
      <c r="F87" s="17">
        <v>8</v>
      </c>
      <c r="G87" s="18">
        <v>1</v>
      </c>
      <c r="H87" s="18">
        <v>2020</v>
      </c>
      <c r="I87" s="19" t="s">
        <v>12</v>
      </c>
      <c r="J87" s="17">
        <v>2632.19755635</v>
      </c>
      <c r="K87" s="17">
        <v>-779.71906418000003</v>
      </c>
      <c r="L87" s="20">
        <v>137507.4472</v>
      </c>
      <c r="M87" s="20">
        <v>5027063.6220000004</v>
      </c>
      <c r="N87" s="20">
        <f t="shared" si="21"/>
        <v>137507.44699999999</v>
      </c>
      <c r="O87" s="20">
        <f t="shared" si="22"/>
        <v>5027063.6220000004</v>
      </c>
      <c r="P87" s="20" t="s">
        <v>104</v>
      </c>
      <c r="Q87" s="43"/>
      <c r="R87" s="43"/>
      <c r="S87" s="43"/>
      <c r="T87" s="43"/>
      <c r="U87" s="43"/>
      <c r="V87" s="44">
        <v>25.163366199999999</v>
      </c>
      <c r="W87" s="44">
        <v>29.458905919999999</v>
      </c>
      <c r="X87" s="45">
        <f t="shared" si="23"/>
        <v>25.163366199999999</v>
      </c>
      <c r="Y87" s="45">
        <f t="shared" si="24"/>
        <v>29.458905919999999</v>
      </c>
      <c r="Z87" s="45">
        <f t="shared" si="25"/>
        <v>25.163366199999999</v>
      </c>
      <c r="AA87" s="17"/>
      <c r="AB87" s="17"/>
      <c r="AC87" s="17"/>
      <c r="AD87" s="17"/>
      <c r="AE87" s="17"/>
      <c r="AF87" s="17"/>
      <c r="AG87" s="17"/>
      <c r="AH87" s="17"/>
      <c r="AI87" s="17"/>
      <c r="AJ87" s="17"/>
      <c r="AK87" s="17"/>
      <c r="AL87" s="43"/>
      <c r="AM87" s="43"/>
    </row>
    <row r="88" spans="1:39" x14ac:dyDescent="0.25">
      <c r="A88" s="17" t="s">
        <v>476</v>
      </c>
      <c r="B88" s="18">
        <v>300</v>
      </c>
      <c r="C88" s="18">
        <v>87</v>
      </c>
      <c r="D88" s="18">
        <v>1989</v>
      </c>
      <c r="E88" s="17">
        <f t="shared" si="27"/>
        <v>1989</v>
      </c>
      <c r="F88" s="17">
        <v>27</v>
      </c>
      <c r="G88" s="18">
        <v>1</v>
      </c>
      <c r="H88" s="18">
        <v>2020</v>
      </c>
      <c r="I88" s="19" t="s">
        <v>12</v>
      </c>
      <c r="J88" s="17">
        <v>2728.9866758899998</v>
      </c>
      <c r="K88" s="17">
        <v>-800.13936517000002</v>
      </c>
      <c r="L88" s="20">
        <v>137507.4472</v>
      </c>
      <c r="M88" s="20">
        <v>5027063.6220000004</v>
      </c>
      <c r="N88" s="20">
        <f t="shared" si="21"/>
        <v>137507.44699999999</v>
      </c>
      <c r="O88" s="20">
        <f t="shared" si="22"/>
        <v>5027063.6220000004</v>
      </c>
      <c r="P88" s="20" t="s">
        <v>104</v>
      </c>
      <c r="Q88" s="43"/>
      <c r="R88" s="43"/>
      <c r="S88" s="43"/>
      <c r="T88" s="43"/>
      <c r="U88" s="43"/>
      <c r="V88" s="52">
        <v>22.566253589999999</v>
      </c>
      <c r="W88" s="52">
        <v>25.580935709999999</v>
      </c>
      <c r="X88" s="45">
        <f t="shared" si="23"/>
        <v>22.566253589999999</v>
      </c>
      <c r="Y88" s="45">
        <f t="shared" si="24"/>
        <v>25.580935709999999</v>
      </c>
      <c r="Z88" s="45">
        <f t="shared" si="25"/>
        <v>22.566253589999999</v>
      </c>
      <c r="AA88" s="17"/>
      <c r="AB88" s="17"/>
      <c r="AC88" s="17"/>
      <c r="AD88" s="17"/>
      <c r="AE88" s="17"/>
      <c r="AF88" s="17"/>
      <c r="AG88" s="17"/>
      <c r="AH88" s="17"/>
      <c r="AI88" s="17"/>
      <c r="AJ88" s="17"/>
      <c r="AK88" s="17"/>
      <c r="AL88" s="43"/>
      <c r="AM88" s="43"/>
    </row>
    <row r="89" spans="1:39" x14ac:dyDescent="0.25">
      <c r="A89" s="17" t="s">
        <v>506</v>
      </c>
      <c r="B89" s="18">
        <v>330</v>
      </c>
      <c r="C89" s="18">
        <v>88</v>
      </c>
      <c r="D89" s="18">
        <v>1983</v>
      </c>
      <c r="E89" s="17">
        <f t="shared" si="27"/>
        <v>1983</v>
      </c>
      <c r="F89" s="17">
        <v>1</v>
      </c>
      <c r="G89" s="18">
        <v>1</v>
      </c>
      <c r="H89" s="18">
        <v>2020</v>
      </c>
      <c r="I89" s="19" t="s">
        <v>12</v>
      </c>
      <c r="J89" s="17">
        <v>2652.34774526</v>
      </c>
      <c r="K89" s="17">
        <v>-810.00671610999996</v>
      </c>
      <c r="L89" s="20">
        <v>137507.4472</v>
      </c>
      <c r="M89" s="20">
        <v>5027063.6220000004</v>
      </c>
      <c r="N89" s="20">
        <f t="shared" si="21"/>
        <v>137507.44699999999</v>
      </c>
      <c r="O89" s="20">
        <f t="shared" si="22"/>
        <v>5027063.6220000004</v>
      </c>
      <c r="P89" s="20" t="s">
        <v>104</v>
      </c>
      <c r="Q89" s="43"/>
      <c r="R89" s="43"/>
      <c r="S89" s="43"/>
      <c r="T89" s="43"/>
      <c r="U89" s="43"/>
      <c r="V89" s="53">
        <v>13.240363609999999</v>
      </c>
      <c r="W89" s="53">
        <v>14.660825819999999</v>
      </c>
      <c r="X89" s="45">
        <f t="shared" si="23"/>
        <v>13.240363609999999</v>
      </c>
      <c r="Y89" s="45">
        <f t="shared" si="24"/>
        <v>14.660825819999999</v>
      </c>
      <c r="Z89" s="45">
        <f t="shared" si="25"/>
        <v>13.240363609999999</v>
      </c>
      <c r="AA89" s="17"/>
      <c r="AB89" s="17"/>
      <c r="AC89" s="17"/>
      <c r="AD89" s="17"/>
      <c r="AE89" s="17"/>
      <c r="AF89" s="17"/>
      <c r="AG89" s="17"/>
      <c r="AH89" s="17"/>
      <c r="AI89" s="17"/>
      <c r="AJ89" s="17"/>
      <c r="AK89" s="17"/>
      <c r="AL89" s="43"/>
      <c r="AM89" s="43"/>
    </row>
    <row r="90" spans="1:39" x14ac:dyDescent="0.25">
      <c r="A90" s="17" t="s">
        <v>544</v>
      </c>
      <c r="B90" s="18">
        <v>370</v>
      </c>
      <c r="C90" s="18">
        <v>89</v>
      </c>
      <c r="D90">
        <v>1980</v>
      </c>
      <c r="E90">
        <v>1980</v>
      </c>
      <c r="F90">
        <v>9</v>
      </c>
      <c r="G90" s="18">
        <v>1</v>
      </c>
      <c r="H90" s="18">
        <v>2020</v>
      </c>
      <c r="I90" s="19" t="s">
        <v>12</v>
      </c>
      <c r="J90">
        <v>2835.7871050499998</v>
      </c>
      <c r="K90">
        <v>-945.90476681999996</v>
      </c>
      <c r="L90" s="54">
        <v>137507.4472</v>
      </c>
      <c r="M90" s="54">
        <v>5027063.6220000004</v>
      </c>
      <c r="N90" s="20">
        <f t="shared" si="21"/>
        <v>137507.44699999999</v>
      </c>
      <c r="O90" s="20">
        <f t="shared" si="22"/>
        <v>5027063.6220000004</v>
      </c>
      <c r="P90" s="20" t="s">
        <v>104</v>
      </c>
      <c r="Q90" s="43"/>
      <c r="R90" s="43"/>
      <c r="S90" s="43"/>
      <c r="T90" s="43"/>
      <c r="U90" s="43"/>
      <c r="V90" s="44">
        <v>24.767227519999999</v>
      </c>
      <c r="W90" s="44">
        <v>18.982551950000001</v>
      </c>
      <c r="X90" s="45">
        <f t="shared" si="23"/>
        <v>24.767227519999999</v>
      </c>
      <c r="Y90" s="45">
        <f t="shared" si="24"/>
        <v>18.982551950000001</v>
      </c>
      <c r="Z90" s="45">
        <f t="shared" si="25"/>
        <v>24.767227519999999</v>
      </c>
      <c r="AA90" s="17"/>
      <c r="AB90" s="17"/>
      <c r="AC90" s="17"/>
      <c r="AD90" s="17"/>
      <c r="AE90" s="17"/>
      <c r="AF90" s="17"/>
      <c r="AG90" s="17"/>
      <c r="AH90" s="17"/>
      <c r="AI90" s="17"/>
      <c r="AJ90" s="17"/>
      <c r="AK90" s="17"/>
      <c r="AL90" s="43"/>
      <c r="AM90" s="43"/>
    </row>
    <row r="91" spans="1:39" x14ac:dyDescent="0.25">
      <c r="A91" s="23" t="s">
        <v>123</v>
      </c>
      <c r="B91" s="23">
        <v>10</v>
      </c>
      <c r="C91" s="23">
        <v>90</v>
      </c>
      <c r="D91" s="23">
        <v>1946</v>
      </c>
      <c r="E91" s="23">
        <f t="shared" ref="E91:E97" si="28">D91</f>
        <v>1946</v>
      </c>
      <c r="F91" s="23" t="s">
        <v>12</v>
      </c>
      <c r="G91" s="23">
        <v>10</v>
      </c>
      <c r="H91" s="23">
        <v>1946</v>
      </c>
      <c r="I91" s="24">
        <v>10</v>
      </c>
      <c r="J91" s="23" t="s">
        <v>12</v>
      </c>
      <c r="K91" s="23" t="s">
        <v>12</v>
      </c>
      <c r="L91" s="25">
        <v>137525.39319999999</v>
      </c>
      <c r="M91" s="25">
        <v>5027127.5520000001</v>
      </c>
      <c r="N91" s="25">
        <f t="shared" si="21"/>
        <v>137525.39300000001</v>
      </c>
      <c r="O91" s="25">
        <f t="shared" si="22"/>
        <v>5027127.5520000001</v>
      </c>
      <c r="P91" s="25" t="s">
        <v>104</v>
      </c>
      <c r="Q91" s="26">
        <v>10.082377257999999</v>
      </c>
      <c r="R91" s="26">
        <v>13.115905575999999</v>
      </c>
      <c r="S91" s="27">
        <f>IF(E91=2020, Q91, IF(E91=1946, Q91+5.4, IF(E91=1883, Q91+8.2, IF(E91=1882, Q91+5.9, IF(E91=1824, Q91+5.8, IF(E91=1803, Q91+14.8, IF(E91=1790, Q91+8, )))))))</f>
        <v>15.482377258</v>
      </c>
      <c r="T91" s="27">
        <f>IF(E91=2020, R91, IF(E91=1946, R91+5.4, IF(E91=1883, R91+8.2, IF(E91=1882, R91+5.9, IF(E91=1824, R91+5.8, IF(E91=1803, R91+14.8, IF(E91=1790, R91+8, )))))))</f>
        <v>18.515905576000002</v>
      </c>
      <c r="U91" s="27">
        <f>IF(P91="Affine", S91, T91)</f>
        <v>15.482377258</v>
      </c>
      <c r="V91" s="23"/>
      <c r="W91" s="23"/>
      <c r="X91" s="28"/>
      <c r="Y91" s="27"/>
      <c r="Z91" s="26"/>
      <c r="AA91" s="23">
        <v>1911</v>
      </c>
      <c r="AB91" s="23">
        <v>1917</v>
      </c>
      <c r="AC91" s="23">
        <f>AVERAGE(AA91:AB91)</f>
        <v>1914</v>
      </c>
      <c r="AD91" s="23">
        <f>AC91-AA91</f>
        <v>3</v>
      </c>
      <c r="AE91" s="23">
        <v>1974</v>
      </c>
      <c r="AF91" s="23">
        <v>1983</v>
      </c>
      <c r="AG91" s="23">
        <f>AVERAGE(AE91:AF91)</f>
        <v>1978.5</v>
      </c>
      <c r="AH91" s="23">
        <f>AG91-AE91</f>
        <v>4.5</v>
      </c>
      <c r="AI91" s="23" t="s">
        <v>105</v>
      </c>
      <c r="AJ91" s="23">
        <v>1</v>
      </c>
      <c r="AK91" s="23" t="s">
        <v>124</v>
      </c>
      <c r="AL91" s="26">
        <f>AVERAGE(V92:V101)</f>
        <v>10.082377257999999</v>
      </c>
      <c r="AM91" s="26">
        <f>AVERAGE(W92:W101)</f>
        <v>13.115905575999999</v>
      </c>
    </row>
    <row r="92" spans="1:39" x14ac:dyDescent="0.25">
      <c r="A92" s="17" t="s">
        <v>647</v>
      </c>
      <c r="B92" s="18">
        <v>476</v>
      </c>
      <c r="C92" s="18">
        <v>91</v>
      </c>
      <c r="D92" s="18">
        <v>1971</v>
      </c>
      <c r="E92" s="17">
        <f t="shared" si="28"/>
        <v>1971</v>
      </c>
      <c r="F92" s="17">
        <v>19</v>
      </c>
      <c r="G92" s="18">
        <v>10</v>
      </c>
      <c r="H92" s="18">
        <v>1946</v>
      </c>
      <c r="I92" s="19" t="s">
        <v>12</v>
      </c>
      <c r="J92" s="17">
        <v>10.218084640000001</v>
      </c>
      <c r="K92" s="17">
        <v>8.1237021400000007</v>
      </c>
      <c r="L92" s="20">
        <v>137525.39319999999</v>
      </c>
      <c r="M92" s="20">
        <v>5027127.5520000001</v>
      </c>
      <c r="N92" s="20">
        <f t="shared" si="21"/>
        <v>137525.39300000001</v>
      </c>
      <c r="O92" s="20">
        <f t="shared" si="22"/>
        <v>5027127.5520000001</v>
      </c>
      <c r="P92" s="20" t="s">
        <v>104</v>
      </c>
      <c r="Q92" s="43"/>
      <c r="R92" s="43"/>
      <c r="S92" s="43"/>
      <c r="T92" s="43"/>
      <c r="U92" s="43"/>
      <c r="V92" s="44">
        <v>1.8</v>
      </c>
      <c r="W92" s="44">
        <v>3.9</v>
      </c>
      <c r="X92" s="45">
        <f t="shared" ref="X92:X101" si="29">IF(H92=2020, V92, IF(H92=1946, V92+5.4, IF(H92=1883, V92+8.2, IF(H92=1882, V92+5.9, IF(H92=1824, V92+5.8, IF(H92=1803, V92+14.8, IF(H92=1790, V92+8, )))))))</f>
        <v>7.2</v>
      </c>
      <c r="Y92" s="45">
        <f t="shared" ref="Y92:Y101" si="30">IF(H92=2020, W92, IF(H92=1946, W92+6.1, IF(H92=1883, W92+7.6, IF(H92=1882, W92+6.3, IF(H92=1824, W92+7.4, IF(H92=1803, W92+17.5, IF(H92=1790, W92+11.8, )))))))</f>
        <v>10</v>
      </c>
      <c r="Z92" s="45">
        <f t="shared" ref="Z92:Z101" si="31">IF(P92="Affine", X92, Y92)</f>
        <v>7.2</v>
      </c>
      <c r="AA92" s="17"/>
      <c r="AB92" s="17"/>
      <c r="AC92" s="17"/>
      <c r="AD92" s="17"/>
      <c r="AE92" s="17"/>
      <c r="AF92" s="17"/>
      <c r="AG92" s="17"/>
      <c r="AH92" s="17"/>
      <c r="AI92" s="17"/>
      <c r="AJ92" s="17"/>
      <c r="AK92" s="17"/>
      <c r="AL92" s="43"/>
      <c r="AM92" s="43"/>
    </row>
    <row r="93" spans="1:39" x14ac:dyDescent="0.25">
      <c r="A93" s="17" t="s">
        <v>676</v>
      </c>
      <c r="B93" s="18">
        <v>505</v>
      </c>
      <c r="C93" s="18">
        <v>92</v>
      </c>
      <c r="D93" s="18">
        <v>1966</v>
      </c>
      <c r="E93" s="17">
        <f t="shared" si="28"/>
        <v>1966</v>
      </c>
      <c r="F93" s="17">
        <v>24</v>
      </c>
      <c r="G93" s="18">
        <v>10</v>
      </c>
      <c r="H93" s="18">
        <v>1946</v>
      </c>
      <c r="I93" s="19" t="s">
        <v>12</v>
      </c>
      <c r="J93" s="17">
        <v>11.599950850000001</v>
      </c>
      <c r="K93" s="17">
        <v>16.752134760000001</v>
      </c>
      <c r="L93" s="20">
        <v>137525.39319999999</v>
      </c>
      <c r="M93" s="20">
        <v>5027127.5520000001</v>
      </c>
      <c r="N93" s="20">
        <f t="shared" si="21"/>
        <v>137525.39300000001</v>
      </c>
      <c r="O93" s="20">
        <f t="shared" si="22"/>
        <v>5027127.5520000001</v>
      </c>
      <c r="P93" s="20" t="s">
        <v>104</v>
      </c>
      <c r="Q93" s="43"/>
      <c r="R93" s="43"/>
      <c r="S93" s="43"/>
      <c r="T93" s="43"/>
      <c r="U93" s="43"/>
      <c r="V93" s="44">
        <v>10</v>
      </c>
      <c r="W93" s="44">
        <v>8.6999999999999993</v>
      </c>
      <c r="X93" s="45">
        <f t="shared" si="29"/>
        <v>15.4</v>
      </c>
      <c r="Y93" s="45">
        <f t="shared" si="30"/>
        <v>14.799999999999999</v>
      </c>
      <c r="Z93" s="45">
        <f t="shared" si="31"/>
        <v>15.4</v>
      </c>
      <c r="AA93" s="17"/>
      <c r="AB93" s="17"/>
      <c r="AC93" s="17"/>
      <c r="AD93" s="17"/>
      <c r="AE93" s="17"/>
      <c r="AF93" s="17"/>
      <c r="AG93" s="17"/>
      <c r="AH93" s="17"/>
      <c r="AI93" s="17"/>
      <c r="AJ93" s="17"/>
      <c r="AK93" s="17"/>
      <c r="AL93" s="43"/>
      <c r="AM93" s="43"/>
    </row>
    <row r="94" spans="1:39" x14ac:dyDescent="0.25">
      <c r="A94" s="17" t="s">
        <v>699</v>
      </c>
      <c r="B94" s="18">
        <v>528</v>
      </c>
      <c r="C94" s="18">
        <v>93</v>
      </c>
      <c r="D94" s="18">
        <v>1963</v>
      </c>
      <c r="E94" s="17">
        <f t="shared" si="28"/>
        <v>1963</v>
      </c>
      <c r="F94" s="17">
        <v>22</v>
      </c>
      <c r="G94" s="18">
        <v>10</v>
      </c>
      <c r="H94" s="18">
        <v>1946</v>
      </c>
      <c r="I94" s="19" t="s">
        <v>12</v>
      </c>
      <c r="J94" s="17">
        <v>14.12945743</v>
      </c>
      <c r="K94" s="17">
        <v>18.07086825</v>
      </c>
      <c r="L94" s="20">
        <v>137525.39319999999</v>
      </c>
      <c r="M94" s="20">
        <v>5027127.5520000001</v>
      </c>
      <c r="N94" s="20">
        <f t="shared" si="21"/>
        <v>137525.39300000001</v>
      </c>
      <c r="O94" s="20">
        <f t="shared" si="22"/>
        <v>5027127.5520000001</v>
      </c>
      <c r="P94" s="20" t="s">
        <v>104</v>
      </c>
      <c r="Q94" s="43"/>
      <c r="R94" s="43"/>
      <c r="S94" s="43"/>
      <c r="T94" s="43"/>
      <c r="U94" s="43"/>
      <c r="V94" s="44">
        <v>2</v>
      </c>
      <c r="W94" s="44">
        <v>4</v>
      </c>
      <c r="X94" s="45">
        <f t="shared" si="29"/>
        <v>7.4</v>
      </c>
      <c r="Y94" s="45">
        <f t="shared" si="30"/>
        <v>10.1</v>
      </c>
      <c r="Z94" s="45">
        <f t="shared" si="31"/>
        <v>7.4</v>
      </c>
      <c r="AA94" s="17"/>
      <c r="AB94" s="17"/>
      <c r="AC94" s="17"/>
      <c r="AD94" s="17"/>
      <c r="AE94" s="17"/>
      <c r="AF94" s="17"/>
      <c r="AG94" s="17"/>
      <c r="AH94" s="17"/>
      <c r="AI94" s="17"/>
      <c r="AJ94" s="17"/>
      <c r="AK94" s="17"/>
      <c r="AL94" s="43"/>
      <c r="AM94" s="43"/>
    </row>
    <row r="95" spans="1:39" x14ac:dyDescent="0.25">
      <c r="A95" s="17" t="s">
        <v>719</v>
      </c>
      <c r="B95" s="18">
        <v>548</v>
      </c>
      <c r="C95" s="18">
        <v>94</v>
      </c>
      <c r="D95" s="18">
        <v>1960</v>
      </c>
      <c r="E95" s="17">
        <f t="shared" si="28"/>
        <v>1960</v>
      </c>
      <c r="F95" s="17">
        <v>17</v>
      </c>
      <c r="G95" s="18">
        <v>10</v>
      </c>
      <c r="H95" s="18">
        <v>1946</v>
      </c>
      <c r="I95" s="19" t="s">
        <v>12</v>
      </c>
      <c r="J95" s="17">
        <v>12.786741749999999</v>
      </c>
      <c r="K95" s="17">
        <v>18.31995208</v>
      </c>
      <c r="L95" s="20">
        <v>137525.39319999999</v>
      </c>
      <c r="M95" s="20">
        <v>5027127.5520000001</v>
      </c>
      <c r="N95" s="20">
        <f t="shared" si="21"/>
        <v>137525.39300000001</v>
      </c>
      <c r="O95" s="20">
        <f t="shared" si="22"/>
        <v>5027127.5520000001</v>
      </c>
      <c r="P95" s="20" t="s">
        <v>104</v>
      </c>
      <c r="Q95" s="43"/>
      <c r="R95" s="43"/>
      <c r="S95" s="43"/>
      <c r="T95" s="43"/>
      <c r="U95" s="43"/>
      <c r="V95" s="44">
        <v>3.2</v>
      </c>
      <c r="W95" s="44">
        <v>3</v>
      </c>
      <c r="X95" s="45">
        <f t="shared" si="29"/>
        <v>8.6000000000000014</v>
      </c>
      <c r="Y95" s="45">
        <f t="shared" si="30"/>
        <v>9.1</v>
      </c>
      <c r="Z95" s="45">
        <f t="shared" si="31"/>
        <v>8.6000000000000014</v>
      </c>
      <c r="AA95" s="17"/>
      <c r="AB95" s="17"/>
      <c r="AC95" s="17"/>
      <c r="AD95" s="17"/>
      <c r="AE95" s="17"/>
      <c r="AF95" s="17"/>
      <c r="AG95" s="17"/>
      <c r="AH95" s="17"/>
      <c r="AI95" s="17"/>
      <c r="AJ95" s="17"/>
      <c r="AK95" s="17"/>
      <c r="AL95" s="43"/>
      <c r="AM95" s="43"/>
    </row>
    <row r="96" spans="1:39" x14ac:dyDescent="0.25">
      <c r="A96" s="17" t="s">
        <v>750</v>
      </c>
      <c r="B96" s="18">
        <v>579</v>
      </c>
      <c r="C96" s="18">
        <v>95</v>
      </c>
      <c r="D96" s="18">
        <v>1958</v>
      </c>
      <c r="E96" s="17">
        <f t="shared" si="28"/>
        <v>1958</v>
      </c>
      <c r="F96" s="17">
        <v>23</v>
      </c>
      <c r="G96" s="18">
        <v>10</v>
      </c>
      <c r="H96" s="18">
        <v>1946</v>
      </c>
      <c r="I96" s="19" t="s">
        <v>12</v>
      </c>
      <c r="J96" s="17">
        <v>14.210738060000001</v>
      </c>
      <c r="K96" s="17">
        <v>19.40501029</v>
      </c>
      <c r="L96" s="20">
        <v>137525.39319999999</v>
      </c>
      <c r="M96" s="20">
        <v>5027127.5520000001</v>
      </c>
      <c r="N96" s="20">
        <f t="shared" si="21"/>
        <v>137525.39300000001</v>
      </c>
      <c r="O96" s="20">
        <f t="shared" si="22"/>
        <v>5027127.5520000001</v>
      </c>
      <c r="P96" s="20" t="s">
        <v>104</v>
      </c>
      <c r="Q96" s="43"/>
      <c r="R96" s="43"/>
      <c r="S96" s="43"/>
      <c r="T96" s="43"/>
      <c r="U96" s="43"/>
      <c r="V96" s="44">
        <v>3.1</v>
      </c>
      <c r="W96" s="44">
        <v>3.3</v>
      </c>
      <c r="X96" s="45">
        <f t="shared" si="29"/>
        <v>8.5</v>
      </c>
      <c r="Y96" s="45">
        <f t="shared" si="30"/>
        <v>9.3999999999999986</v>
      </c>
      <c r="Z96" s="45">
        <f t="shared" si="31"/>
        <v>8.5</v>
      </c>
      <c r="AA96" s="17"/>
      <c r="AB96" s="17"/>
      <c r="AC96" s="17"/>
      <c r="AD96" s="17"/>
      <c r="AE96" s="17"/>
      <c r="AF96" s="17"/>
      <c r="AG96" s="17"/>
      <c r="AH96" s="17"/>
      <c r="AI96" s="17"/>
      <c r="AJ96" s="17"/>
      <c r="AK96" s="17"/>
      <c r="AL96" s="43"/>
      <c r="AM96" s="43"/>
    </row>
    <row r="97" spans="1:39" x14ac:dyDescent="0.25">
      <c r="A97" s="17" t="s">
        <v>981</v>
      </c>
      <c r="B97" s="18">
        <v>804</v>
      </c>
      <c r="C97" s="18">
        <v>96</v>
      </c>
      <c r="D97" s="17">
        <v>1917</v>
      </c>
      <c r="E97" s="17">
        <f t="shared" si="28"/>
        <v>1917</v>
      </c>
      <c r="F97" s="17">
        <v>9</v>
      </c>
      <c r="G97" s="18">
        <v>10</v>
      </c>
      <c r="H97" s="18">
        <v>1946</v>
      </c>
      <c r="I97" s="19" t="s">
        <v>12</v>
      </c>
      <c r="J97" s="17">
        <v>18.180342370000002</v>
      </c>
      <c r="K97" s="17">
        <v>11.34723614</v>
      </c>
      <c r="L97" s="20">
        <v>137525.39319999999</v>
      </c>
      <c r="M97" s="20">
        <v>5027127.5520000001</v>
      </c>
      <c r="N97" s="20">
        <f t="shared" si="21"/>
        <v>137525.39300000001</v>
      </c>
      <c r="O97" s="20">
        <f t="shared" si="22"/>
        <v>5027127.5520000001</v>
      </c>
      <c r="P97" s="20" t="s">
        <v>104</v>
      </c>
      <c r="Q97" s="43"/>
      <c r="R97" s="43"/>
      <c r="S97" s="43"/>
      <c r="T97" s="43"/>
      <c r="U97" s="43"/>
      <c r="V97" s="44">
        <v>35.192452959999997</v>
      </c>
      <c r="W97" s="44">
        <v>35.978444410000002</v>
      </c>
      <c r="X97" s="45">
        <f t="shared" si="29"/>
        <v>40.592452959999996</v>
      </c>
      <c r="Y97" s="45">
        <f t="shared" si="30"/>
        <v>42.078444410000003</v>
      </c>
      <c r="Z97" s="45">
        <f t="shared" si="31"/>
        <v>40.592452959999996</v>
      </c>
      <c r="AA97" s="17"/>
      <c r="AB97" s="17"/>
      <c r="AC97" s="17"/>
      <c r="AD97" s="17"/>
      <c r="AE97" s="17"/>
      <c r="AF97" s="17"/>
      <c r="AG97" s="17"/>
      <c r="AH97" s="17"/>
      <c r="AI97" s="17"/>
      <c r="AJ97" s="17"/>
      <c r="AK97" s="17"/>
      <c r="AL97" s="43"/>
      <c r="AM97" s="43"/>
    </row>
    <row r="98" spans="1:39" x14ac:dyDescent="0.25">
      <c r="A98" s="17" t="s">
        <v>776</v>
      </c>
      <c r="B98" s="18">
        <v>604</v>
      </c>
      <c r="C98" s="18">
        <v>97</v>
      </c>
      <c r="D98" s="17" t="s">
        <v>754</v>
      </c>
      <c r="E98" s="17">
        <v>1947</v>
      </c>
      <c r="F98" s="17">
        <v>23</v>
      </c>
      <c r="G98" s="18">
        <v>10</v>
      </c>
      <c r="H98" s="18">
        <v>1946</v>
      </c>
      <c r="I98" s="19" t="s">
        <v>12</v>
      </c>
      <c r="J98" s="17">
        <v>808.11897048000003</v>
      </c>
      <c r="K98" s="17">
        <v>-129.26280817</v>
      </c>
      <c r="L98" s="20">
        <v>137525.39321605</v>
      </c>
      <c r="M98" s="20">
        <v>5027127.5516623296</v>
      </c>
      <c r="N98" s="20">
        <f t="shared" si="21"/>
        <v>137525.39300000001</v>
      </c>
      <c r="O98" s="20">
        <f t="shared" si="22"/>
        <v>5027127.5520000001</v>
      </c>
      <c r="P98" s="20" t="s">
        <v>104</v>
      </c>
      <c r="Q98" s="43"/>
      <c r="R98" s="43"/>
      <c r="S98" s="43"/>
      <c r="T98" s="43"/>
      <c r="U98" s="43"/>
      <c r="V98" s="44">
        <v>5</v>
      </c>
      <c r="W98" s="44">
        <v>10.5</v>
      </c>
      <c r="X98" s="45">
        <f t="shared" si="29"/>
        <v>10.4</v>
      </c>
      <c r="Y98" s="45">
        <f t="shared" si="30"/>
        <v>16.600000000000001</v>
      </c>
      <c r="Z98" s="45">
        <f t="shared" si="31"/>
        <v>10.4</v>
      </c>
      <c r="AA98" s="17"/>
      <c r="AB98" s="17"/>
      <c r="AC98" s="17"/>
      <c r="AD98" s="17"/>
      <c r="AE98" s="17"/>
      <c r="AF98" s="17"/>
      <c r="AG98" s="17"/>
      <c r="AH98" s="17"/>
      <c r="AI98" s="17"/>
      <c r="AJ98" s="17"/>
      <c r="AK98" s="17"/>
      <c r="AL98" s="43"/>
      <c r="AM98" s="43"/>
    </row>
    <row r="99" spans="1:39" x14ac:dyDescent="0.25">
      <c r="A99" s="17" t="s">
        <v>801</v>
      </c>
      <c r="B99" s="18">
        <v>628</v>
      </c>
      <c r="C99" s="18">
        <v>98</v>
      </c>
      <c r="D99" s="17" t="s">
        <v>781</v>
      </c>
      <c r="E99" s="17">
        <v>1947</v>
      </c>
      <c r="F99" s="17">
        <v>21</v>
      </c>
      <c r="G99" s="18">
        <v>10</v>
      </c>
      <c r="H99" s="18">
        <v>1946</v>
      </c>
      <c r="I99" s="19" t="s">
        <v>12</v>
      </c>
      <c r="J99" s="17">
        <v>815.64338282999995</v>
      </c>
      <c r="K99" s="17">
        <v>-133.89835063999999</v>
      </c>
      <c r="L99" s="20">
        <v>137525.39321605</v>
      </c>
      <c r="M99" s="20">
        <v>5027127.5516623296</v>
      </c>
      <c r="N99" s="20">
        <f t="shared" si="21"/>
        <v>137525.39300000001</v>
      </c>
      <c r="O99" s="20">
        <f t="shared" si="22"/>
        <v>5027127.5520000001</v>
      </c>
      <c r="P99" s="20" t="s">
        <v>104</v>
      </c>
      <c r="Q99" s="43"/>
      <c r="R99" s="43"/>
      <c r="S99" s="43"/>
      <c r="T99" s="43"/>
      <c r="U99" s="43"/>
      <c r="V99" s="44">
        <v>3.1</v>
      </c>
      <c r="W99" s="44">
        <v>7.6</v>
      </c>
      <c r="X99" s="45">
        <f t="shared" si="29"/>
        <v>8.5</v>
      </c>
      <c r="Y99" s="45">
        <f t="shared" si="30"/>
        <v>13.7</v>
      </c>
      <c r="Z99" s="45">
        <f t="shared" si="31"/>
        <v>8.5</v>
      </c>
      <c r="AA99" s="17"/>
      <c r="AB99" s="17"/>
      <c r="AC99" s="17"/>
      <c r="AD99" s="17"/>
      <c r="AE99" s="17"/>
      <c r="AF99" s="17"/>
      <c r="AG99" s="17"/>
      <c r="AH99" s="17"/>
      <c r="AI99" s="17"/>
      <c r="AJ99" s="17"/>
      <c r="AK99" s="17"/>
      <c r="AL99" s="43"/>
      <c r="AM99" s="43"/>
    </row>
    <row r="100" spans="1:39" x14ac:dyDescent="0.25">
      <c r="A100" s="17" t="s">
        <v>810</v>
      </c>
      <c r="B100" s="18">
        <v>636</v>
      </c>
      <c r="C100" s="18">
        <v>99</v>
      </c>
      <c r="D100" s="17" t="s">
        <v>809</v>
      </c>
      <c r="E100" s="17">
        <v>1947</v>
      </c>
      <c r="F100" s="17">
        <v>2</v>
      </c>
      <c r="G100" s="18">
        <v>10</v>
      </c>
      <c r="H100" s="18">
        <v>1946</v>
      </c>
      <c r="I100" s="19" t="s">
        <v>12</v>
      </c>
      <c r="J100" s="17">
        <v>798.49508615000002</v>
      </c>
      <c r="K100" s="17">
        <v>-67.31320461</v>
      </c>
      <c r="L100" s="20">
        <v>137525.39321605</v>
      </c>
      <c r="M100" s="20">
        <v>5027127.5516623296</v>
      </c>
      <c r="N100" s="20">
        <f t="shared" si="21"/>
        <v>137525.39300000001</v>
      </c>
      <c r="O100" s="20">
        <f t="shared" si="22"/>
        <v>5027127.5520000001</v>
      </c>
      <c r="P100" s="20" t="s">
        <v>104</v>
      </c>
      <c r="Q100" s="43"/>
      <c r="R100" s="43"/>
      <c r="S100" s="43"/>
      <c r="T100" s="43"/>
      <c r="U100" s="43"/>
      <c r="V100" s="44">
        <v>3.9</v>
      </c>
      <c r="W100" s="44">
        <v>6.7</v>
      </c>
      <c r="X100" s="45">
        <f t="shared" si="29"/>
        <v>9.3000000000000007</v>
      </c>
      <c r="Y100" s="45">
        <f t="shared" si="30"/>
        <v>12.8</v>
      </c>
      <c r="Z100" s="45">
        <f t="shared" si="31"/>
        <v>9.3000000000000007</v>
      </c>
      <c r="AA100" s="17"/>
      <c r="AB100" s="17"/>
      <c r="AC100" s="17"/>
      <c r="AD100" s="17"/>
      <c r="AE100" s="17"/>
      <c r="AF100" s="17"/>
      <c r="AG100" s="17"/>
      <c r="AH100" s="17"/>
      <c r="AI100" s="17"/>
      <c r="AJ100" s="17"/>
      <c r="AK100" s="17"/>
      <c r="AL100" s="43"/>
      <c r="AM100" s="43"/>
    </row>
    <row r="101" spans="1:39" x14ac:dyDescent="0.25">
      <c r="A101" s="17" t="s">
        <v>964</v>
      </c>
      <c r="B101" s="18">
        <v>787</v>
      </c>
      <c r="C101" s="18">
        <v>100</v>
      </c>
      <c r="D101" s="17">
        <v>1931</v>
      </c>
      <c r="E101" s="17">
        <f>D101</f>
        <v>1931</v>
      </c>
      <c r="F101" s="17">
        <v>20</v>
      </c>
      <c r="G101" s="18">
        <v>10</v>
      </c>
      <c r="H101" s="18">
        <v>1946</v>
      </c>
      <c r="I101" s="19" t="s">
        <v>12</v>
      </c>
      <c r="J101" s="17">
        <v>801.70432215000005</v>
      </c>
      <c r="K101" s="17">
        <v>-113.42985667000001</v>
      </c>
      <c r="L101" s="20">
        <v>137525.39321605</v>
      </c>
      <c r="M101" s="20">
        <v>5027127.5516623296</v>
      </c>
      <c r="N101" s="20">
        <f t="shared" si="21"/>
        <v>137525.39300000001</v>
      </c>
      <c r="O101" s="20">
        <f t="shared" si="22"/>
        <v>5027127.5520000001</v>
      </c>
      <c r="P101" s="20" t="s">
        <v>104</v>
      </c>
      <c r="Q101" s="18"/>
      <c r="R101" s="18"/>
      <c r="S101" s="18"/>
      <c r="T101" s="18"/>
      <c r="U101" s="18"/>
      <c r="V101" s="45">
        <v>33.531319619999998</v>
      </c>
      <c r="W101" s="45">
        <v>47.480611349999997</v>
      </c>
      <c r="X101" s="45">
        <f t="shared" si="29"/>
        <v>38.931319619999996</v>
      </c>
      <c r="Y101" s="45">
        <f t="shared" si="30"/>
        <v>53.580611349999998</v>
      </c>
      <c r="Z101" s="45">
        <f t="shared" si="31"/>
        <v>38.931319619999996</v>
      </c>
      <c r="AA101" s="17"/>
      <c r="AB101" s="17"/>
      <c r="AC101" s="17"/>
      <c r="AD101" s="17"/>
      <c r="AE101" s="17"/>
      <c r="AF101" s="17"/>
      <c r="AG101" s="17"/>
      <c r="AH101" s="17"/>
      <c r="AI101" s="17"/>
      <c r="AJ101" s="17"/>
      <c r="AK101" s="17"/>
      <c r="AL101" s="18"/>
      <c r="AM101" s="18"/>
    </row>
    <row r="102" spans="1:39" x14ac:dyDescent="0.25">
      <c r="A102" s="35" t="s">
        <v>255</v>
      </c>
      <c r="B102" s="35">
        <v>77</v>
      </c>
      <c r="C102" s="35">
        <v>101</v>
      </c>
      <c r="D102" s="35">
        <v>1946</v>
      </c>
      <c r="E102" s="35">
        <f>D102</f>
        <v>1946</v>
      </c>
      <c r="F102" s="35" t="s">
        <v>12</v>
      </c>
      <c r="G102" s="35">
        <v>77</v>
      </c>
      <c r="H102" s="35">
        <v>1946</v>
      </c>
      <c r="I102" s="36">
        <v>3</v>
      </c>
      <c r="J102" s="35" t="s">
        <v>12</v>
      </c>
      <c r="K102" s="35" t="s">
        <v>12</v>
      </c>
      <c r="L102" s="37">
        <v>137538.7745</v>
      </c>
      <c r="M102" s="37">
        <v>5029497.682</v>
      </c>
      <c r="N102" s="37">
        <f t="shared" si="21"/>
        <v>137538.77499999999</v>
      </c>
      <c r="O102" s="37">
        <f t="shared" si="22"/>
        <v>5029497.682</v>
      </c>
      <c r="P102" s="37" t="s">
        <v>104</v>
      </c>
      <c r="Q102" s="38">
        <v>33.144826293333331</v>
      </c>
      <c r="R102" s="38">
        <v>48.842320690000001</v>
      </c>
      <c r="S102" s="39">
        <f>IF(E102=2020, Q102, IF(E102=1946, Q102+5.4, IF(E102=1883, Q102+8.2, IF(E102=1882, Q102+5.9, IF(E102=1824, Q102+5.8, IF(E102=1803, Q102+14.8, IF(E102=1790, Q102+8, )))))))</f>
        <v>38.54482629333333</v>
      </c>
      <c r="T102" s="39">
        <f>IF(E102=2020, R102, IF(E102=1946, R102+5.4, IF(E102=1883, R102+8.2, IF(E102=1882, R102+5.9, IF(E102=1824, R102+5.8, IF(E102=1803, R102+14.8, IF(E102=1790, R102+8, )))))))</f>
        <v>54.24232069</v>
      </c>
      <c r="U102" s="39">
        <f>IF(P102="Affine", S102, T102)</f>
        <v>38.54482629333333</v>
      </c>
      <c r="V102" s="35"/>
      <c r="W102" s="35"/>
      <c r="X102" s="40"/>
      <c r="Y102" s="39"/>
      <c r="Z102" s="38"/>
      <c r="AA102" s="35"/>
      <c r="AB102" s="35"/>
      <c r="AC102" s="35"/>
      <c r="AD102" s="35"/>
      <c r="AE102" s="35"/>
      <c r="AF102" s="35"/>
      <c r="AG102" s="35"/>
      <c r="AH102" s="35"/>
      <c r="AI102" s="35" t="s">
        <v>237</v>
      </c>
      <c r="AJ102" s="35">
        <v>4</v>
      </c>
      <c r="AK102" s="35" t="s">
        <v>256</v>
      </c>
      <c r="AL102" s="38">
        <f>AVERAGE(V103:V105)</f>
        <v>33.144826293333331</v>
      </c>
      <c r="AM102" s="38">
        <f>AVERAGE(W103:W105)</f>
        <v>48.842320690000001</v>
      </c>
    </row>
    <row r="103" spans="1:39" x14ac:dyDescent="0.25">
      <c r="A103" s="17" t="s">
        <v>1204</v>
      </c>
      <c r="B103" s="18">
        <v>1022</v>
      </c>
      <c r="C103" s="18">
        <v>102</v>
      </c>
      <c r="D103" s="17" t="s">
        <v>1176</v>
      </c>
      <c r="E103" s="17">
        <v>1880</v>
      </c>
      <c r="F103" s="17">
        <v>29</v>
      </c>
      <c r="G103" s="18">
        <v>77</v>
      </c>
      <c r="H103" s="18">
        <v>1946</v>
      </c>
      <c r="I103" s="19" t="s">
        <v>12</v>
      </c>
      <c r="J103" s="17">
        <v>4713.2507075900003</v>
      </c>
      <c r="K103" s="17">
        <v>-860.53183819000003</v>
      </c>
      <c r="L103" s="20">
        <v>137538.7745</v>
      </c>
      <c r="M103" s="20">
        <v>5029497.682</v>
      </c>
      <c r="N103" s="20">
        <f t="shared" si="21"/>
        <v>137538.77499999999</v>
      </c>
      <c r="O103" s="20">
        <f t="shared" si="22"/>
        <v>5029497.682</v>
      </c>
      <c r="P103" s="20" t="s">
        <v>104</v>
      </c>
      <c r="Q103" s="18"/>
      <c r="R103" s="18"/>
      <c r="S103" s="18"/>
      <c r="T103" s="18"/>
      <c r="U103" s="18"/>
      <c r="V103" s="44">
        <v>46.4</v>
      </c>
      <c r="W103" s="44">
        <v>73.900000000000006</v>
      </c>
      <c r="X103" s="45">
        <f>IF(H103=2020, V103, IF(H103=1946, V103+5.4, IF(H103=1883, V103+8.2, IF(H103=1882, V103+5.9, IF(H103=1824, V103+5.8, IF(H103=1803, V103+14.8, IF(H103=1790, V103+8, )))))))</f>
        <v>51.8</v>
      </c>
      <c r="Y103" s="45">
        <f>IF(H103=2020, W103, IF(H103=1946, W103+6.1, IF(H103=1883, W103+7.6, IF(H103=1882, W103+6.3, IF(H103=1824, W103+7.4, IF(H103=1803, W103+17.5, IF(H103=1790, W103+11.8, )))))))</f>
        <v>80</v>
      </c>
      <c r="Z103" s="45">
        <f>IF(P103="Affine", X103, Y103)</f>
        <v>51.8</v>
      </c>
      <c r="AA103" s="17"/>
      <c r="AB103" s="17"/>
      <c r="AC103" s="17"/>
      <c r="AD103" s="17"/>
      <c r="AE103" s="17"/>
      <c r="AF103" s="17"/>
      <c r="AG103" s="17"/>
      <c r="AH103" s="17"/>
      <c r="AI103" s="17"/>
      <c r="AJ103" s="17"/>
      <c r="AK103" s="17"/>
      <c r="AL103" s="18"/>
      <c r="AM103" s="18"/>
    </row>
    <row r="104" spans="1:39" x14ac:dyDescent="0.25">
      <c r="A104" s="17" t="s">
        <v>1040</v>
      </c>
      <c r="B104" s="18">
        <v>862</v>
      </c>
      <c r="C104" s="18">
        <v>103</v>
      </c>
      <c r="D104" s="17" t="s">
        <v>1012</v>
      </c>
      <c r="E104" s="17">
        <v>1905</v>
      </c>
      <c r="F104" s="17">
        <v>29</v>
      </c>
      <c r="G104" s="18">
        <v>77</v>
      </c>
      <c r="H104" s="18">
        <v>1946</v>
      </c>
      <c r="I104" s="19" t="s">
        <v>12</v>
      </c>
      <c r="J104" s="17">
        <v>4542.4960542199997</v>
      </c>
      <c r="K104" s="17">
        <v>-1105.02122151</v>
      </c>
      <c r="L104" s="20">
        <v>137538.77499999999</v>
      </c>
      <c r="M104" s="20">
        <v>5029497.6819199501</v>
      </c>
      <c r="N104" s="20">
        <f t="shared" si="21"/>
        <v>137538.77499999999</v>
      </c>
      <c r="O104" s="20">
        <f t="shared" si="22"/>
        <v>5029497.682</v>
      </c>
      <c r="P104" s="20" t="s">
        <v>104</v>
      </c>
      <c r="Q104" s="18"/>
      <c r="R104" s="18"/>
      <c r="S104" s="18"/>
      <c r="T104" s="18"/>
      <c r="U104" s="18"/>
      <c r="V104" s="45">
        <v>41.400666710000003</v>
      </c>
      <c r="W104" s="52">
        <v>67.808706839999999</v>
      </c>
      <c r="X104" s="45">
        <f>IF(H104=2020, V104, IF(H104=1946, V104+5.4, IF(H104=1883, V104+8.2, IF(H104=1882, V104+5.9, IF(H104=1824, V104+5.8, IF(H104=1803, V104+14.8, IF(H104=1790, V104+8, )))))))</f>
        <v>46.800666710000002</v>
      </c>
      <c r="Y104" s="45">
        <f>IF(H104=2020, W104, IF(H104=1946, W104+6.1, IF(H104=1883, W104+7.6, IF(H104=1882, W104+6.3, IF(H104=1824, W104+7.4, IF(H104=1803, W104+17.5, IF(H104=1790, W104+11.8, )))))))</f>
        <v>73.908706839999994</v>
      </c>
      <c r="Z104" s="45">
        <f>IF(P104="Affine", X104, Y104)</f>
        <v>46.800666710000002</v>
      </c>
      <c r="AA104" s="17"/>
      <c r="AB104" s="17"/>
      <c r="AC104" s="17"/>
      <c r="AD104" s="17"/>
      <c r="AE104" s="17"/>
      <c r="AF104" s="17"/>
      <c r="AG104" s="17"/>
      <c r="AH104" s="17"/>
      <c r="AI104" s="17"/>
      <c r="AJ104" s="17"/>
      <c r="AK104" s="17"/>
      <c r="AL104" s="18"/>
      <c r="AM104" s="18"/>
    </row>
    <row r="105" spans="1:39" x14ac:dyDescent="0.25">
      <c r="A105" s="17" t="s">
        <v>1154</v>
      </c>
      <c r="B105" s="18">
        <v>974</v>
      </c>
      <c r="C105" s="18">
        <v>104</v>
      </c>
      <c r="D105" s="17">
        <v>1883</v>
      </c>
      <c r="E105" s="17">
        <f>D105</f>
        <v>1883</v>
      </c>
      <c r="F105" s="17">
        <v>19</v>
      </c>
      <c r="G105" s="18">
        <v>77</v>
      </c>
      <c r="H105" s="18">
        <v>1946</v>
      </c>
      <c r="I105" s="19" t="s">
        <v>12</v>
      </c>
      <c r="J105" s="17">
        <v>3373.0748907399998</v>
      </c>
      <c r="K105" s="17">
        <v>-2731.1609254099999</v>
      </c>
      <c r="L105" s="20">
        <v>137538.77499999999</v>
      </c>
      <c r="M105" s="20">
        <v>5029497.6819199501</v>
      </c>
      <c r="N105" s="20">
        <f t="shared" si="21"/>
        <v>137538.77499999999</v>
      </c>
      <c r="O105" s="20">
        <f t="shared" si="22"/>
        <v>5029497.682</v>
      </c>
      <c r="P105" s="20" t="s">
        <v>104</v>
      </c>
      <c r="Q105" s="18"/>
      <c r="R105" s="18"/>
      <c r="S105" s="18"/>
      <c r="T105" s="18"/>
      <c r="U105" s="18"/>
      <c r="V105" s="53">
        <v>11.633812170000001</v>
      </c>
      <c r="W105" s="53">
        <v>4.8182552300000001</v>
      </c>
      <c r="X105" s="45">
        <f>IF(H105=2020, V105, IF(H105=1946, V105+5.4, IF(H105=1883, V105+8.2, IF(H105=1882, V105+5.9, IF(H105=1824, V105+5.8, IF(H105=1803, V105+14.8, IF(H105=1790, V105+8, )))))))</f>
        <v>17.033812170000001</v>
      </c>
      <c r="Y105" s="45">
        <f>IF(H105=2020, W105, IF(H105=1946, W105+6.1, IF(H105=1883, W105+7.6, IF(H105=1882, W105+6.3, IF(H105=1824, W105+7.4, IF(H105=1803, W105+17.5, IF(H105=1790, W105+11.8, )))))))</f>
        <v>10.91825523</v>
      </c>
      <c r="Z105" s="45">
        <f>IF(P105="Affine", X105, Y105)</f>
        <v>17.033812170000001</v>
      </c>
      <c r="AA105" s="17"/>
      <c r="AB105" s="17"/>
      <c r="AC105" s="17"/>
      <c r="AD105" s="17"/>
      <c r="AE105" s="17"/>
      <c r="AF105" s="17"/>
      <c r="AG105" s="17"/>
      <c r="AH105" s="17"/>
      <c r="AI105" s="17"/>
      <c r="AJ105" s="17"/>
      <c r="AK105" s="17"/>
      <c r="AL105" s="18"/>
      <c r="AM105" s="18"/>
    </row>
    <row r="106" spans="1:39" x14ac:dyDescent="0.25">
      <c r="A106" s="23" t="s">
        <v>133</v>
      </c>
      <c r="B106" s="23">
        <v>15</v>
      </c>
      <c r="C106" s="23">
        <v>105</v>
      </c>
      <c r="D106" s="23">
        <v>1946</v>
      </c>
      <c r="E106" s="23">
        <f>D106</f>
        <v>1946</v>
      </c>
      <c r="F106" s="23" t="s">
        <v>12</v>
      </c>
      <c r="G106" s="23">
        <v>15</v>
      </c>
      <c r="H106" s="23">
        <v>1946</v>
      </c>
      <c r="I106" s="24">
        <v>12</v>
      </c>
      <c r="J106" s="23" t="s">
        <v>12</v>
      </c>
      <c r="K106" s="23" t="s">
        <v>12</v>
      </c>
      <c r="L106" s="25">
        <v>137682.64189999999</v>
      </c>
      <c r="M106" s="25">
        <v>5028195.0889999997</v>
      </c>
      <c r="N106" s="25">
        <f t="shared" si="21"/>
        <v>137682.64199999999</v>
      </c>
      <c r="O106" s="25">
        <f t="shared" si="22"/>
        <v>5028195.0889999997</v>
      </c>
      <c r="P106" s="25" t="s">
        <v>104</v>
      </c>
      <c r="Q106" s="26">
        <v>13.8546130375</v>
      </c>
      <c r="R106" s="26">
        <v>14.877235733333336</v>
      </c>
      <c r="S106" s="27">
        <f>IF(E106=2020, Q106, IF(E106=1946, Q106+5.4, IF(E106=1883, Q106+8.2, IF(E106=1882, Q106+5.9, IF(E106=1824, Q106+5.8, IF(E106=1803, Q106+14.8, IF(E106=1790, Q106+8, )))))))</f>
        <v>19.2546130375</v>
      </c>
      <c r="T106" s="27">
        <f>IF(E106=2020, R106, IF(E106=1946, R106+5.4, IF(E106=1883, R106+8.2, IF(E106=1882, R106+5.9, IF(E106=1824, R106+5.8, IF(E106=1803, R106+14.8, IF(E106=1790, R106+8, )))))))</f>
        <v>20.277235733333335</v>
      </c>
      <c r="U106" s="27">
        <f>IF(P106="Affine", S106, T106)</f>
        <v>19.2546130375</v>
      </c>
      <c r="V106" s="23"/>
      <c r="W106" s="23"/>
      <c r="X106" s="28"/>
      <c r="Y106" s="27"/>
      <c r="Z106" s="26"/>
      <c r="AA106" s="23">
        <v>1827</v>
      </c>
      <c r="AB106" s="23">
        <v>1852</v>
      </c>
      <c r="AC106" s="23">
        <f>AVERAGE(AA106:AB106)</f>
        <v>1839.5</v>
      </c>
      <c r="AD106" s="23">
        <f>AC106-AA106</f>
        <v>12.5</v>
      </c>
      <c r="AE106" s="23">
        <v>1945</v>
      </c>
      <c r="AF106" s="23">
        <v>1945</v>
      </c>
      <c r="AG106" s="23">
        <f>AVERAGE(AE106:AF106)</f>
        <v>1945</v>
      </c>
      <c r="AH106" s="23">
        <f>AG106-AE106</f>
        <v>0</v>
      </c>
      <c r="AI106" s="23" t="s">
        <v>105</v>
      </c>
      <c r="AJ106" s="23">
        <v>1</v>
      </c>
      <c r="AK106" s="23" t="s">
        <v>134</v>
      </c>
      <c r="AL106" s="26">
        <f>AVERAGE(V107:V118)</f>
        <v>13.8546130375</v>
      </c>
      <c r="AM106" s="26">
        <f>AVERAGE(W107:W118)</f>
        <v>14.877235733333336</v>
      </c>
    </row>
    <row r="107" spans="1:39" x14ac:dyDescent="0.25">
      <c r="A107" s="17" t="s">
        <v>969</v>
      </c>
      <c r="B107" s="18">
        <v>792</v>
      </c>
      <c r="C107" s="18">
        <v>106</v>
      </c>
      <c r="D107" s="17">
        <v>1931</v>
      </c>
      <c r="E107" s="17">
        <f>D107</f>
        <v>1931</v>
      </c>
      <c r="F107" s="17">
        <v>25</v>
      </c>
      <c r="G107" s="18">
        <v>15</v>
      </c>
      <c r="H107" s="18">
        <v>1946</v>
      </c>
      <c r="I107" s="19" t="s">
        <v>12</v>
      </c>
      <c r="J107" s="17">
        <v>858.35247924999999</v>
      </c>
      <c r="K107" s="17">
        <v>-681.77709576999996</v>
      </c>
      <c r="L107" s="20">
        <v>137682.64188718001</v>
      </c>
      <c r="M107" s="20">
        <v>5028195.0894222204</v>
      </c>
      <c r="N107" s="20">
        <f t="shared" si="21"/>
        <v>137682.64199999999</v>
      </c>
      <c r="O107" s="20">
        <f t="shared" si="22"/>
        <v>5028195.0889999997</v>
      </c>
      <c r="P107" s="20" t="s">
        <v>104</v>
      </c>
      <c r="Q107" s="18"/>
      <c r="R107" s="18"/>
      <c r="S107" s="18"/>
      <c r="T107" s="18"/>
      <c r="U107" s="18"/>
      <c r="V107" s="45">
        <v>9.1473135200000009</v>
      </c>
      <c r="W107" s="45">
        <v>24.352239569999998</v>
      </c>
      <c r="X107" s="45">
        <f t="shared" ref="X107:X118" si="32">IF(H107=2020, V107, IF(H107=1946, V107+5.4, IF(H107=1883, V107+8.2, IF(H107=1882, V107+5.9, IF(H107=1824, V107+5.8, IF(H107=1803, V107+14.8, IF(H107=1790, V107+8, )))))))</f>
        <v>14.547313520000001</v>
      </c>
      <c r="Y107" s="45">
        <f t="shared" ref="Y107:Y118" si="33">IF(H107=2020, W107, IF(H107=1946, W107+6.1, IF(H107=1883, W107+7.6, IF(H107=1882, W107+6.3, IF(H107=1824, W107+7.4, IF(H107=1803, W107+17.5, IF(H107=1790, W107+11.8, )))))))</f>
        <v>30.452239569999996</v>
      </c>
      <c r="Z107" s="45">
        <f t="shared" ref="Z107:Z118" si="34">IF(P107="Affine", X107, Y107)</f>
        <v>14.547313520000001</v>
      </c>
      <c r="AA107" s="17"/>
      <c r="AB107" s="17"/>
      <c r="AC107" s="17"/>
      <c r="AD107" s="17"/>
      <c r="AE107" s="17"/>
      <c r="AF107" s="17"/>
      <c r="AG107" s="17"/>
      <c r="AH107" s="17"/>
      <c r="AI107" s="17"/>
      <c r="AJ107" s="17"/>
      <c r="AK107" s="17"/>
      <c r="AL107" s="18"/>
      <c r="AM107" s="18"/>
    </row>
    <row r="108" spans="1:39" x14ac:dyDescent="0.25">
      <c r="A108" s="17" t="s">
        <v>1047</v>
      </c>
      <c r="B108" s="18">
        <v>869</v>
      </c>
      <c r="C108" s="18">
        <v>107</v>
      </c>
      <c r="D108" s="17" t="s">
        <v>1012</v>
      </c>
      <c r="E108" s="17">
        <v>1905</v>
      </c>
      <c r="F108" s="17">
        <v>36</v>
      </c>
      <c r="G108" s="18">
        <v>15</v>
      </c>
      <c r="H108" s="18">
        <v>1946</v>
      </c>
      <c r="I108" s="19" t="s">
        <v>12</v>
      </c>
      <c r="J108" s="17">
        <v>4651.55971847</v>
      </c>
      <c r="K108" s="17">
        <v>-2476.1157457499999</v>
      </c>
      <c r="L108" s="20">
        <v>137682.64188718001</v>
      </c>
      <c r="M108" s="20">
        <v>5028195.0894222204</v>
      </c>
      <c r="N108" s="20">
        <f t="shared" si="21"/>
        <v>137682.64199999999</v>
      </c>
      <c r="O108" s="20">
        <f t="shared" si="22"/>
        <v>5028195.0889999997</v>
      </c>
      <c r="P108" s="20" t="s">
        <v>104</v>
      </c>
      <c r="Q108" s="18"/>
      <c r="R108" s="18"/>
      <c r="S108" s="18"/>
      <c r="T108" s="18"/>
      <c r="U108" s="18"/>
      <c r="V108" s="45">
        <v>12.16918557</v>
      </c>
      <c r="W108" s="45">
        <v>7.0533300800000003</v>
      </c>
      <c r="X108" s="45">
        <f t="shared" si="32"/>
        <v>17.569185570000002</v>
      </c>
      <c r="Y108" s="45">
        <f t="shared" si="33"/>
        <v>13.15333008</v>
      </c>
      <c r="Z108" s="45">
        <f t="shared" si="34"/>
        <v>17.569185570000002</v>
      </c>
      <c r="AA108" s="17"/>
      <c r="AB108" s="17"/>
      <c r="AC108" s="17"/>
      <c r="AD108" s="17"/>
      <c r="AE108" s="17"/>
      <c r="AF108" s="17"/>
      <c r="AG108" s="17"/>
      <c r="AH108" s="17"/>
      <c r="AI108" s="17"/>
      <c r="AJ108" s="17"/>
      <c r="AK108" s="17"/>
      <c r="AL108" s="18"/>
      <c r="AM108" s="18"/>
    </row>
    <row r="109" spans="1:39" x14ac:dyDescent="0.25">
      <c r="A109" s="17" t="s">
        <v>1150</v>
      </c>
      <c r="B109" s="18">
        <v>970</v>
      </c>
      <c r="C109" s="18">
        <v>108</v>
      </c>
      <c r="D109" s="17">
        <v>1883</v>
      </c>
      <c r="E109" s="17">
        <f>D109</f>
        <v>1883</v>
      </c>
      <c r="F109" s="17">
        <v>15</v>
      </c>
      <c r="G109" s="18">
        <v>15</v>
      </c>
      <c r="H109" s="18">
        <v>1946</v>
      </c>
      <c r="I109" s="19" t="s">
        <v>12</v>
      </c>
      <c r="J109" s="17">
        <v>2917.76543954</v>
      </c>
      <c r="K109" s="17">
        <v>-1361.5176996499999</v>
      </c>
      <c r="L109" s="20">
        <v>137682.64188718001</v>
      </c>
      <c r="M109" s="20">
        <v>5028195.0894222204</v>
      </c>
      <c r="N109" s="20">
        <f t="shared" si="21"/>
        <v>137682.64199999999</v>
      </c>
      <c r="O109" s="20">
        <f t="shared" si="22"/>
        <v>5028195.0889999997</v>
      </c>
      <c r="P109" s="20" t="s">
        <v>104</v>
      </c>
      <c r="Q109" s="18"/>
      <c r="R109" s="18"/>
      <c r="S109" s="18"/>
      <c r="T109" s="18"/>
      <c r="U109" s="18"/>
      <c r="V109" s="53">
        <v>14.566679329999999</v>
      </c>
      <c r="W109" s="53">
        <v>15.99676232</v>
      </c>
      <c r="X109" s="45">
        <f t="shared" si="32"/>
        <v>19.966679329999998</v>
      </c>
      <c r="Y109" s="45">
        <f t="shared" si="33"/>
        <v>22.09676232</v>
      </c>
      <c r="Z109" s="45">
        <f t="shared" si="34"/>
        <v>19.966679329999998</v>
      </c>
      <c r="AA109" s="17"/>
      <c r="AB109" s="17"/>
      <c r="AC109" s="17"/>
      <c r="AD109" s="17"/>
      <c r="AE109" s="17"/>
      <c r="AF109" s="17"/>
      <c r="AG109" s="17"/>
      <c r="AH109" s="17"/>
      <c r="AI109" s="17"/>
      <c r="AJ109" s="17"/>
      <c r="AK109" s="17"/>
      <c r="AL109" s="18"/>
      <c r="AM109" s="18"/>
    </row>
    <row r="110" spans="1:39" x14ac:dyDescent="0.25">
      <c r="A110" s="17" t="s">
        <v>1231</v>
      </c>
      <c r="B110" s="18">
        <v>1048</v>
      </c>
      <c r="C110" s="18">
        <v>109</v>
      </c>
      <c r="D110" s="17" t="s">
        <v>1221</v>
      </c>
      <c r="E110" s="17">
        <v>1880</v>
      </c>
      <c r="F110" s="17">
        <v>11</v>
      </c>
      <c r="G110" s="18">
        <v>15</v>
      </c>
      <c r="H110" s="18">
        <v>1946</v>
      </c>
      <c r="I110" s="19" t="s">
        <v>12</v>
      </c>
      <c r="J110" s="17">
        <v>360.32518901999998</v>
      </c>
      <c r="K110" s="17">
        <v>-1070.4038606300001</v>
      </c>
      <c r="L110" s="20">
        <v>137682.64188718001</v>
      </c>
      <c r="M110" s="20">
        <v>5028195.0894222204</v>
      </c>
      <c r="N110" s="20">
        <f t="shared" si="21"/>
        <v>137682.64199999999</v>
      </c>
      <c r="O110" s="20">
        <f t="shared" si="22"/>
        <v>5028195.0889999997</v>
      </c>
      <c r="P110" s="20" t="s">
        <v>104</v>
      </c>
      <c r="Q110" s="18"/>
      <c r="R110" s="18"/>
      <c r="S110" s="18"/>
      <c r="T110" s="18"/>
      <c r="U110" s="18"/>
      <c r="V110" s="44">
        <v>8.3000000000000007</v>
      </c>
      <c r="W110" s="44">
        <v>18.5</v>
      </c>
      <c r="X110" s="45">
        <f t="shared" si="32"/>
        <v>13.700000000000001</v>
      </c>
      <c r="Y110" s="45">
        <f t="shared" si="33"/>
        <v>24.6</v>
      </c>
      <c r="Z110" s="45">
        <f t="shared" si="34"/>
        <v>13.700000000000001</v>
      </c>
      <c r="AA110" s="17"/>
      <c r="AB110" s="17"/>
      <c r="AC110" s="17"/>
      <c r="AD110" s="17"/>
      <c r="AE110" s="17"/>
      <c r="AF110" s="17"/>
      <c r="AG110" s="17"/>
      <c r="AH110" s="17"/>
      <c r="AI110" s="17"/>
      <c r="AJ110" s="17"/>
      <c r="AK110" s="17"/>
      <c r="AL110" s="18"/>
      <c r="AM110" s="18"/>
    </row>
    <row r="111" spans="1:39" x14ac:dyDescent="0.25">
      <c r="A111" s="17" t="s">
        <v>1253</v>
      </c>
      <c r="B111" s="18">
        <v>1069</v>
      </c>
      <c r="C111" s="18">
        <v>110</v>
      </c>
      <c r="D111" s="17" t="s">
        <v>1250</v>
      </c>
      <c r="E111" s="17">
        <v>1876</v>
      </c>
      <c r="F111" s="17">
        <v>4</v>
      </c>
      <c r="G111" s="18">
        <v>15</v>
      </c>
      <c r="H111" s="18">
        <v>1946</v>
      </c>
      <c r="I111" s="19" t="s">
        <v>12</v>
      </c>
      <c r="J111" s="17">
        <v>856.12473835000003</v>
      </c>
      <c r="K111" s="17">
        <v>-1280.32823078</v>
      </c>
      <c r="L111" s="20">
        <v>137682.64188718001</v>
      </c>
      <c r="M111" s="20">
        <v>5028195.0894222204</v>
      </c>
      <c r="N111" s="20">
        <f t="shared" si="21"/>
        <v>137682.64199999999</v>
      </c>
      <c r="O111" s="20">
        <f t="shared" si="22"/>
        <v>5028195.0889999997</v>
      </c>
      <c r="P111" s="20" t="s">
        <v>104</v>
      </c>
      <c r="Q111" s="18"/>
      <c r="R111" s="18"/>
      <c r="S111" s="18"/>
      <c r="T111" s="18"/>
      <c r="U111" s="18"/>
      <c r="V111" s="44">
        <v>14</v>
      </c>
      <c r="W111" s="44">
        <v>10.199999999999999</v>
      </c>
      <c r="X111" s="45">
        <f t="shared" si="32"/>
        <v>19.399999999999999</v>
      </c>
      <c r="Y111" s="45">
        <f t="shared" si="33"/>
        <v>16.299999999999997</v>
      </c>
      <c r="Z111" s="45">
        <f t="shared" si="34"/>
        <v>19.399999999999999</v>
      </c>
      <c r="AA111" s="17"/>
      <c r="AB111" s="17"/>
      <c r="AC111" s="17"/>
      <c r="AD111" s="17"/>
      <c r="AE111" s="17"/>
      <c r="AF111" s="17"/>
      <c r="AG111" s="17"/>
      <c r="AH111" s="17"/>
      <c r="AI111" s="17"/>
      <c r="AJ111" s="17"/>
      <c r="AK111" s="17"/>
      <c r="AL111" s="18"/>
      <c r="AM111" s="18"/>
    </row>
    <row r="112" spans="1:39" x14ac:dyDescent="0.25">
      <c r="A112" s="17" t="s">
        <v>994</v>
      </c>
      <c r="B112" s="18">
        <v>817</v>
      </c>
      <c r="C112" s="18">
        <v>111</v>
      </c>
      <c r="D112" s="17">
        <v>1917</v>
      </c>
      <c r="E112" s="17">
        <f>D112</f>
        <v>1917</v>
      </c>
      <c r="F112" s="17">
        <v>22</v>
      </c>
      <c r="G112" s="18">
        <v>15</v>
      </c>
      <c r="H112" s="18">
        <v>1946</v>
      </c>
      <c r="I112" s="19" t="s">
        <v>12</v>
      </c>
      <c r="J112" s="17">
        <v>18.870891969999999</v>
      </c>
      <c r="K112" s="17">
        <v>4.6287449799999996</v>
      </c>
      <c r="L112" s="20">
        <v>137682.64189999999</v>
      </c>
      <c r="M112" s="20">
        <v>5028195.0889999997</v>
      </c>
      <c r="N112" s="20">
        <f t="shared" si="21"/>
        <v>137682.64199999999</v>
      </c>
      <c r="O112" s="20">
        <f t="shared" si="22"/>
        <v>5028195.0889999997</v>
      </c>
      <c r="P112" s="20" t="s">
        <v>104</v>
      </c>
      <c r="Q112" s="18"/>
      <c r="R112" s="18"/>
      <c r="S112" s="18"/>
      <c r="T112" s="18"/>
      <c r="U112" s="18"/>
      <c r="V112" s="44">
        <v>16.770955170000001</v>
      </c>
      <c r="W112" s="44">
        <v>21.660496999999999</v>
      </c>
      <c r="X112" s="45">
        <f t="shared" si="32"/>
        <v>22.170955169999999</v>
      </c>
      <c r="Y112" s="45">
        <f t="shared" si="33"/>
        <v>27.760497000000001</v>
      </c>
      <c r="Z112" s="45">
        <f t="shared" si="34"/>
        <v>22.170955169999999</v>
      </c>
      <c r="AA112" s="17"/>
      <c r="AB112" s="17"/>
      <c r="AC112" s="17"/>
      <c r="AD112" s="17"/>
      <c r="AE112" s="17"/>
      <c r="AF112" s="17"/>
      <c r="AG112" s="17"/>
      <c r="AH112" s="17"/>
      <c r="AI112" s="17"/>
      <c r="AJ112" s="17"/>
      <c r="AK112" s="17"/>
      <c r="AL112" s="18"/>
      <c r="AM112" s="18"/>
    </row>
    <row r="113" spans="1:39" x14ac:dyDescent="0.25">
      <c r="A113" s="17" t="s">
        <v>1009</v>
      </c>
      <c r="B113" s="18">
        <v>832</v>
      </c>
      <c r="C113" s="18">
        <v>112</v>
      </c>
      <c r="D113" s="17">
        <v>1911</v>
      </c>
      <c r="E113" s="17">
        <f>D113</f>
        <v>1911</v>
      </c>
      <c r="F113" s="17">
        <v>14</v>
      </c>
      <c r="G113" s="18">
        <v>15</v>
      </c>
      <c r="H113" s="18">
        <v>1946</v>
      </c>
      <c r="I113" s="19" t="s">
        <v>12</v>
      </c>
      <c r="J113" s="17">
        <v>6906.5522517700001</v>
      </c>
      <c r="K113" s="17">
        <v>-2652.4343492100002</v>
      </c>
      <c r="L113" s="20">
        <v>137682.64189999999</v>
      </c>
      <c r="M113" s="20">
        <v>5028195.0889999997</v>
      </c>
      <c r="N113" s="20">
        <f t="shared" si="21"/>
        <v>137682.64199999999</v>
      </c>
      <c r="O113" s="20">
        <f t="shared" si="22"/>
        <v>5028195.0889999997</v>
      </c>
      <c r="P113" s="20" t="s">
        <v>104</v>
      </c>
      <c r="Q113" s="43"/>
      <c r="R113" s="43"/>
      <c r="S113" s="43"/>
      <c r="T113" s="43"/>
      <c r="U113" s="43"/>
      <c r="V113" s="44">
        <v>6.3</v>
      </c>
      <c r="W113" s="44">
        <v>4.3</v>
      </c>
      <c r="X113" s="45">
        <f t="shared" si="32"/>
        <v>11.7</v>
      </c>
      <c r="Y113" s="45">
        <f t="shared" si="33"/>
        <v>10.399999999999999</v>
      </c>
      <c r="Z113" s="45">
        <f t="shared" si="34"/>
        <v>11.7</v>
      </c>
      <c r="AA113" s="17"/>
      <c r="AB113" s="17"/>
      <c r="AC113" s="17"/>
      <c r="AD113" s="17"/>
      <c r="AE113" s="17"/>
      <c r="AF113" s="17"/>
      <c r="AG113" s="17"/>
      <c r="AH113" s="17"/>
      <c r="AI113" s="17"/>
      <c r="AJ113" s="17"/>
      <c r="AK113" s="17"/>
      <c r="AL113" s="43"/>
      <c r="AM113" s="43"/>
    </row>
    <row r="114" spans="1:39" x14ac:dyDescent="0.25">
      <c r="A114" s="17" t="s">
        <v>1101</v>
      </c>
      <c r="B114" s="18">
        <v>922</v>
      </c>
      <c r="C114" s="18">
        <v>113</v>
      </c>
      <c r="D114" s="17" t="s">
        <v>1067</v>
      </c>
      <c r="E114" s="17">
        <v>1905</v>
      </c>
      <c r="F114" s="17">
        <v>35</v>
      </c>
      <c r="G114" s="18">
        <v>15</v>
      </c>
      <c r="H114" s="18">
        <v>1946</v>
      </c>
      <c r="I114" s="19" t="s">
        <v>12</v>
      </c>
      <c r="J114" s="17">
        <v>1529.37437133</v>
      </c>
      <c r="K114" s="17">
        <v>-983.01083529000005</v>
      </c>
      <c r="L114" s="20">
        <v>137682.64189999999</v>
      </c>
      <c r="M114" s="20">
        <v>5028195.0889999997</v>
      </c>
      <c r="N114" s="20">
        <f t="shared" si="21"/>
        <v>137682.64199999999</v>
      </c>
      <c r="O114" s="20">
        <f t="shared" si="22"/>
        <v>5028195.0889999997</v>
      </c>
      <c r="P114" s="20" t="s">
        <v>104</v>
      </c>
      <c r="Q114" s="43"/>
      <c r="R114" s="43"/>
      <c r="S114" s="43"/>
      <c r="T114" s="43"/>
      <c r="U114" s="43"/>
      <c r="V114" s="44">
        <v>27.4</v>
      </c>
      <c r="W114" s="44">
        <v>18.3</v>
      </c>
      <c r="X114" s="45">
        <f t="shared" si="32"/>
        <v>32.799999999999997</v>
      </c>
      <c r="Y114" s="45">
        <f t="shared" si="33"/>
        <v>24.4</v>
      </c>
      <c r="Z114" s="45">
        <f t="shared" si="34"/>
        <v>32.799999999999997</v>
      </c>
      <c r="AA114" s="17"/>
      <c r="AB114" s="17"/>
      <c r="AC114" s="17"/>
      <c r="AD114" s="17"/>
      <c r="AE114" s="17"/>
      <c r="AF114" s="17"/>
      <c r="AG114" s="17"/>
      <c r="AH114" s="17"/>
      <c r="AI114" s="17"/>
      <c r="AJ114" s="17"/>
      <c r="AK114" s="17"/>
      <c r="AL114" s="43"/>
      <c r="AM114" s="43"/>
    </row>
    <row r="115" spans="1:39" x14ac:dyDescent="0.25">
      <c r="A115" s="17" t="s">
        <v>1174</v>
      </c>
      <c r="B115" s="18">
        <v>993</v>
      </c>
      <c r="C115" s="18">
        <v>114</v>
      </c>
      <c r="D115" s="17" t="s">
        <v>1165</v>
      </c>
      <c r="E115" s="17">
        <v>1882</v>
      </c>
      <c r="F115" s="17">
        <v>10</v>
      </c>
      <c r="G115" s="18">
        <v>15</v>
      </c>
      <c r="H115" s="18">
        <v>1946</v>
      </c>
      <c r="I115" s="19" t="s">
        <v>12</v>
      </c>
      <c r="J115" s="17">
        <v>9649.8741324700004</v>
      </c>
      <c r="K115" s="17">
        <v>-6483.2182239200001</v>
      </c>
      <c r="L115" s="20">
        <v>137682.64189999999</v>
      </c>
      <c r="M115" s="20">
        <v>5028195.0889999997</v>
      </c>
      <c r="N115" s="20">
        <f t="shared" si="21"/>
        <v>137682.64199999999</v>
      </c>
      <c r="O115" s="20">
        <f t="shared" si="22"/>
        <v>5028195.0889999997</v>
      </c>
      <c r="P115" s="20" t="s">
        <v>104</v>
      </c>
      <c r="Q115" s="43"/>
      <c r="R115" s="43"/>
      <c r="S115" s="43"/>
      <c r="T115" s="43"/>
      <c r="U115" s="43"/>
      <c r="V115" s="44">
        <v>0.34947245999999998</v>
      </c>
      <c r="W115" s="44">
        <v>1.8501633</v>
      </c>
      <c r="X115" s="45">
        <f t="shared" si="32"/>
        <v>5.7494724600000007</v>
      </c>
      <c r="Y115" s="45">
        <f t="shared" si="33"/>
        <v>7.9501632999999998</v>
      </c>
      <c r="Z115" s="45">
        <f t="shared" si="34"/>
        <v>5.7494724600000007</v>
      </c>
      <c r="AA115" s="17"/>
      <c r="AB115" s="17"/>
      <c r="AC115" s="17"/>
      <c r="AD115" s="17"/>
      <c r="AE115" s="17"/>
      <c r="AF115" s="17"/>
      <c r="AG115" s="17"/>
      <c r="AH115" s="17"/>
      <c r="AI115" s="17"/>
      <c r="AJ115" s="17"/>
      <c r="AK115" s="17"/>
      <c r="AL115" s="43"/>
      <c r="AM115" s="43"/>
    </row>
    <row r="116" spans="1:39" x14ac:dyDescent="0.25">
      <c r="A116" s="17" t="s">
        <v>1200</v>
      </c>
      <c r="B116" s="18">
        <v>1018</v>
      </c>
      <c r="C116" s="18">
        <v>115</v>
      </c>
      <c r="D116" s="17" t="s">
        <v>1176</v>
      </c>
      <c r="E116" s="17">
        <v>1880</v>
      </c>
      <c r="F116" s="17">
        <v>25</v>
      </c>
      <c r="G116" s="18">
        <v>15</v>
      </c>
      <c r="H116" s="18">
        <v>1946</v>
      </c>
      <c r="I116" s="19" t="s">
        <v>12</v>
      </c>
      <c r="J116" s="17">
        <v>4861.02360494</v>
      </c>
      <c r="K116" s="17">
        <v>-2373.5812213600002</v>
      </c>
      <c r="L116" s="20">
        <v>137682.64189999999</v>
      </c>
      <c r="M116" s="20">
        <v>5028195.0889999997</v>
      </c>
      <c r="N116" s="20">
        <f t="shared" si="21"/>
        <v>137682.64199999999</v>
      </c>
      <c r="O116" s="20">
        <f t="shared" si="22"/>
        <v>5028195.0889999997</v>
      </c>
      <c r="P116" s="20" t="s">
        <v>104</v>
      </c>
      <c r="Q116" s="51"/>
      <c r="R116" s="51"/>
      <c r="S116" s="51"/>
      <c r="T116" s="51"/>
      <c r="U116" s="51"/>
      <c r="V116" s="44">
        <v>17.100000000000001</v>
      </c>
      <c r="W116" s="44">
        <v>15.1</v>
      </c>
      <c r="X116" s="45">
        <f t="shared" si="32"/>
        <v>22.5</v>
      </c>
      <c r="Y116" s="45">
        <f t="shared" si="33"/>
        <v>21.2</v>
      </c>
      <c r="Z116" s="45">
        <f t="shared" si="34"/>
        <v>22.5</v>
      </c>
      <c r="AA116" s="17"/>
      <c r="AB116" s="17"/>
      <c r="AC116" s="17"/>
      <c r="AD116" s="17"/>
      <c r="AE116" s="17"/>
      <c r="AF116" s="17"/>
      <c r="AG116" s="17"/>
      <c r="AH116" s="17"/>
      <c r="AI116" s="17"/>
      <c r="AJ116" s="17"/>
      <c r="AK116" s="17"/>
      <c r="AL116" s="51"/>
      <c r="AM116" s="51"/>
    </row>
    <row r="117" spans="1:39" x14ac:dyDescent="0.25">
      <c r="A117" s="17" t="s">
        <v>1308</v>
      </c>
      <c r="B117" s="18">
        <v>1123</v>
      </c>
      <c r="C117" s="18">
        <v>116</v>
      </c>
      <c r="D117" s="17" t="s">
        <v>1286</v>
      </c>
      <c r="E117" s="17">
        <v>1876</v>
      </c>
      <c r="F117" s="17">
        <v>23</v>
      </c>
      <c r="G117" s="18">
        <v>15</v>
      </c>
      <c r="H117" s="18">
        <v>1946</v>
      </c>
      <c r="I117" s="19" t="s">
        <v>12</v>
      </c>
      <c r="J117" s="17">
        <v>702.83539753000002</v>
      </c>
      <c r="K117" s="17">
        <v>-479.89810046999997</v>
      </c>
      <c r="L117" s="20">
        <v>137682.64189999999</v>
      </c>
      <c r="M117" s="20">
        <v>5028195.0889999997</v>
      </c>
      <c r="N117" s="20">
        <f t="shared" si="21"/>
        <v>137682.64199999999</v>
      </c>
      <c r="O117" s="20">
        <f t="shared" si="22"/>
        <v>5028195.0889999997</v>
      </c>
      <c r="P117" s="20" t="s">
        <v>104</v>
      </c>
      <c r="Q117" s="43"/>
      <c r="R117" s="43"/>
      <c r="S117" s="43"/>
      <c r="T117" s="43"/>
      <c r="U117" s="43"/>
      <c r="V117" s="44">
        <v>22.2</v>
      </c>
      <c r="W117" s="44">
        <v>22.6</v>
      </c>
      <c r="X117" s="45">
        <f t="shared" si="32"/>
        <v>27.6</v>
      </c>
      <c r="Y117" s="45">
        <f t="shared" si="33"/>
        <v>28.700000000000003</v>
      </c>
      <c r="Z117" s="45">
        <f t="shared" si="34"/>
        <v>27.6</v>
      </c>
      <c r="AA117" s="17"/>
      <c r="AB117" s="17"/>
      <c r="AC117" s="17"/>
      <c r="AD117" s="17"/>
      <c r="AE117" s="17"/>
      <c r="AF117" s="17"/>
      <c r="AG117" s="17"/>
      <c r="AH117" s="17"/>
      <c r="AI117" s="17"/>
      <c r="AJ117" s="17"/>
      <c r="AK117" s="17"/>
      <c r="AL117" s="43"/>
      <c r="AM117" s="43"/>
    </row>
    <row r="118" spans="1:39" x14ac:dyDescent="0.25">
      <c r="A118" s="17" t="s">
        <v>1327</v>
      </c>
      <c r="B118" s="18">
        <v>1142</v>
      </c>
      <c r="C118" s="18">
        <v>117</v>
      </c>
      <c r="D118" s="17">
        <v>1874</v>
      </c>
      <c r="E118" s="17">
        <f>D118</f>
        <v>1874</v>
      </c>
      <c r="F118" s="17">
        <v>16</v>
      </c>
      <c r="G118" s="18">
        <v>15</v>
      </c>
      <c r="H118" s="18">
        <v>1946</v>
      </c>
      <c r="I118" s="19" t="s">
        <v>12</v>
      </c>
      <c r="J118" s="17">
        <v>32.151969059999999</v>
      </c>
      <c r="K118" s="17">
        <v>17.951620559999999</v>
      </c>
      <c r="L118" s="20">
        <v>137682.64189999999</v>
      </c>
      <c r="M118" s="20">
        <v>5028195.0889999997</v>
      </c>
      <c r="N118" s="20">
        <f t="shared" si="21"/>
        <v>137682.64199999999</v>
      </c>
      <c r="O118" s="20">
        <f t="shared" si="22"/>
        <v>5028195.0889999997</v>
      </c>
      <c r="P118" s="20" t="s">
        <v>104</v>
      </c>
      <c r="Q118" s="18"/>
      <c r="R118" s="18"/>
      <c r="S118" s="18"/>
      <c r="T118" s="18"/>
      <c r="U118" s="18"/>
      <c r="V118" s="52">
        <v>17.951750400000002</v>
      </c>
      <c r="W118" s="52">
        <v>18.61383653</v>
      </c>
      <c r="X118" s="45">
        <f t="shared" si="32"/>
        <v>23.3517504</v>
      </c>
      <c r="Y118" s="45">
        <f t="shared" si="33"/>
        <v>24.713836530000002</v>
      </c>
      <c r="Z118" s="45">
        <f t="shared" si="34"/>
        <v>23.3517504</v>
      </c>
      <c r="AA118" s="17"/>
      <c r="AB118" s="17"/>
      <c r="AC118" s="17"/>
      <c r="AD118" s="17"/>
      <c r="AE118" s="17"/>
      <c r="AF118" s="17"/>
      <c r="AG118" s="17"/>
      <c r="AH118" s="17"/>
      <c r="AI118" s="17"/>
      <c r="AJ118" s="17"/>
      <c r="AK118" s="17"/>
      <c r="AL118" s="18"/>
      <c r="AM118" s="18"/>
    </row>
    <row r="119" spans="1:39" x14ac:dyDescent="0.25">
      <c r="A119" s="23" t="s">
        <v>135</v>
      </c>
      <c r="B119" s="23">
        <v>16</v>
      </c>
      <c r="C119" s="23">
        <v>118</v>
      </c>
      <c r="D119" s="23">
        <v>1946</v>
      </c>
      <c r="E119" s="23">
        <f>D119</f>
        <v>1946</v>
      </c>
      <c r="F119" s="23" t="s">
        <v>12</v>
      </c>
      <c r="G119" s="23">
        <v>16</v>
      </c>
      <c r="H119" s="23">
        <v>1946</v>
      </c>
      <c r="I119" s="24">
        <v>14</v>
      </c>
      <c r="J119" s="23" t="s">
        <v>12</v>
      </c>
      <c r="K119" s="23" t="s">
        <v>12</v>
      </c>
      <c r="L119" s="25">
        <v>137828.94200000001</v>
      </c>
      <c r="M119" s="25">
        <v>5028343.6739999996</v>
      </c>
      <c r="N119" s="25">
        <f t="shared" si="21"/>
        <v>137828.94200000001</v>
      </c>
      <c r="O119" s="25">
        <f t="shared" si="22"/>
        <v>5028343.6739999996</v>
      </c>
      <c r="P119" s="25" t="s">
        <v>104</v>
      </c>
      <c r="Q119" s="26">
        <v>15.876536803571428</v>
      </c>
      <c r="R119" s="26">
        <v>17.260918260714288</v>
      </c>
      <c r="S119" s="27">
        <f>IF(E119=2020, Q119, IF(E119=1946, Q119+5.4, IF(E119=1883, Q119+8.2, IF(E119=1882, Q119+5.9, IF(E119=1824, Q119+5.8, IF(E119=1803, Q119+14.8, IF(E119=1790, Q119+8, )))))))</f>
        <v>21.276536803571428</v>
      </c>
      <c r="T119" s="27">
        <f>IF(E119=2020, R119, IF(E119=1946, R119+5.4, IF(E119=1883, R119+8.2, IF(E119=1882, R119+5.9, IF(E119=1824, R119+5.8, IF(E119=1803, R119+14.8, IF(E119=1790, R119+8, )))))))</f>
        <v>22.66091826071429</v>
      </c>
      <c r="U119" s="27">
        <f>IF(P119="Affine", S119, T119)</f>
        <v>21.276536803571428</v>
      </c>
      <c r="V119" s="23"/>
      <c r="W119" s="23"/>
      <c r="X119" s="28"/>
      <c r="Y119" s="27"/>
      <c r="Z119" s="26"/>
      <c r="AA119" s="23">
        <v>1827</v>
      </c>
      <c r="AB119" s="23">
        <v>1852</v>
      </c>
      <c r="AC119" s="23">
        <f>AVERAGE(AA119:AB119)</f>
        <v>1839.5</v>
      </c>
      <c r="AD119" s="23">
        <f>AC119-AA119</f>
        <v>12.5</v>
      </c>
      <c r="AE119" s="23">
        <v>1945</v>
      </c>
      <c r="AF119" s="23">
        <v>1945</v>
      </c>
      <c r="AG119" s="23">
        <f>AVERAGE(AE119:AF119)</f>
        <v>1945</v>
      </c>
      <c r="AH119" s="23">
        <f>AG119-AE119</f>
        <v>0</v>
      </c>
      <c r="AI119" s="23" t="s">
        <v>105</v>
      </c>
      <c r="AJ119" s="23">
        <v>1</v>
      </c>
      <c r="AK119" s="23" t="s">
        <v>136</v>
      </c>
      <c r="AL119" s="26">
        <f>AVERAGE(V120:V133)</f>
        <v>15.876536803571428</v>
      </c>
      <c r="AM119" s="26">
        <f>AVERAGE(W120:W133)</f>
        <v>17.260918260714288</v>
      </c>
    </row>
    <row r="120" spans="1:39" x14ac:dyDescent="0.25">
      <c r="A120" s="17" t="s">
        <v>1232</v>
      </c>
      <c r="B120" s="18">
        <v>1049</v>
      </c>
      <c r="C120" s="18">
        <v>119</v>
      </c>
      <c r="D120" s="17" t="s">
        <v>1221</v>
      </c>
      <c r="E120" s="17">
        <v>1880</v>
      </c>
      <c r="F120" s="17">
        <v>12</v>
      </c>
      <c r="G120" s="18">
        <v>16</v>
      </c>
      <c r="H120" s="18">
        <v>1946</v>
      </c>
      <c r="I120" s="19" t="s">
        <v>12</v>
      </c>
      <c r="J120" s="17">
        <v>511.27335911</v>
      </c>
      <c r="K120" s="17">
        <v>-898.60716911999998</v>
      </c>
      <c r="L120" s="20">
        <v>137828.94198035999</v>
      </c>
      <c r="M120" s="20">
        <v>5028343.6735167904</v>
      </c>
      <c r="N120" s="20">
        <f t="shared" si="21"/>
        <v>137828.94200000001</v>
      </c>
      <c r="O120" s="20">
        <f t="shared" si="22"/>
        <v>5028343.6739999996</v>
      </c>
      <c r="P120" s="20" t="s">
        <v>104</v>
      </c>
      <c r="Q120" s="18"/>
      <c r="R120" s="18"/>
      <c r="S120" s="18"/>
      <c r="T120" s="18"/>
      <c r="U120" s="18"/>
      <c r="V120" s="44">
        <v>9.9</v>
      </c>
      <c r="W120" s="44">
        <v>16</v>
      </c>
      <c r="X120" s="45">
        <f t="shared" ref="X120:X133" si="35">IF(H120=2020, V120, IF(H120=1946, V120+5.4, IF(H120=1883, V120+8.2, IF(H120=1882, V120+5.9, IF(H120=1824, V120+5.8, IF(H120=1803, V120+14.8, IF(H120=1790, V120+8, )))))))</f>
        <v>15.3</v>
      </c>
      <c r="Y120" s="45">
        <f t="shared" ref="Y120:Y133" si="36">IF(H120=2020, W120, IF(H120=1946, W120+6.1, IF(H120=1883, W120+7.6, IF(H120=1882, W120+6.3, IF(H120=1824, W120+7.4, IF(H120=1803, W120+17.5, IF(H120=1790, W120+11.8, )))))))</f>
        <v>22.1</v>
      </c>
      <c r="Z120" s="45">
        <f t="shared" ref="Z120:Z133" si="37">IF(P120="Affine", X120, Y120)</f>
        <v>15.3</v>
      </c>
      <c r="AA120" s="17"/>
      <c r="AB120" s="17"/>
      <c r="AC120" s="17"/>
      <c r="AD120" s="17"/>
      <c r="AE120" s="17"/>
      <c r="AF120" s="17"/>
      <c r="AG120" s="17"/>
      <c r="AH120" s="17"/>
      <c r="AI120" s="17"/>
      <c r="AJ120" s="17"/>
      <c r="AK120" s="17"/>
      <c r="AL120" s="18"/>
      <c r="AM120" s="18"/>
    </row>
    <row r="121" spans="1:39" x14ac:dyDescent="0.25">
      <c r="A121" s="17" t="s">
        <v>968</v>
      </c>
      <c r="B121" s="18">
        <v>791</v>
      </c>
      <c r="C121" s="18">
        <v>120</v>
      </c>
      <c r="D121" s="17">
        <v>1931</v>
      </c>
      <c r="E121" s="17">
        <f>D121</f>
        <v>1931</v>
      </c>
      <c r="F121" s="17">
        <v>24</v>
      </c>
      <c r="G121" s="18">
        <v>16</v>
      </c>
      <c r="H121" s="18">
        <v>1946</v>
      </c>
      <c r="I121" s="19" t="s">
        <v>12</v>
      </c>
      <c r="J121" s="17">
        <v>810.90283664000003</v>
      </c>
      <c r="K121" s="17">
        <v>-769.13413883999999</v>
      </c>
      <c r="L121" s="20">
        <v>137828.94198035999</v>
      </c>
      <c r="M121" s="20">
        <v>5028343.6735167904</v>
      </c>
      <c r="N121" s="20">
        <f t="shared" si="21"/>
        <v>137828.94200000001</v>
      </c>
      <c r="O121" s="20">
        <f t="shared" si="22"/>
        <v>5028343.6739999996</v>
      </c>
      <c r="P121" s="20" t="s">
        <v>104</v>
      </c>
      <c r="Q121" s="51"/>
      <c r="R121" s="51"/>
      <c r="S121" s="51"/>
      <c r="T121" s="51"/>
      <c r="U121" s="51"/>
      <c r="V121" s="45">
        <v>5.7034928899999997</v>
      </c>
      <c r="W121" s="45">
        <v>12.186604190000001</v>
      </c>
      <c r="X121" s="45">
        <f t="shared" si="35"/>
        <v>11.10349289</v>
      </c>
      <c r="Y121" s="45">
        <f t="shared" si="36"/>
        <v>18.286604189999998</v>
      </c>
      <c r="Z121" s="45">
        <f t="shared" si="37"/>
        <v>11.10349289</v>
      </c>
      <c r="AA121" s="17"/>
      <c r="AB121" s="17"/>
      <c r="AC121" s="17"/>
      <c r="AD121" s="17"/>
      <c r="AE121" s="17"/>
      <c r="AF121" s="17"/>
      <c r="AG121" s="17"/>
      <c r="AH121" s="17"/>
      <c r="AI121" s="17"/>
      <c r="AJ121" s="17"/>
      <c r="AK121" s="17"/>
      <c r="AL121" s="51"/>
      <c r="AM121" s="51"/>
    </row>
    <row r="122" spans="1:39" x14ac:dyDescent="0.25">
      <c r="A122" s="17" t="s">
        <v>1046</v>
      </c>
      <c r="B122" s="18">
        <v>868</v>
      </c>
      <c r="C122" s="18">
        <v>121</v>
      </c>
      <c r="D122" s="17" t="s">
        <v>1012</v>
      </c>
      <c r="E122" s="17">
        <v>1905</v>
      </c>
      <c r="F122" s="17">
        <v>35</v>
      </c>
      <c r="G122" s="18">
        <v>16</v>
      </c>
      <c r="H122" s="18">
        <v>1946</v>
      </c>
      <c r="I122" s="19" t="s">
        <v>12</v>
      </c>
      <c r="J122" s="17">
        <v>4798.5658492599996</v>
      </c>
      <c r="K122" s="17">
        <v>-2322.3375487799999</v>
      </c>
      <c r="L122" s="20">
        <v>137828.94198035999</v>
      </c>
      <c r="M122" s="20">
        <v>5028343.6735167904</v>
      </c>
      <c r="N122" s="20">
        <f t="shared" si="21"/>
        <v>137828.94200000001</v>
      </c>
      <c r="O122" s="20">
        <f t="shared" si="22"/>
        <v>5028343.6739999996</v>
      </c>
      <c r="P122" s="20" t="s">
        <v>104</v>
      </c>
      <c r="Q122" s="51"/>
      <c r="R122" s="51"/>
      <c r="S122" s="51"/>
      <c r="T122" s="51"/>
      <c r="U122" s="51"/>
      <c r="V122" s="45">
        <v>11.85191506</v>
      </c>
      <c r="W122" s="45">
        <v>7.4558592199999998</v>
      </c>
      <c r="X122" s="45">
        <f t="shared" si="35"/>
        <v>17.251915060000002</v>
      </c>
      <c r="Y122" s="45">
        <f t="shared" si="36"/>
        <v>13.555859219999999</v>
      </c>
      <c r="Z122" s="45">
        <f t="shared" si="37"/>
        <v>17.251915060000002</v>
      </c>
      <c r="AA122" s="17"/>
      <c r="AB122" s="17"/>
      <c r="AC122" s="17"/>
      <c r="AD122" s="17"/>
      <c r="AE122" s="17"/>
      <c r="AF122" s="17"/>
      <c r="AG122" s="17"/>
      <c r="AH122" s="17"/>
      <c r="AI122" s="17"/>
      <c r="AJ122" s="17"/>
      <c r="AK122" s="17"/>
      <c r="AL122" s="51"/>
      <c r="AM122" s="51"/>
    </row>
    <row r="123" spans="1:39" x14ac:dyDescent="0.25">
      <c r="A123" s="17" t="s">
        <v>1087</v>
      </c>
      <c r="B123" s="18">
        <v>908</v>
      </c>
      <c r="C123" s="18">
        <v>122</v>
      </c>
      <c r="D123" s="17" t="s">
        <v>1067</v>
      </c>
      <c r="E123" s="17">
        <v>1905</v>
      </c>
      <c r="F123" s="17">
        <v>21</v>
      </c>
      <c r="G123" s="18">
        <v>16</v>
      </c>
      <c r="H123" s="18">
        <v>1946</v>
      </c>
      <c r="I123" s="19" t="s">
        <v>12</v>
      </c>
      <c r="J123" s="17">
        <v>1689.5286587099999</v>
      </c>
      <c r="K123" s="17">
        <v>-828.74171605000004</v>
      </c>
      <c r="L123" s="20">
        <v>137828.94198035999</v>
      </c>
      <c r="M123" s="20">
        <v>5028343.6735167904</v>
      </c>
      <c r="N123" s="20">
        <f t="shared" si="21"/>
        <v>137828.94200000001</v>
      </c>
      <c r="O123" s="20">
        <f t="shared" si="22"/>
        <v>5028343.6739999996</v>
      </c>
      <c r="P123" s="20" t="s">
        <v>104</v>
      </c>
      <c r="Q123" s="51"/>
      <c r="R123" s="51"/>
      <c r="S123" s="51"/>
      <c r="T123" s="51"/>
      <c r="U123" s="51"/>
      <c r="V123" s="44">
        <v>12.8</v>
      </c>
      <c r="W123" s="44">
        <v>8.1</v>
      </c>
      <c r="X123" s="45">
        <f t="shared" si="35"/>
        <v>18.200000000000003</v>
      </c>
      <c r="Y123" s="45">
        <f t="shared" si="36"/>
        <v>14.2</v>
      </c>
      <c r="Z123" s="45">
        <f t="shared" si="37"/>
        <v>18.200000000000003</v>
      </c>
      <c r="AA123" s="17"/>
      <c r="AB123" s="17"/>
      <c r="AC123" s="17"/>
      <c r="AD123" s="17"/>
      <c r="AE123" s="17"/>
      <c r="AF123" s="17"/>
      <c r="AG123" s="17"/>
      <c r="AH123" s="17"/>
      <c r="AI123" s="17"/>
      <c r="AJ123" s="17"/>
      <c r="AK123" s="17"/>
      <c r="AL123" s="51"/>
      <c r="AM123" s="51"/>
    </row>
    <row r="124" spans="1:39" x14ac:dyDescent="0.25">
      <c r="A124" s="17" t="s">
        <v>1151</v>
      </c>
      <c r="B124" s="18">
        <v>971</v>
      </c>
      <c r="C124" s="18">
        <v>123</v>
      </c>
      <c r="D124" s="17">
        <v>1883</v>
      </c>
      <c r="E124" s="17">
        <f>D124</f>
        <v>1883</v>
      </c>
      <c r="F124" s="17">
        <v>16</v>
      </c>
      <c r="G124" s="18">
        <v>16</v>
      </c>
      <c r="H124" s="18">
        <v>1946</v>
      </c>
      <c r="I124" s="19" t="s">
        <v>12</v>
      </c>
      <c r="J124" s="17">
        <v>2784.64196115</v>
      </c>
      <c r="K124" s="17">
        <v>-1552.9934481499999</v>
      </c>
      <c r="L124" s="20">
        <v>137828.94198035999</v>
      </c>
      <c r="M124" s="20">
        <v>5028343.6735167904</v>
      </c>
      <c r="N124" s="20">
        <f t="shared" si="21"/>
        <v>137828.94200000001</v>
      </c>
      <c r="O124" s="20">
        <f t="shared" si="22"/>
        <v>5028343.6739999996</v>
      </c>
      <c r="P124" s="20" t="s">
        <v>104</v>
      </c>
      <c r="Q124" s="43"/>
      <c r="R124" s="43"/>
      <c r="S124" s="43"/>
      <c r="T124" s="43"/>
      <c r="U124" s="43"/>
      <c r="V124" s="53">
        <v>3.69190679</v>
      </c>
      <c r="W124" s="53">
        <v>3.76799609</v>
      </c>
      <c r="X124" s="45">
        <f t="shared" si="35"/>
        <v>9.0919067899999995</v>
      </c>
      <c r="Y124" s="45">
        <f t="shared" si="36"/>
        <v>9.8679960900000001</v>
      </c>
      <c r="Z124" s="45">
        <f t="shared" si="37"/>
        <v>9.0919067899999995</v>
      </c>
      <c r="AA124" s="17"/>
      <c r="AB124" s="17"/>
      <c r="AC124" s="17"/>
      <c r="AD124" s="17"/>
      <c r="AE124" s="17"/>
      <c r="AF124" s="17"/>
      <c r="AG124" s="17"/>
      <c r="AH124" s="17"/>
      <c r="AI124" s="17"/>
      <c r="AJ124" s="17"/>
      <c r="AK124" s="17"/>
      <c r="AL124" s="43"/>
      <c r="AM124" s="43"/>
    </row>
    <row r="125" spans="1:39" x14ac:dyDescent="0.25">
      <c r="A125" s="17" t="s">
        <v>1365</v>
      </c>
      <c r="B125" s="18">
        <v>1180</v>
      </c>
      <c r="C125" s="18">
        <v>124</v>
      </c>
      <c r="D125" s="17" t="s">
        <v>1742</v>
      </c>
      <c r="E125" s="17">
        <v>1852</v>
      </c>
      <c r="F125" s="17">
        <v>22</v>
      </c>
      <c r="G125" s="18">
        <v>16</v>
      </c>
      <c r="H125" s="18">
        <v>1946</v>
      </c>
      <c r="I125" s="19" t="s">
        <v>12</v>
      </c>
      <c r="J125" s="17">
        <v>6.6956440800000001</v>
      </c>
      <c r="K125" s="17">
        <v>3.0364316200000001</v>
      </c>
      <c r="L125" s="20">
        <v>137828.94198035999</v>
      </c>
      <c r="M125" s="20">
        <v>5028343.6735167904</v>
      </c>
      <c r="N125" s="20">
        <f t="shared" si="21"/>
        <v>137828.94200000001</v>
      </c>
      <c r="O125" s="20">
        <f t="shared" si="22"/>
        <v>5028343.6739999996</v>
      </c>
      <c r="P125" s="20" t="s">
        <v>104</v>
      </c>
      <c r="Q125" s="43"/>
      <c r="R125" s="43"/>
      <c r="S125" s="43"/>
      <c r="T125" s="43"/>
      <c r="U125" s="43"/>
      <c r="V125" s="44">
        <v>47.3</v>
      </c>
      <c r="W125" s="44">
        <v>40.4</v>
      </c>
      <c r="X125" s="45">
        <f t="shared" si="35"/>
        <v>52.699999999999996</v>
      </c>
      <c r="Y125" s="45">
        <f t="shared" si="36"/>
        <v>46.5</v>
      </c>
      <c r="Z125" s="45">
        <f t="shared" si="37"/>
        <v>52.699999999999996</v>
      </c>
      <c r="AA125" s="17"/>
      <c r="AB125" s="17"/>
      <c r="AC125" s="17"/>
      <c r="AD125" s="17"/>
      <c r="AE125" s="17"/>
      <c r="AF125" s="17"/>
      <c r="AG125" s="17"/>
      <c r="AH125" s="17"/>
      <c r="AI125" s="17"/>
      <c r="AJ125" s="17"/>
      <c r="AK125" s="17"/>
      <c r="AL125" s="43"/>
      <c r="AM125" s="43"/>
    </row>
    <row r="126" spans="1:39" x14ac:dyDescent="0.25">
      <c r="A126" s="17" t="s">
        <v>1381</v>
      </c>
      <c r="B126" s="18">
        <v>1196</v>
      </c>
      <c r="C126" s="18">
        <v>125</v>
      </c>
      <c r="D126" s="17" t="s">
        <v>1741</v>
      </c>
      <c r="E126" s="17">
        <v>1852</v>
      </c>
      <c r="F126" s="17">
        <v>4</v>
      </c>
      <c r="G126" s="18">
        <v>16</v>
      </c>
      <c r="H126" s="18">
        <v>1946</v>
      </c>
      <c r="I126" s="19" t="s">
        <v>12</v>
      </c>
      <c r="J126" s="17">
        <v>1.0040235200000001</v>
      </c>
      <c r="K126" s="17">
        <v>2.74126767</v>
      </c>
      <c r="L126" s="20">
        <v>137828.94198035999</v>
      </c>
      <c r="M126" s="20">
        <v>5028343.6735167904</v>
      </c>
      <c r="N126" s="20">
        <f t="shared" si="21"/>
        <v>137828.94200000001</v>
      </c>
      <c r="O126" s="20">
        <f t="shared" si="22"/>
        <v>5028343.6739999996</v>
      </c>
      <c r="P126" s="20" t="s">
        <v>104</v>
      </c>
      <c r="Q126" s="51"/>
      <c r="R126" s="51"/>
      <c r="S126" s="51"/>
      <c r="T126" s="51"/>
      <c r="U126" s="51"/>
      <c r="V126" s="44">
        <v>32.299999999999997</v>
      </c>
      <c r="W126" s="44">
        <v>35.6</v>
      </c>
      <c r="X126" s="45">
        <f t="shared" si="35"/>
        <v>37.699999999999996</v>
      </c>
      <c r="Y126" s="45">
        <f t="shared" si="36"/>
        <v>41.7</v>
      </c>
      <c r="Z126" s="45">
        <f t="shared" si="37"/>
        <v>37.699999999999996</v>
      </c>
      <c r="AA126" s="17"/>
      <c r="AB126" s="17"/>
      <c r="AC126" s="17"/>
      <c r="AD126" s="17"/>
      <c r="AE126" s="17"/>
      <c r="AF126" s="17"/>
      <c r="AG126" s="17"/>
      <c r="AH126" s="17"/>
      <c r="AI126" s="17"/>
      <c r="AJ126" s="17"/>
      <c r="AK126" s="17"/>
      <c r="AL126" s="51"/>
      <c r="AM126" s="51"/>
    </row>
    <row r="127" spans="1:39" x14ac:dyDescent="0.25">
      <c r="A127" s="17" t="s">
        <v>1295</v>
      </c>
      <c r="B127" s="18">
        <v>1110</v>
      </c>
      <c r="C127" s="18">
        <v>126</v>
      </c>
      <c r="D127" s="17" t="s">
        <v>1286</v>
      </c>
      <c r="E127" s="17">
        <v>1876</v>
      </c>
      <c r="F127" s="17">
        <v>10</v>
      </c>
      <c r="G127" s="18">
        <v>16</v>
      </c>
      <c r="H127" s="18">
        <v>1946</v>
      </c>
      <c r="I127" s="19" t="s">
        <v>12</v>
      </c>
      <c r="J127" s="17">
        <v>828.94331965000003</v>
      </c>
      <c r="K127" s="17">
        <v>-429.57374076000002</v>
      </c>
      <c r="L127" s="20">
        <v>137828.94198035999</v>
      </c>
      <c r="M127" s="20">
        <v>5028343.6735167904</v>
      </c>
      <c r="N127" s="20">
        <f t="shared" si="21"/>
        <v>137828.94200000001</v>
      </c>
      <c r="O127" s="20">
        <f t="shared" si="22"/>
        <v>5028343.6739999996</v>
      </c>
      <c r="P127" s="20" t="s">
        <v>104</v>
      </c>
      <c r="Q127" s="43"/>
      <c r="R127" s="43"/>
      <c r="S127" s="43"/>
      <c r="T127" s="43"/>
      <c r="U127" s="43"/>
      <c r="V127" s="44">
        <v>25.2</v>
      </c>
      <c r="W127" s="44">
        <v>28.6</v>
      </c>
      <c r="X127" s="45">
        <f t="shared" si="35"/>
        <v>30.6</v>
      </c>
      <c r="Y127" s="45">
        <f t="shared" si="36"/>
        <v>34.700000000000003</v>
      </c>
      <c r="Z127" s="45">
        <f t="shared" si="37"/>
        <v>30.6</v>
      </c>
      <c r="AA127" s="17"/>
      <c r="AB127" s="17"/>
      <c r="AC127" s="17"/>
      <c r="AD127" s="17"/>
      <c r="AE127" s="17"/>
      <c r="AF127" s="17"/>
      <c r="AG127" s="17"/>
      <c r="AH127" s="17"/>
      <c r="AI127" s="17"/>
      <c r="AJ127" s="17"/>
      <c r="AK127" s="17"/>
      <c r="AL127" s="43"/>
      <c r="AM127" s="43"/>
    </row>
    <row r="128" spans="1:39" x14ac:dyDescent="0.25">
      <c r="A128" s="17" t="s">
        <v>1010</v>
      </c>
      <c r="B128" s="18">
        <v>833</v>
      </c>
      <c r="C128" s="18">
        <v>127</v>
      </c>
      <c r="D128" s="17">
        <v>1911</v>
      </c>
      <c r="E128" s="17">
        <f>D128</f>
        <v>1911</v>
      </c>
      <c r="F128" s="17">
        <v>15</v>
      </c>
      <c r="G128" s="18">
        <v>16</v>
      </c>
      <c r="H128" s="18">
        <v>1946</v>
      </c>
      <c r="I128" s="19" t="s">
        <v>12</v>
      </c>
      <c r="J128" s="17">
        <v>6598.5810992799998</v>
      </c>
      <c r="K128" s="17">
        <v>-2952.0077631499998</v>
      </c>
      <c r="L128" s="20">
        <v>137828.94200000001</v>
      </c>
      <c r="M128" s="20">
        <v>5028343.6739999996</v>
      </c>
      <c r="N128" s="20">
        <f t="shared" si="21"/>
        <v>137828.94200000001</v>
      </c>
      <c r="O128" s="20">
        <f t="shared" si="22"/>
        <v>5028343.6739999996</v>
      </c>
      <c r="P128" s="20" t="s">
        <v>104</v>
      </c>
      <c r="Q128" s="43"/>
      <c r="R128" s="43"/>
      <c r="S128" s="43"/>
      <c r="T128" s="43"/>
      <c r="U128" s="43"/>
      <c r="V128" s="44">
        <v>14.4</v>
      </c>
      <c r="W128" s="44">
        <v>17.899999999999999</v>
      </c>
      <c r="X128" s="45">
        <f t="shared" si="35"/>
        <v>19.8</v>
      </c>
      <c r="Y128" s="45">
        <f t="shared" si="36"/>
        <v>24</v>
      </c>
      <c r="Z128" s="45">
        <f t="shared" si="37"/>
        <v>19.8</v>
      </c>
      <c r="AA128" s="17"/>
      <c r="AB128" s="17"/>
      <c r="AC128" s="17"/>
      <c r="AD128" s="17"/>
      <c r="AE128" s="17"/>
      <c r="AF128" s="17"/>
      <c r="AG128" s="17"/>
      <c r="AH128" s="17"/>
      <c r="AI128" s="17"/>
      <c r="AJ128" s="17"/>
      <c r="AK128" s="17"/>
      <c r="AL128" s="43"/>
      <c r="AM128" s="43"/>
    </row>
    <row r="129" spans="1:39" x14ac:dyDescent="0.25">
      <c r="A129" s="17" t="s">
        <v>1173</v>
      </c>
      <c r="B129" s="18">
        <v>992</v>
      </c>
      <c r="C129" s="18">
        <v>128</v>
      </c>
      <c r="D129" s="17" t="s">
        <v>1165</v>
      </c>
      <c r="E129" s="17">
        <v>1882</v>
      </c>
      <c r="F129" s="17">
        <v>9</v>
      </c>
      <c r="G129" s="18">
        <v>16</v>
      </c>
      <c r="H129" s="18">
        <v>1946</v>
      </c>
      <c r="I129" s="19" t="s">
        <v>12</v>
      </c>
      <c r="J129" s="17">
        <v>9140.1820115600003</v>
      </c>
      <c r="K129" s="17">
        <v>-7273.0839570799999</v>
      </c>
      <c r="L129" s="20">
        <v>137828.94200000001</v>
      </c>
      <c r="M129" s="20">
        <v>5028343.6739999996</v>
      </c>
      <c r="N129" s="20">
        <f t="shared" si="21"/>
        <v>137828.94200000001</v>
      </c>
      <c r="O129" s="20">
        <f t="shared" si="22"/>
        <v>5028343.6739999996</v>
      </c>
      <c r="P129" s="20" t="s">
        <v>104</v>
      </c>
      <c r="Q129" s="43"/>
      <c r="R129" s="43"/>
      <c r="S129" s="43"/>
      <c r="T129" s="43"/>
      <c r="U129" s="43"/>
      <c r="V129" s="44">
        <v>5.3392049400000001</v>
      </c>
      <c r="W129" s="44">
        <v>7.3915276700000003</v>
      </c>
      <c r="X129" s="45">
        <f t="shared" si="35"/>
        <v>10.73920494</v>
      </c>
      <c r="Y129" s="45">
        <f t="shared" si="36"/>
        <v>13.49152767</v>
      </c>
      <c r="Z129" s="45">
        <f t="shared" si="37"/>
        <v>10.73920494</v>
      </c>
      <c r="AA129" s="17"/>
      <c r="AB129" s="17"/>
      <c r="AC129" s="17"/>
      <c r="AD129" s="17"/>
      <c r="AE129" s="17"/>
      <c r="AF129" s="17"/>
      <c r="AG129" s="17"/>
      <c r="AH129" s="17"/>
      <c r="AI129" s="17"/>
      <c r="AJ129" s="17"/>
      <c r="AK129" s="17"/>
      <c r="AL129" s="43"/>
      <c r="AM129" s="43"/>
    </row>
    <row r="130" spans="1:39" x14ac:dyDescent="0.25">
      <c r="A130" s="17" t="s">
        <v>1199</v>
      </c>
      <c r="B130" s="18">
        <v>1017</v>
      </c>
      <c r="C130" s="18">
        <v>129</v>
      </c>
      <c r="D130" s="17" t="s">
        <v>1176</v>
      </c>
      <c r="E130" s="17">
        <v>1880</v>
      </c>
      <c r="F130" s="17">
        <v>24</v>
      </c>
      <c r="G130" s="18">
        <v>16</v>
      </c>
      <c r="H130" s="18">
        <v>1946</v>
      </c>
      <c r="I130" s="19" t="s">
        <v>12</v>
      </c>
      <c r="J130" s="17">
        <v>5012.4163525499998</v>
      </c>
      <c r="K130" s="17">
        <v>-2192.5903710699999</v>
      </c>
      <c r="L130" s="20">
        <v>137828.94200000001</v>
      </c>
      <c r="M130" s="20">
        <v>5028343.6739999996</v>
      </c>
      <c r="N130" s="20">
        <f t="shared" ref="N130:N193" si="38">ROUND(L130,3)</f>
        <v>137828.94200000001</v>
      </c>
      <c r="O130" s="20">
        <f t="shared" ref="O130:O193" si="39">ROUND(M130,3)</f>
        <v>5028343.6739999996</v>
      </c>
      <c r="P130" s="20" t="s">
        <v>104</v>
      </c>
      <c r="Q130" s="43"/>
      <c r="R130" s="43"/>
      <c r="S130" s="43"/>
      <c r="T130" s="43"/>
      <c r="U130" s="43"/>
      <c r="V130" s="44">
        <v>23</v>
      </c>
      <c r="W130" s="44">
        <v>19.399999999999999</v>
      </c>
      <c r="X130" s="45">
        <f t="shared" si="35"/>
        <v>28.4</v>
      </c>
      <c r="Y130" s="45">
        <f t="shared" si="36"/>
        <v>25.5</v>
      </c>
      <c r="Z130" s="45">
        <f t="shared" si="37"/>
        <v>28.4</v>
      </c>
      <c r="AA130" s="17"/>
      <c r="AB130" s="17"/>
      <c r="AC130" s="17"/>
      <c r="AD130" s="17"/>
      <c r="AE130" s="17"/>
      <c r="AF130" s="17"/>
      <c r="AG130" s="17"/>
      <c r="AH130" s="17"/>
      <c r="AI130" s="17"/>
      <c r="AJ130" s="17"/>
      <c r="AK130" s="17"/>
      <c r="AL130" s="43"/>
      <c r="AM130" s="43"/>
    </row>
    <row r="131" spans="1:39" x14ac:dyDescent="0.25">
      <c r="A131" s="17" t="s">
        <v>1316</v>
      </c>
      <c r="B131" s="18">
        <v>1131</v>
      </c>
      <c r="C131" s="18">
        <v>130</v>
      </c>
      <c r="D131" s="17">
        <v>1874</v>
      </c>
      <c r="E131" s="17">
        <f t="shared" ref="E131:E142" si="40">D131</f>
        <v>1874</v>
      </c>
      <c r="F131" s="17">
        <v>5</v>
      </c>
      <c r="G131" s="18">
        <v>16</v>
      </c>
      <c r="H131" s="18">
        <v>1946</v>
      </c>
      <c r="I131" s="19" t="s">
        <v>12</v>
      </c>
      <c r="J131" s="17">
        <v>30.28007521</v>
      </c>
      <c r="K131" s="17">
        <v>15.44854284</v>
      </c>
      <c r="L131" s="20">
        <v>137828.94200000001</v>
      </c>
      <c r="M131" s="20">
        <v>5028343.6739999996</v>
      </c>
      <c r="N131" s="20">
        <f t="shared" si="38"/>
        <v>137828.94200000001</v>
      </c>
      <c r="O131" s="20">
        <f t="shared" si="39"/>
        <v>5028343.6739999996</v>
      </c>
      <c r="P131" s="20" t="s">
        <v>104</v>
      </c>
      <c r="Q131" s="43"/>
      <c r="R131" s="43"/>
      <c r="S131" s="43"/>
      <c r="T131" s="43"/>
      <c r="U131" s="43"/>
      <c r="V131" s="52">
        <v>14.26239502</v>
      </c>
      <c r="W131" s="52">
        <v>18.11271902</v>
      </c>
      <c r="X131" s="45">
        <f t="shared" si="35"/>
        <v>19.662395019999998</v>
      </c>
      <c r="Y131" s="45">
        <f t="shared" si="36"/>
        <v>24.212719020000002</v>
      </c>
      <c r="Z131" s="45">
        <f t="shared" si="37"/>
        <v>19.662395019999998</v>
      </c>
      <c r="AA131" s="17"/>
      <c r="AB131" s="17"/>
      <c r="AC131" s="17"/>
      <c r="AD131" s="17"/>
      <c r="AE131" s="17"/>
      <c r="AF131" s="17"/>
      <c r="AG131" s="17"/>
      <c r="AH131" s="17"/>
      <c r="AI131" s="17"/>
      <c r="AJ131" s="17"/>
      <c r="AK131" s="17"/>
      <c r="AL131" s="43"/>
      <c r="AM131" s="43"/>
    </row>
    <row r="132" spans="1:39" x14ac:dyDescent="0.25">
      <c r="A132" s="17" t="s">
        <v>1334</v>
      </c>
      <c r="B132" s="18">
        <v>1149</v>
      </c>
      <c r="C132" s="18">
        <v>131</v>
      </c>
      <c r="D132" s="17">
        <v>1862</v>
      </c>
      <c r="E132" s="17">
        <f t="shared" si="40"/>
        <v>1862</v>
      </c>
      <c r="F132" s="17">
        <v>7</v>
      </c>
      <c r="G132" s="18">
        <v>16</v>
      </c>
      <c r="H132" s="18">
        <v>1946</v>
      </c>
      <c r="I132" s="19" t="s">
        <v>12</v>
      </c>
      <c r="J132" s="17">
        <v>19.865241999999999</v>
      </c>
      <c r="K132" s="17">
        <v>18.247730300000001</v>
      </c>
      <c r="L132" s="20">
        <v>137828.94200000001</v>
      </c>
      <c r="M132" s="20">
        <v>5028343.6739999996</v>
      </c>
      <c r="N132" s="20">
        <f t="shared" si="38"/>
        <v>137828.94200000001</v>
      </c>
      <c r="O132" s="20">
        <f t="shared" si="39"/>
        <v>5028343.6739999996</v>
      </c>
      <c r="P132" s="20" t="s">
        <v>104</v>
      </c>
      <c r="Q132" s="43"/>
      <c r="R132" s="43"/>
      <c r="S132" s="43"/>
      <c r="T132" s="43"/>
      <c r="U132" s="43"/>
      <c r="V132" s="44">
        <v>1.6</v>
      </c>
      <c r="W132" s="44">
        <v>7.4</v>
      </c>
      <c r="X132" s="45">
        <f t="shared" si="35"/>
        <v>7</v>
      </c>
      <c r="Y132" s="45">
        <f t="shared" si="36"/>
        <v>13.5</v>
      </c>
      <c r="Z132" s="45">
        <f t="shared" si="37"/>
        <v>7</v>
      </c>
      <c r="AA132" s="17"/>
      <c r="AB132" s="17"/>
      <c r="AC132" s="17"/>
      <c r="AD132" s="17"/>
      <c r="AE132" s="17"/>
      <c r="AF132" s="17"/>
      <c r="AG132" s="17"/>
      <c r="AH132" s="17"/>
      <c r="AI132" s="17"/>
      <c r="AJ132" s="17"/>
      <c r="AK132" s="17"/>
      <c r="AL132" s="43"/>
      <c r="AM132" s="43"/>
    </row>
    <row r="133" spans="1:39" x14ac:dyDescent="0.25">
      <c r="A133" s="17" t="s">
        <v>995</v>
      </c>
      <c r="B133" s="18">
        <v>818</v>
      </c>
      <c r="C133" s="18">
        <v>132</v>
      </c>
      <c r="D133" s="17">
        <v>1917</v>
      </c>
      <c r="E133" s="17">
        <f t="shared" si="40"/>
        <v>1917</v>
      </c>
      <c r="F133" s="17">
        <v>23</v>
      </c>
      <c r="G133" s="18">
        <v>16</v>
      </c>
      <c r="H133" s="18">
        <v>1946</v>
      </c>
      <c r="I133" s="19" t="s">
        <v>12</v>
      </c>
      <c r="J133" s="17">
        <v>18.149568909999999</v>
      </c>
      <c r="K133" s="17">
        <v>3.5629720100000002</v>
      </c>
      <c r="L133" s="20">
        <v>137828.94200000001</v>
      </c>
      <c r="M133" s="20">
        <v>5028343.6739999996</v>
      </c>
      <c r="N133" s="20">
        <f t="shared" si="38"/>
        <v>137828.94200000001</v>
      </c>
      <c r="O133" s="20">
        <f t="shared" si="39"/>
        <v>5028343.6739999996</v>
      </c>
      <c r="P133" s="20" t="s">
        <v>104</v>
      </c>
      <c r="Q133" s="43"/>
      <c r="R133" s="43"/>
      <c r="S133" s="43"/>
      <c r="T133" s="43"/>
      <c r="U133" s="43"/>
      <c r="V133" s="44">
        <v>14.92260055</v>
      </c>
      <c r="W133" s="44">
        <v>19.33814946</v>
      </c>
      <c r="X133" s="45">
        <f t="shared" si="35"/>
        <v>20.322600550000001</v>
      </c>
      <c r="Y133" s="45">
        <f t="shared" si="36"/>
        <v>25.438149459999998</v>
      </c>
      <c r="Z133" s="45">
        <f t="shared" si="37"/>
        <v>20.322600550000001</v>
      </c>
      <c r="AA133" s="17"/>
      <c r="AB133" s="17"/>
      <c r="AC133" s="17"/>
      <c r="AD133" s="17"/>
      <c r="AE133" s="17"/>
      <c r="AF133" s="17"/>
      <c r="AG133" s="17"/>
      <c r="AH133" s="17"/>
      <c r="AI133" s="17"/>
      <c r="AJ133" s="17"/>
      <c r="AK133" s="17"/>
      <c r="AL133" s="43"/>
      <c r="AM133" s="43"/>
    </row>
    <row r="134" spans="1:39" x14ac:dyDescent="0.25">
      <c r="A134" s="23" t="s">
        <v>107</v>
      </c>
      <c r="B134" s="23">
        <v>2</v>
      </c>
      <c r="C134" s="23">
        <v>133</v>
      </c>
      <c r="D134" s="23">
        <v>2020</v>
      </c>
      <c r="E134" s="23">
        <f t="shared" si="40"/>
        <v>2020</v>
      </c>
      <c r="F134" s="23" t="s">
        <v>12</v>
      </c>
      <c r="G134" s="23">
        <v>2</v>
      </c>
      <c r="H134" s="23">
        <v>2020</v>
      </c>
      <c r="I134" s="24">
        <v>22</v>
      </c>
      <c r="J134" s="23" t="s">
        <v>12</v>
      </c>
      <c r="K134" s="23" t="s">
        <v>12</v>
      </c>
      <c r="L134" s="25">
        <v>137884.7782</v>
      </c>
      <c r="M134" s="25">
        <v>5028654.9610000001</v>
      </c>
      <c r="N134" s="25">
        <f t="shared" si="38"/>
        <v>137884.77799999999</v>
      </c>
      <c r="O134" s="25">
        <f t="shared" si="39"/>
        <v>5028654.9610000001</v>
      </c>
      <c r="P134" s="25" t="s">
        <v>104</v>
      </c>
      <c r="Q134" s="26">
        <v>7.1956659577272717</v>
      </c>
      <c r="R134" s="26">
        <v>8.0045198831818212</v>
      </c>
      <c r="S134" s="27">
        <f>IF(E134=2020, Q134, IF(E134=1946, Q134+5.4, IF(E134=1883, Q134+8.2, IF(E134=1882, Q134+5.9, IF(E134=1824, Q134+5.8, IF(E134=1803, Q134+14.8, IF(E134=1790, Q134+8, )))))))</f>
        <v>7.1956659577272717</v>
      </c>
      <c r="T134" s="27">
        <f>IF(E134=2020, R134, IF(E134=1946, R134+5.4, IF(E134=1883, R134+8.2, IF(E134=1882, R134+5.9, IF(E134=1824, R134+5.8, IF(E134=1803, R134+14.8, IF(E134=1790, R134+8, )))))))</f>
        <v>8.0045198831818212</v>
      </c>
      <c r="U134" s="27">
        <f>IF(P134="Affine", S134, T134)</f>
        <v>7.1956659577272717</v>
      </c>
      <c r="V134" s="23"/>
      <c r="W134" s="23"/>
      <c r="X134" s="28"/>
      <c r="Y134" s="27"/>
      <c r="Z134" s="26"/>
      <c r="AA134" s="23">
        <v>1880</v>
      </c>
      <c r="AB134" s="23">
        <v>1911</v>
      </c>
      <c r="AC134" s="23">
        <f>AVERAGE(AA134:AB134)</f>
        <v>1895.5</v>
      </c>
      <c r="AD134" s="23">
        <f>AC134-AA134</f>
        <v>15.5</v>
      </c>
      <c r="AE134" s="23">
        <v>2020</v>
      </c>
      <c r="AF134" s="23">
        <v>2020</v>
      </c>
      <c r="AG134" s="23">
        <f>AVERAGE(AE134:AF134)</f>
        <v>2020</v>
      </c>
      <c r="AH134" s="23">
        <f>AG134-AE134</f>
        <v>0</v>
      </c>
      <c r="AI134" s="23" t="s">
        <v>105</v>
      </c>
      <c r="AJ134" s="23">
        <v>1</v>
      </c>
      <c r="AK134" s="23" t="s">
        <v>108</v>
      </c>
      <c r="AL134" s="26">
        <f>AVERAGE(V135:V156)</f>
        <v>7.1956659577272717</v>
      </c>
      <c r="AM134" s="26">
        <f>AVERAGE(W135:W156)</f>
        <v>8.0045198831818212</v>
      </c>
    </row>
    <row r="135" spans="1:39" x14ac:dyDescent="0.25">
      <c r="A135" s="17" t="s">
        <v>275</v>
      </c>
      <c r="B135" s="18">
        <v>92</v>
      </c>
      <c r="C135" s="18">
        <v>134</v>
      </c>
      <c r="D135" s="18">
        <v>2013</v>
      </c>
      <c r="E135" s="17">
        <f t="shared" si="40"/>
        <v>2013</v>
      </c>
      <c r="F135" s="17">
        <v>11</v>
      </c>
      <c r="G135" s="18">
        <v>2</v>
      </c>
      <c r="H135" s="18">
        <v>2020</v>
      </c>
      <c r="I135" s="19" t="s">
        <v>12</v>
      </c>
      <c r="J135" s="17">
        <v>1.23966737</v>
      </c>
      <c r="K135" s="17">
        <v>3.50959245</v>
      </c>
      <c r="L135" s="20">
        <v>137884.7782</v>
      </c>
      <c r="M135" s="20">
        <v>5028654.9610000001</v>
      </c>
      <c r="N135" s="20">
        <f t="shared" si="38"/>
        <v>137884.77799999999</v>
      </c>
      <c r="O135" s="20">
        <f t="shared" si="39"/>
        <v>5028654.9610000001</v>
      </c>
      <c r="P135" s="20" t="s">
        <v>104</v>
      </c>
      <c r="Q135" s="43"/>
      <c r="R135" s="43"/>
      <c r="S135" s="43"/>
      <c r="T135" s="43"/>
      <c r="U135" s="43"/>
      <c r="V135" s="44">
        <v>8.8000000000000007</v>
      </c>
      <c r="W135" s="44">
        <v>8.1</v>
      </c>
      <c r="X135" s="45">
        <f t="shared" ref="X135:X156" si="41">IF(H135=2020, V135, IF(H135=1946, V135+5.4, IF(H135=1883, V135+8.2, IF(H135=1882, V135+5.9, IF(H135=1824, V135+5.8, IF(H135=1803, V135+14.8, IF(H135=1790, V135+8, )))))))</f>
        <v>8.8000000000000007</v>
      </c>
      <c r="Y135" s="45">
        <f t="shared" ref="Y135:Y156" si="42">IF(H135=2020, W135, IF(H135=1946, W135+6.1, IF(H135=1883, W135+7.6, IF(H135=1882, W135+6.3, IF(H135=1824, W135+7.4, IF(H135=1803, W135+17.5, IF(H135=1790, W135+11.8, )))))))</f>
        <v>8.1</v>
      </c>
      <c r="Z135" s="45">
        <f t="shared" ref="Z135:Z156" si="43">IF(P135="Affine", X135, Y135)</f>
        <v>8.8000000000000007</v>
      </c>
      <c r="AA135" s="17"/>
      <c r="AB135" s="17"/>
      <c r="AC135" s="17"/>
      <c r="AD135" s="17"/>
      <c r="AE135" s="17"/>
      <c r="AF135" s="17"/>
      <c r="AG135" s="17"/>
      <c r="AH135" s="17"/>
      <c r="AI135" s="17"/>
      <c r="AJ135" s="17"/>
      <c r="AK135" s="17"/>
      <c r="AL135" s="43"/>
      <c r="AM135" s="43"/>
    </row>
    <row r="136" spans="1:39" x14ac:dyDescent="0.25">
      <c r="A136" s="17" t="s">
        <v>333</v>
      </c>
      <c r="B136" s="18">
        <v>153</v>
      </c>
      <c r="C136" s="18">
        <v>135</v>
      </c>
      <c r="D136" s="18">
        <v>2000</v>
      </c>
      <c r="E136" s="17">
        <f t="shared" si="40"/>
        <v>2000</v>
      </c>
      <c r="F136" s="17">
        <v>14</v>
      </c>
      <c r="G136" s="18">
        <v>2</v>
      </c>
      <c r="H136" s="18">
        <v>2020</v>
      </c>
      <c r="I136" s="19" t="s">
        <v>12</v>
      </c>
      <c r="J136" s="17">
        <v>1368.4031787700001</v>
      </c>
      <c r="K136" s="17">
        <v>-155.67918158000001</v>
      </c>
      <c r="L136" s="20">
        <v>137884.7782</v>
      </c>
      <c r="M136" s="20">
        <v>5028654.9610000001</v>
      </c>
      <c r="N136" s="20">
        <f t="shared" si="38"/>
        <v>137884.77799999999</v>
      </c>
      <c r="O136" s="20">
        <f t="shared" si="39"/>
        <v>5028654.9610000001</v>
      </c>
      <c r="P136" s="20" t="s">
        <v>104</v>
      </c>
      <c r="Q136" s="43"/>
      <c r="R136" s="43"/>
      <c r="S136" s="43"/>
      <c r="T136" s="43"/>
      <c r="U136" s="43"/>
      <c r="V136" s="44">
        <v>4.0999999999999996</v>
      </c>
      <c r="W136" s="44">
        <v>5.3</v>
      </c>
      <c r="X136" s="45">
        <f t="shared" si="41"/>
        <v>4.0999999999999996</v>
      </c>
      <c r="Y136" s="45">
        <f t="shared" si="42"/>
        <v>5.3</v>
      </c>
      <c r="Z136" s="45">
        <f t="shared" si="43"/>
        <v>4.0999999999999996</v>
      </c>
      <c r="AA136" s="17"/>
      <c r="AB136" s="17"/>
      <c r="AC136" s="17"/>
      <c r="AD136" s="17"/>
      <c r="AE136" s="17"/>
      <c r="AF136" s="17"/>
      <c r="AG136" s="17"/>
      <c r="AH136" s="17"/>
      <c r="AI136" s="17"/>
      <c r="AJ136" s="17"/>
      <c r="AK136" s="17"/>
      <c r="AL136" s="43"/>
      <c r="AM136" s="43"/>
    </row>
    <row r="137" spans="1:39" x14ac:dyDescent="0.25">
      <c r="A137" s="17" t="s">
        <v>502</v>
      </c>
      <c r="B137" s="18">
        <v>326</v>
      </c>
      <c r="C137" s="18">
        <v>136</v>
      </c>
      <c r="D137" s="18">
        <v>1986</v>
      </c>
      <c r="E137" s="17">
        <f t="shared" si="40"/>
        <v>1986</v>
      </c>
      <c r="F137" s="17">
        <v>26</v>
      </c>
      <c r="G137" s="18">
        <v>2</v>
      </c>
      <c r="H137" s="18">
        <v>2020</v>
      </c>
      <c r="I137" s="19" t="s">
        <v>12</v>
      </c>
      <c r="J137" s="17">
        <v>42.913002089999999</v>
      </c>
      <c r="K137" s="17">
        <v>8.9960162199999996</v>
      </c>
      <c r="L137" s="20">
        <v>137884.7782</v>
      </c>
      <c r="M137" s="20">
        <v>5028654.9610000001</v>
      </c>
      <c r="N137" s="20">
        <f t="shared" si="38"/>
        <v>137884.77799999999</v>
      </c>
      <c r="O137" s="20">
        <f t="shared" si="39"/>
        <v>5028654.9610000001</v>
      </c>
      <c r="P137" s="20" t="s">
        <v>104</v>
      </c>
      <c r="Q137" s="43"/>
      <c r="R137" s="43"/>
      <c r="S137" s="43"/>
      <c r="T137" s="43"/>
      <c r="U137" s="43"/>
      <c r="V137" s="44">
        <v>7.3</v>
      </c>
      <c r="W137" s="44">
        <v>9.8000000000000007</v>
      </c>
      <c r="X137" s="45">
        <f t="shared" si="41"/>
        <v>7.3</v>
      </c>
      <c r="Y137" s="45">
        <f t="shared" si="42"/>
        <v>9.8000000000000007</v>
      </c>
      <c r="Z137" s="45">
        <f t="shared" si="43"/>
        <v>7.3</v>
      </c>
      <c r="AA137" s="17"/>
      <c r="AB137" s="17"/>
      <c r="AC137" s="17"/>
      <c r="AD137" s="17"/>
      <c r="AE137" s="17"/>
      <c r="AF137" s="17"/>
      <c r="AG137" s="17"/>
      <c r="AH137" s="17"/>
      <c r="AI137" s="17"/>
      <c r="AJ137" s="17"/>
      <c r="AK137" s="17"/>
      <c r="AL137" s="43"/>
      <c r="AM137" s="43"/>
    </row>
    <row r="138" spans="1:39" x14ac:dyDescent="0.25">
      <c r="A138" s="17" t="s">
        <v>649</v>
      </c>
      <c r="B138" s="18">
        <v>478</v>
      </c>
      <c r="C138" s="18">
        <v>137</v>
      </c>
      <c r="D138" s="18">
        <v>1971</v>
      </c>
      <c r="E138" s="17">
        <f t="shared" si="40"/>
        <v>1971</v>
      </c>
      <c r="F138" s="17">
        <v>21</v>
      </c>
      <c r="G138" s="18">
        <v>2</v>
      </c>
      <c r="H138" s="18">
        <v>2020</v>
      </c>
      <c r="I138" s="19" t="s">
        <v>12</v>
      </c>
      <c r="J138" s="17">
        <v>10.26856729</v>
      </c>
      <c r="K138" s="17">
        <v>20.597594910000002</v>
      </c>
      <c r="L138" s="20">
        <v>137884.7782</v>
      </c>
      <c r="M138" s="20">
        <v>5028654.9610000001</v>
      </c>
      <c r="N138" s="20">
        <f t="shared" si="38"/>
        <v>137884.77799999999</v>
      </c>
      <c r="O138" s="20">
        <f t="shared" si="39"/>
        <v>5028654.9610000001</v>
      </c>
      <c r="P138" s="20" t="s">
        <v>104</v>
      </c>
      <c r="Q138" s="43"/>
      <c r="R138" s="43"/>
      <c r="S138" s="43"/>
      <c r="T138" s="43"/>
      <c r="U138" s="43"/>
      <c r="V138" s="44">
        <v>5</v>
      </c>
      <c r="W138" s="44">
        <v>4</v>
      </c>
      <c r="X138" s="45">
        <f t="shared" si="41"/>
        <v>5</v>
      </c>
      <c r="Y138" s="45">
        <f t="shared" si="42"/>
        <v>4</v>
      </c>
      <c r="Z138" s="45">
        <f t="shared" si="43"/>
        <v>5</v>
      </c>
      <c r="AA138" s="17"/>
      <c r="AB138" s="17"/>
      <c r="AC138" s="17"/>
      <c r="AD138" s="17"/>
      <c r="AE138" s="17"/>
      <c r="AF138" s="17"/>
      <c r="AG138" s="17"/>
      <c r="AH138" s="17"/>
      <c r="AI138" s="17"/>
      <c r="AJ138" s="17"/>
      <c r="AK138" s="17"/>
      <c r="AL138" s="43"/>
      <c r="AM138" s="43"/>
    </row>
    <row r="139" spans="1:39" x14ac:dyDescent="0.25">
      <c r="A139" s="17" t="s">
        <v>666</v>
      </c>
      <c r="B139" s="18">
        <v>495</v>
      </c>
      <c r="C139" s="18">
        <v>138</v>
      </c>
      <c r="D139" s="18">
        <v>1966</v>
      </c>
      <c r="E139" s="17">
        <f t="shared" si="40"/>
        <v>1966</v>
      </c>
      <c r="F139" s="17">
        <v>14</v>
      </c>
      <c r="G139" s="18">
        <v>2</v>
      </c>
      <c r="H139" s="18">
        <v>2020</v>
      </c>
      <c r="I139" s="19" t="s">
        <v>12</v>
      </c>
      <c r="J139" s="17">
        <v>11.583175799999999</v>
      </c>
      <c r="K139" s="17">
        <v>4.1958521900000001</v>
      </c>
      <c r="L139" s="20">
        <v>137884.7782</v>
      </c>
      <c r="M139" s="20">
        <v>5028654.9610000001</v>
      </c>
      <c r="N139" s="20">
        <f t="shared" si="38"/>
        <v>137884.77799999999</v>
      </c>
      <c r="O139" s="20">
        <f t="shared" si="39"/>
        <v>5028654.9610000001</v>
      </c>
      <c r="P139" s="20" t="s">
        <v>104</v>
      </c>
      <c r="Q139" s="43"/>
      <c r="R139" s="43"/>
      <c r="S139" s="43"/>
      <c r="T139" s="43"/>
      <c r="U139" s="43"/>
      <c r="V139" s="44">
        <v>4.7</v>
      </c>
      <c r="W139" s="44">
        <v>1.3</v>
      </c>
      <c r="X139" s="45">
        <f t="shared" si="41"/>
        <v>4.7</v>
      </c>
      <c r="Y139" s="45">
        <f t="shared" si="42"/>
        <v>1.3</v>
      </c>
      <c r="Z139" s="45">
        <f t="shared" si="43"/>
        <v>4.7</v>
      </c>
      <c r="AA139" s="17"/>
      <c r="AB139" s="17"/>
      <c r="AC139" s="17"/>
      <c r="AD139" s="17"/>
      <c r="AE139" s="17"/>
      <c r="AF139" s="17"/>
      <c r="AG139" s="17"/>
      <c r="AH139" s="17"/>
      <c r="AI139" s="17"/>
      <c r="AJ139" s="17"/>
      <c r="AK139" s="17"/>
      <c r="AL139" s="43"/>
      <c r="AM139" s="43"/>
    </row>
    <row r="140" spans="1:39" x14ac:dyDescent="0.25">
      <c r="A140" s="17" t="s">
        <v>690</v>
      </c>
      <c r="B140" s="18">
        <v>519</v>
      </c>
      <c r="C140" s="18">
        <v>139</v>
      </c>
      <c r="D140" s="18">
        <v>1963</v>
      </c>
      <c r="E140" s="17">
        <f t="shared" si="40"/>
        <v>1963</v>
      </c>
      <c r="F140" s="17">
        <v>13</v>
      </c>
      <c r="G140" s="18">
        <v>2</v>
      </c>
      <c r="H140" s="18">
        <v>2020</v>
      </c>
      <c r="I140" s="19" t="s">
        <v>12</v>
      </c>
      <c r="J140" s="17">
        <v>13.97792454</v>
      </c>
      <c r="K140" s="17">
        <v>5.6138552199999996</v>
      </c>
      <c r="L140" s="20">
        <v>137884.7782</v>
      </c>
      <c r="M140" s="20">
        <v>5028654.9610000001</v>
      </c>
      <c r="N140" s="20">
        <f t="shared" si="38"/>
        <v>137884.77799999999</v>
      </c>
      <c r="O140" s="20">
        <f t="shared" si="39"/>
        <v>5028654.9610000001</v>
      </c>
      <c r="P140" s="20" t="s">
        <v>104</v>
      </c>
      <c r="Q140" s="51"/>
      <c r="R140" s="51"/>
      <c r="S140" s="51"/>
      <c r="T140" s="51"/>
      <c r="U140" s="51"/>
      <c r="V140" s="44">
        <v>4.7</v>
      </c>
      <c r="W140" s="44">
        <v>6</v>
      </c>
      <c r="X140" s="45">
        <f t="shared" si="41"/>
        <v>4.7</v>
      </c>
      <c r="Y140" s="45">
        <f t="shared" si="42"/>
        <v>6</v>
      </c>
      <c r="Z140" s="45">
        <f t="shared" si="43"/>
        <v>4.7</v>
      </c>
      <c r="AA140" s="17"/>
      <c r="AB140" s="17"/>
      <c r="AC140" s="17"/>
      <c r="AD140" s="17"/>
      <c r="AE140" s="17"/>
      <c r="AF140" s="17"/>
      <c r="AG140" s="17"/>
      <c r="AH140" s="17"/>
      <c r="AI140" s="17"/>
      <c r="AJ140" s="17"/>
      <c r="AK140" s="17"/>
      <c r="AL140" s="51"/>
      <c r="AM140" s="51"/>
    </row>
    <row r="141" spans="1:39" x14ac:dyDescent="0.25">
      <c r="A141" s="17" t="s">
        <v>716</v>
      </c>
      <c r="B141" s="18">
        <v>545</v>
      </c>
      <c r="C141" s="18">
        <v>140</v>
      </c>
      <c r="D141" s="18">
        <v>1960</v>
      </c>
      <c r="E141" s="17">
        <f t="shared" si="40"/>
        <v>1960</v>
      </c>
      <c r="F141" s="17">
        <v>14</v>
      </c>
      <c r="G141" s="18">
        <v>2</v>
      </c>
      <c r="H141" s="18">
        <v>2020</v>
      </c>
      <c r="I141" s="19" t="s">
        <v>12</v>
      </c>
      <c r="J141" s="17">
        <v>12.652091540000001</v>
      </c>
      <c r="K141" s="17">
        <v>5.7759189700000002</v>
      </c>
      <c r="L141" s="20">
        <v>137884.7782</v>
      </c>
      <c r="M141" s="20">
        <v>5028654.9610000001</v>
      </c>
      <c r="N141" s="20">
        <f t="shared" si="38"/>
        <v>137884.77799999999</v>
      </c>
      <c r="O141" s="20">
        <f t="shared" si="39"/>
        <v>5028654.9610000001</v>
      </c>
      <c r="P141" s="20" t="s">
        <v>104</v>
      </c>
      <c r="Q141" s="43"/>
      <c r="R141" s="43"/>
      <c r="S141" s="43"/>
      <c r="T141" s="43"/>
      <c r="U141" s="43"/>
      <c r="V141" s="44">
        <v>5.9</v>
      </c>
      <c r="W141" s="44">
        <v>7.7</v>
      </c>
      <c r="X141" s="45">
        <f t="shared" si="41"/>
        <v>5.9</v>
      </c>
      <c r="Y141" s="45">
        <f t="shared" si="42"/>
        <v>7.7</v>
      </c>
      <c r="Z141" s="45">
        <f t="shared" si="43"/>
        <v>5.9</v>
      </c>
      <c r="AA141" s="17"/>
      <c r="AB141" s="17"/>
      <c r="AC141" s="17"/>
      <c r="AD141" s="17"/>
      <c r="AE141" s="17"/>
      <c r="AF141" s="17"/>
      <c r="AG141" s="17"/>
      <c r="AH141" s="17"/>
      <c r="AI141" s="17"/>
      <c r="AJ141" s="17"/>
      <c r="AK141" s="17"/>
      <c r="AL141" s="43"/>
      <c r="AM141" s="43"/>
    </row>
    <row r="142" spans="1:39" x14ac:dyDescent="0.25">
      <c r="A142" s="17" t="s">
        <v>741</v>
      </c>
      <c r="B142" s="18">
        <v>570</v>
      </c>
      <c r="C142" s="18">
        <v>141</v>
      </c>
      <c r="D142" s="18">
        <v>1958</v>
      </c>
      <c r="E142" s="17">
        <f t="shared" si="40"/>
        <v>1958</v>
      </c>
      <c r="F142" s="17">
        <v>14</v>
      </c>
      <c r="G142" s="18">
        <v>2</v>
      </c>
      <c r="H142" s="18">
        <v>2020</v>
      </c>
      <c r="I142" s="19" t="s">
        <v>12</v>
      </c>
      <c r="J142" s="17">
        <v>14.03037836</v>
      </c>
      <c r="K142" s="17">
        <v>5.7650234500000002</v>
      </c>
      <c r="L142" s="20">
        <v>137884.7782</v>
      </c>
      <c r="M142" s="20">
        <v>5028654.9610000001</v>
      </c>
      <c r="N142" s="20">
        <f t="shared" si="38"/>
        <v>137884.77799999999</v>
      </c>
      <c r="O142" s="20">
        <f t="shared" si="39"/>
        <v>5028654.9610000001</v>
      </c>
      <c r="P142" s="20" t="s">
        <v>104</v>
      </c>
      <c r="Q142" s="43"/>
      <c r="R142" s="43"/>
      <c r="S142" s="43"/>
      <c r="T142" s="43"/>
      <c r="U142" s="43"/>
      <c r="V142" s="44">
        <v>5.5</v>
      </c>
      <c r="W142" s="44">
        <v>6.5</v>
      </c>
      <c r="X142" s="45">
        <f t="shared" si="41"/>
        <v>5.5</v>
      </c>
      <c r="Y142" s="45">
        <f t="shared" si="42"/>
        <v>6.5</v>
      </c>
      <c r="Z142" s="45">
        <f t="shared" si="43"/>
        <v>5.5</v>
      </c>
      <c r="AA142" s="17"/>
      <c r="AB142" s="17"/>
      <c r="AC142" s="17"/>
      <c r="AD142" s="17"/>
      <c r="AE142" s="17"/>
      <c r="AF142" s="17"/>
      <c r="AG142" s="17"/>
      <c r="AH142" s="17"/>
      <c r="AI142" s="17"/>
      <c r="AJ142" s="17"/>
      <c r="AK142" s="17"/>
      <c r="AL142" s="43"/>
      <c r="AM142" s="43"/>
    </row>
    <row r="143" spans="1:39" x14ac:dyDescent="0.25">
      <c r="A143" s="17" t="s">
        <v>875</v>
      </c>
      <c r="B143" s="18">
        <v>700</v>
      </c>
      <c r="C143" s="18">
        <v>142</v>
      </c>
      <c r="D143" s="17" t="s">
        <v>837</v>
      </c>
      <c r="E143" s="17">
        <v>1946</v>
      </c>
      <c r="F143" s="17">
        <v>39</v>
      </c>
      <c r="G143" s="18">
        <v>2</v>
      </c>
      <c r="H143" s="18">
        <v>2020</v>
      </c>
      <c r="I143" s="19" t="s">
        <v>12</v>
      </c>
      <c r="J143" s="17">
        <v>12.60818237</v>
      </c>
      <c r="K143" s="17">
        <v>10.72920749</v>
      </c>
      <c r="L143" s="20">
        <v>137884.7782</v>
      </c>
      <c r="M143" s="20">
        <v>5028654.9610000001</v>
      </c>
      <c r="N143" s="20">
        <f t="shared" si="38"/>
        <v>137884.77799999999</v>
      </c>
      <c r="O143" s="20">
        <f t="shared" si="39"/>
        <v>5028654.9610000001</v>
      </c>
      <c r="P143" s="20" t="s">
        <v>104</v>
      </c>
      <c r="Q143" s="43"/>
      <c r="R143" s="43"/>
      <c r="S143" s="43"/>
      <c r="T143" s="43"/>
      <c r="U143" s="43"/>
      <c r="V143" s="44">
        <v>18.899999999999999</v>
      </c>
      <c r="W143" s="44">
        <v>20.100000000000001</v>
      </c>
      <c r="X143" s="45">
        <f t="shared" si="41"/>
        <v>18.899999999999999</v>
      </c>
      <c r="Y143" s="45">
        <f t="shared" si="42"/>
        <v>20.100000000000001</v>
      </c>
      <c r="Z143" s="45">
        <f t="shared" si="43"/>
        <v>18.899999999999999</v>
      </c>
      <c r="AA143" s="17"/>
      <c r="AB143" s="17"/>
      <c r="AC143" s="17"/>
      <c r="AD143" s="17"/>
      <c r="AE143" s="17"/>
      <c r="AF143" s="17"/>
      <c r="AG143" s="17"/>
      <c r="AH143" s="17"/>
      <c r="AI143" s="17"/>
      <c r="AJ143" s="17"/>
      <c r="AK143" s="17"/>
      <c r="AL143" s="43"/>
      <c r="AM143" s="43"/>
    </row>
    <row r="144" spans="1:39" x14ac:dyDescent="0.25">
      <c r="A144" s="17" t="s">
        <v>887</v>
      </c>
      <c r="B144" s="18">
        <v>711</v>
      </c>
      <c r="C144" s="18">
        <v>143</v>
      </c>
      <c r="D144" s="17" t="s">
        <v>879</v>
      </c>
      <c r="E144" s="17">
        <v>1946</v>
      </c>
      <c r="F144" s="17">
        <v>9</v>
      </c>
      <c r="G144" s="18">
        <v>2</v>
      </c>
      <c r="H144" s="18">
        <v>2020</v>
      </c>
      <c r="I144" s="19" t="s">
        <v>12</v>
      </c>
      <c r="J144" s="17">
        <v>385.38298541</v>
      </c>
      <c r="K144" s="17">
        <v>-217.01606563000001</v>
      </c>
      <c r="L144" s="20">
        <v>137884.7782</v>
      </c>
      <c r="M144" s="20">
        <v>5028654.9610000001</v>
      </c>
      <c r="N144" s="20">
        <f t="shared" si="38"/>
        <v>137884.77799999999</v>
      </c>
      <c r="O144" s="20">
        <f t="shared" si="39"/>
        <v>5028654.9610000001</v>
      </c>
      <c r="P144" s="20" t="s">
        <v>104</v>
      </c>
      <c r="Q144" s="43"/>
      <c r="R144" s="43"/>
      <c r="S144" s="43"/>
      <c r="T144" s="43"/>
      <c r="U144" s="43"/>
      <c r="V144" s="44">
        <v>1.8</v>
      </c>
      <c r="W144" s="44">
        <v>1.9</v>
      </c>
      <c r="X144" s="45">
        <f t="shared" si="41"/>
        <v>1.8</v>
      </c>
      <c r="Y144" s="45">
        <f t="shared" si="42"/>
        <v>1.9</v>
      </c>
      <c r="Z144" s="45">
        <f t="shared" si="43"/>
        <v>1.8</v>
      </c>
      <c r="AA144" s="17"/>
      <c r="AB144" s="17"/>
      <c r="AC144" s="17"/>
      <c r="AD144" s="17"/>
      <c r="AE144" s="17"/>
      <c r="AF144" s="17"/>
      <c r="AG144" s="17"/>
      <c r="AH144" s="17"/>
      <c r="AI144" s="17"/>
      <c r="AJ144" s="17"/>
      <c r="AK144" s="17"/>
      <c r="AL144" s="43"/>
      <c r="AM144" s="43"/>
    </row>
    <row r="145" spans="1:39" x14ac:dyDescent="0.25">
      <c r="A145" s="17" t="s">
        <v>938</v>
      </c>
      <c r="B145" s="18">
        <v>761</v>
      </c>
      <c r="C145" s="18">
        <v>144</v>
      </c>
      <c r="D145" s="17" t="s">
        <v>919</v>
      </c>
      <c r="E145" s="17">
        <v>1946</v>
      </c>
      <c r="F145" s="17">
        <v>20</v>
      </c>
      <c r="G145" s="18">
        <v>2</v>
      </c>
      <c r="H145" s="18">
        <v>2020</v>
      </c>
      <c r="I145" s="19" t="s">
        <v>12</v>
      </c>
      <c r="J145" s="17">
        <v>18.837421200000001</v>
      </c>
      <c r="K145" s="17">
        <v>26.902815260000001</v>
      </c>
      <c r="L145" s="20">
        <v>137884.7782</v>
      </c>
      <c r="M145" s="20">
        <v>5028654.9610000001</v>
      </c>
      <c r="N145" s="20">
        <f t="shared" si="38"/>
        <v>137884.77799999999</v>
      </c>
      <c r="O145" s="20">
        <f t="shared" si="39"/>
        <v>5028654.9610000001</v>
      </c>
      <c r="P145" s="20" t="s">
        <v>104</v>
      </c>
      <c r="Q145" s="43"/>
      <c r="R145" s="43"/>
      <c r="S145" s="43"/>
      <c r="T145" s="43"/>
      <c r="U145" s="43"/>
      <c r="V145" s="44">
        <v>0.1</v>
      </c>
      <c r="W145" s="44">
        <v>3</v>
      </c>
      <c r="X145" s="45">
        <f t="shared" si="41"/>
        <v>0.1</v>
      </c>
      <c r="Y145" s="45">
        <f t="shared" si="42"/>
        <v>3</v>
      </c>
      <c r="Z145" s="45">
        <f t="shared" si="43"/>
        <v>0.1</v>
      </c>
      <c r="AA145" s="17"/>
      <c r="AB145" s="17"/>
      <c r="AC145" s="17"/>
      <c r="AD145" s="17"/>
      <c r="AE145" s="17"/>
      <c r="AF145" s="17"/>
      <c r="AG145" s="17"/>
      <c r="AH145" s="17"/>
      <c r="AI145" s="17"/>
      <c r="AJ145" s="17"/>
      <c r="AK145" s="17"/>
      <c r="AL145" s="43"/>
      <c r="AM145" s="43"/>
    </row>
    <row r="146" spans="1:39" x14ac:dyDescent="0.25">
      <c r="A146" s="17" t="s">
        <v>760</v>
      </c>
      <c r="B146" s="18">
        <v>588</v>
      </c>
      <c r="C146" s="18">
        <v>145</v>
      </c>
      <c r="D146" s="17" t="s">
        <v>754</v>
      </c>
      <c r="E146" s="17">
        <v>1947</v>
      </c>
      <c r="F146" s="17">
        <v>7</v>
      </c>
      <c r="G146" s="18">
        <v>2</v>
      </c>
      <c r="H146" s="18">
        <v>2020</v>
      </c>
      <c r="I146" s="19" t="s">
        <v>12</v>
      </c>
      <c r="J146" s="17">
        <v>809.79379237000001</v>
      </c>
      <c r="K146" s="17">
        <v>-906.14924872999995</v>
      </c>
      <c r="L146" s="20">
        <v>137884.77824864999</v>
      </c>
      <c r="M146" s="20">
        <v>5028654.9607125204</v>
      </c>
      <c r="N146" s="20">
        <f t="shared" si="38"/>
        <v>137884.77799999999</v>
      </c>
      <c r="O146" s="20">
        <f t="shared" si="39"/>
        <v>5028654.9610000001</v>
      </c>
      <c r="P146" s="20" t="s">
        <v>104</v>
      </c>
      <c r="Q146" s="43"/>
      <c r="R146" s="43"/>
      <c r="S146" s="43"/>
      <c r="T146" s="43"/>
      <c r="U146" s="43"/>
      <c r="V146" s="44">
        <v>6</v>
      </c>
      <c r="W146" s="44">
        <v>11</v>
      </c>
      <c r="X146" s="45">
        <f t="shared" si="41"/>
        <v>6</v>
      </c>
      <c r="Y146" s="45">
        <f t="shared" si="42"/>
        <v>11</v>
      </c>
      <c r="Z146" s="45">
        <f t="shared" si="43"/>
        <v>6</v>
      </c>
      <c r="AA146" s="17"/>
      <c r="AB146" s="17"/>
      <c r="AC146" s="17"/>
      <c r="AD146" s="17"/>
      <c r="AE146" s="17"/>
      <c r="AF146" s="17"/>
      <c r="AG146" s="17"/>
      <c r="AH146" s="17"/>
      <c r="AI146" s="17"/>
      <c r="AJ146" s="17"/>
      <c r="AK146" s="17"/>
      <c r="AL146" s="43"/>
      <c r="AM146" s="43"/>
    </row>
    <row r="147" spans="1:39" x14ac:dyDescent="0.25">
      <c r="A147" s="17" t="s">
        <v>785</v>
      </c>
      <c r="B147" s="18">
        <v>612</v>
      </c>
      <c r="C147" s="18">
        <v>146</v>
      </c>
      <c r="D147" s="17" t="s">
        <v>781</v>
      </c>
      <c r="E147" s="17">
        <v>1947</v>
      </c>
      <c r="F147" s="17">
        <v>5</v>
      </c>
      <c r="G147" s="18">
        <v>2</v>
      </c>
      <c r="H147" s="18">
        <v>2020</v>
      </c>
      <c r="I147" s="19" t="s">
        <v>12</v>
      </c>
      <c r="J147" s="17">
        <v>814.41571785999997</v>
      </c>
      <c r="K147" s="17">
        <v>-911.55222702000003</v>
      </c>
      <c r="L147" s="20">
        <v>137884.77824864999</v>
      </c>
      <c r="M147" s="20">
        <v>5028654.9607125204</v>
      </c>
      <c r="N147" s="20">
        <f t="shared" si="38"/>
        <v>137884.77799999999</v>
      </c>
      <c r="O147" s="20">
        <f t="shared" si="39"/>
        <v>5028654.9610000001</v>
      </c>
      <c r="P147" s="20" t="s">
        <v>104</v>
      </c>
      <c r="Q147" s="43"/>
      <c r="R147" s="43"/>
      <c r="S147" s="43"/>
      <c r="T147" s="43"/>
      <c r="U147" s="43"/>
      <c r="V147" s="44">
        <v>7.6</v>
      </c>
      <c r="W147" s="44">
        <v>7.6</v>
      </c>
      <c r="X147" s="45">
        <f t="shared" si="41"/>
        <v>7.6</v>
      </c>
      <c r="Y147" s="45">
        <f t="shared" si="42"/>
        <v>7.6</v>
      </c>
      <c r="Z147" s="45">
        <f t="shared" si="43"/>
        <v>7.6</v>
      </c>
      <c r="AA147" s="17"/>
      <c r="AB147" s="17"/>
      <c r="AC147" s="17"/>
      <c r="AD147" s="17"/>
      <c r="AE147" s="17"/>
      <c r="AF147" s="17"/>
      <c r="AG147" s="17"/>
      <c r="AH147" s="17"/>
      <c r="AI147" s="17"/>
      <c r="AJ147" s="17"/>
      <c r="AK147" s="17"/>
      <c r="AL147" s="43"/>
      <c r="AM147" s="43"/>
    </row>
    <row r="148" spans="1:39" x14ac:dyDescent="0.25">
      <c r="A148" s="17" t="s">
        <v>825</v>
      </c>
      <c r="B148" s="18">
        <v>651</v>
      </c>
      <c r="C148" s="18">
        <v>147</v>
      </c>
      <c r="D148" s="17" t="s">
        <v>809</v>
      </c>
      <c r="E148" s="17">
        <v>1947</v>
      </c>
      <c r="F148" s="17">
        <v>17</v>
      </c>
      <c r="G148" s="18">
        <v>2</v>
      </c>
      <c r="H148" s="18">
        <v>2020</v>
      </c>
      <c r="I148" s="19" t="s">
        <v>12</v>
      </c>
      <c r="J148" s="17">
        <v>794.64963657999999</v>
      </c>
      <c r="K148" s="17">
        <v>-840.6089723</v>
      </c>
      <c r="L148" s="20">
        <v>137884.77824864999</v>
      </c>
      <c r="M148" s="20">
        <v>5028654.9607125204</v>
      </c>
      <c r="N148" s="20">
        <f t="shared" si="38"/>
        <v>137884.77799999999</v>
      </c>
      <c r="O148" s="20">
        <f t="shared" si="39"/>
        <v>5028654.9610000001</v>
      </c>
      <c r="P148" s="20" t="s">
        <v>104</v>
      </c>
      <c r="Q148" s="43"/>
      <c r="R148" s="43"/>
      <c r="S148" s="43"/>
      <c r="T148" s="43"/>
      <c r="U148" s="43"/>
      <c r="V148" s="44">
        <v>8.3000000000000007</v>
      </c>
      <c r="W148" s="44">
        <v>9.9</v>
      </c>
      <c r="X148" s="45">
        <f t="shared" si="41"/>
        <v>8.3000000000000007</v>
      </c>
      <c r="Y148" s="45">
        <f t="shared" si="42"/>
        <v>9.9</v>
      </c>
      <c r="Z148" s="45">
        <f t="shared" si="43"/>
        <v>8.3000000000000007</v>
      </c>
      <c r="AA148" s="17"/>
      <c r="AB148" s="17"/>
      <c r="AC148" s="17"/>
      <c r="AD148" s="17"/>
      <c r="AE148" s="17"/>
      <c r="AF148" s="17"/>
      <c r="AG148" s="17"/>
      <c r="AH148" s="17"/>
      <c r="AI148" s="17"/>
      <c r="AJ148" s="17"/>
      <c r="AK148" s="17"/>
      <c r="AL148" s="43"/>
      <c r="AM148" s="43"/>
    </row>
    <row r="149" spans="1:39" x14ac:dyDescent="0.25">
      <c r="A149" s="17" t="s">
        <v>319</v>
      </c>
      <c r="B149" s="18">
        <v>139</v>
      </c>
      <c r="C149" s="18">
        <v>148</v>
      </c>
      <c r="D149" s="18">
        <v>2010</v>
      </c>
      <c r="E149" s="17">
        <f t="shared" ref="E149:E154" si="44">D149</f>
        <v>2010</v>
      </c>
      <c r="F149" s="17">
        <v>32</v>
      </c>
      <c r="G149" s="18">
        <v>2</v>
      </c>
      <c r="H149" s="18">
        <v>2020</v>
      </c>
      <c r="I149" s="19" t="s">
        <v>12</v>
      </c>
      <c r="J149" s="17">
        <v>2339.4521508299999</v>
      </c>
      <c r="K149" s="17">
        <v>-396.88568953999999</v>
      </c>
      <c r="L149" s="20">
        <v>137884.7782</v>
      </c>
      <c r="M149" s="20">
        <v>5028654.9610000001</v>
      </c>
      <c r="N149" s="20">
        <f t="shared" si="38"/>
        <v>137884.77799999999</v>
      </c>
      <c r="O149" s="20">
        <f t="shared" si="39"/>
        <v>5028654.9610000001</v>
      </c>
      <c r="P149" s="20" t="s">
        <v>104</v>
      </c>
      <c r="Q149" s="43"/>
      <c r="R149" s="43"/>
      <c r="S149" s="43"/>
      <c r="T149" s="43"/>
      <c r="U149" s="43"/>
      <c r="V149" s="45">
        <v>0.16084920999999999</v>
      </c>
      <c r="W149" s="45">
        <v>0.23563487999999999</v>
      </c>
      <c r="X149" s="45">
        <f t="shared" si="41"/>
        <v>0.16084920999999999</v>
      </c>
      <c r="Y149" s="45">
        <f t="shared" si="42"/>
        <v>0.23563487999999999</v>
      </c>
      <c r="Z149" s="45">
        <f t="shared" si="43"/>
        <v>0.16084920999999999</v>
      </c>
      <c r="AA149" s="17"/>
      <c r="AB149" s="17"/>
      <c r="AC149" s="17"/>
      <c r="AD149" s="17"/>
      <c r="AE149" s="17"/>
      <c r="AF149" s="17"/>
      <c r="AG149" s="17"/>
      <c r="AH149" s="17"/>
      <c r="AI149" s="17"/>
      <c r="AJ149" s="17"/>
      <c r="AK149" s="17"/>
      <c r="AL149" s="43"/>
      <c r="AM149" s="43"/>
    </row>
    <row r="150" spans="1:39" x14ac:dyDescent="0.25">
      <c r="A150" s="17" t="s">
        <v>359</v>
      </c>
      <c r="B150" s="18">
        <v>179</v>
      </c>
      <c r="C150" s="18">
        <v>149</v>
      </c>
      <c r="D150" s="18">
        <v>1998</v>
      </c>
      <c r="E150" s="17">
        <f t="shared" si="44"/>
        <v>1998</v>
      </c>
      <c r="F150" s="17">
        <v>6</v>
      </c>
      <c r="G150" s="18">
        <v>2</v>
      </c>
      <c r="H150" s="18">
        <v>2020</v>
      </c>
      <c r="I150" s="19" t="s">
        <v>12</v>
      </c>
      <c r="J150" s="17">
        <v>1874.2184075</v>
      </c>
      <c r="K150" s="17">
        <v>-296.41626466000002</v>
      </c>
      <c r="L150" s="20">
        <v>137884.7782</v>
      </c>
      <c r="M150" s="20">
        <v>5028654.9610000001</v>
      </c>
      <c r="N150" s="20">
        <f t="shared" si="38"/>
        <v>137884.77799999999</v>
      </c>
      <c r="O150" s="20">
        <f t="shared" si="39"/>
        <v>5028654.9610000001</v>
      </c>
      <c r="P150" s="20" t="s">
        <v>104</v>
      </c>
      <c r="Q150" s="43"/>
      <c r="R150" s="43"/>
      <c r="S150" s="43"/>
      <c r="T150" s="43"/>
      <c r="U150" s="43"/>
      <c r="V150" s="44">
        <v>1.9369695499999999</v>
      </c>
      <c r="W150" s="44">
        <v>6.0809540100000001</v>
      </c>
      <c r="X150" s="45">
        <f t="shared" si="41"/>
        <v>1.9369695499999999</v>
      </c>
      <c r="Y150" s="45">
        <f t="shared" si="42"/>
        <v>6.0809540100000001</v>
      </c>
      <c r="Z150" s="45">
        <f t="shared" si="43"/>
        <v>1.9369695499999999</v>
      </c>
      <c r="AA150" s="17"/>
      <c r="AB150" s="17"/>
      <c r="AC150" s="17"/>
      <c r="AD150" s="17"/>
      <c r="AE150" s="17"/>
      <c r="AF150" s="17"/>
      <c r="AG150" s="17"/>
      <c r="AH150" s="17"/>
      <c r="AI150" s="17"/>
      <c r="AJ150" s="17"/>
      <c r="AK150" s="17"/>
      <c r="AL150" s="43"/>
      <c r="AM150" s="43"/>
    </row>
    <row r="151" spans="1:39" x14ac:dyDescent="0.25">
      <c r="A151" s="17" t="s">
        <v>391</v>
      </c>
      <c r="B151" s="18">
        <v>213</v>
      </c>
      <c r="C151" s="18">
        <v>150</v>
      </c>
      <c r="D151" s="18">
        <v>1995</v>
      </c>
      <c r="E151" s="17">
        <f t="shared" si="44"/>
        <v>1995</v>
      </c>
      <c r="F151" s="17">
        <v>9</v>
      </c>
      <c r="G151" s="18">
        <v>2</v>
      </c>
      <c r="H151" s="18">
        <v>2020</v>
      </c>
      <c r="I151" s="19" t="s">
        <v>12</v>
      </c>
      <c r="J151" s="17">
        <v>1486.0038524199999</v>
      </c>
      <c r="K151" s="17">
        <v>-169.83964365</v>
      </c>
      <c r="L151" s="20">
        <v>137884.7782</v>
      </c>
      <c r="M151" s="20">
        <v>5028654.9610000001</v>
      </c>
      <c r="N151" s="20">
        <f t="shared" si="38"/>
        <v>137884.77799999999</v>
      </c>
      <c r="O151" s="20">
        <f t="shared" si="39"/>
        <v>5028654.9610000001</v>
      </c>
      <c r="P151" s="20" t="s">
        <v>104</v>
      </c>
      <c r="Q151" s="43"/>
      <c r="R151" s="43"/>
      <c r="S151" s="43"/>
      <c r="T151" s="43"/>
      <c r="U151" s="43"/>
      <c r="V151" s="44">
        <v>15.56258225</v>
      </c>
      <c r="W151" s="44">
        <v>16.172492940000001</v>
      </c>
      <c r="X151" s="45">
        <f t="shared" si="41"/>
        <v>15.56258225</v>
      </c>
      <c r="Y151" s="45">
        <f t="shared" si="42"/>
        <v>16.172492940000001</v>
      </c>
      <c r="Z151" s="45">
        <f t="shared" si="43"/>
        <v>15.56258225</v>
      </c>
      <c r="AA151" s="17"/>
      <c r="AB151" s="17"/>
      <c r="AC151" s="17"/>
      <c r="AD151" s="17"/>
      <c r="AE151" s="17"/>
      <c r="AF151" s="17"/>
      <c r="AG151" s="17"/>
      <c r="AH151" s="17"/>
      <c r="AI151" s="17"/>
      <c r="AJ151" s="17"/>
      <c r="AK151" s="17"/>
      <c r="AL151" s="43"/>
      <c r="AM151" s="43"/>
    </row>
    <row r="152" spans="1:39" x14ac:dyDescent="0.25">
      <c r="A152" s="17" t="s">
        <v>418</v>
      </c>
      <c r="B152" s="18">
        <v>241</v>
      </c>
      <c r="C152" s="18">
        <v>151</v>
      </c>
      <c r="D152" s="18">
        <v>1992</v>
      </c>
      <c r="E152" s="17">
        <f t="shared" si="44"/>
        <v>1992</v>
      </c>
      <c r="F152" s="17">
        <v>6</v>
      </c>
      <c r="G152" s="18">
        <v>2</v>
      </c>
      <c r="H152" s="18">
        <v>2020</v>
      </c>
      <c r="I152" s="19" t="s">
        <v>12</v>
      </c>
      <c r="J152" s="17">
        <v>2980.1036335700001</v>
      </c>
      <c r="K152" s="17">
        <v>-477.56234453000002</v>
      </c>
      <c r="L152" s="20">
        <v>137884.7782</v>
      </c>
      <c r="M152" s="20">
        <v>5028654.9610000001</v>
      </c>
      <c r="N152" s="20">
        <f t="shared" si="38"/>
        <v>137884.77799999999</v>
      </c>
      <c r="O152" s="20">
        <f t="shared" si="39"/>
        <v>5028654.9610000001</v>
      </c>
      <c r="P152" s="20" t="s">
        <v>104</v>
      </c>
      <c r="Q152" s="43"/>
      <c r="R152" s="43"/>
      <c r="S152" s="43"/>
      <c r="T152" s="43"/>
      <c r="U152" s="43"/>
      <c r="V152" s="44">
        <v>5.80395167</v>
      </c>
      <c r="W152" s="44">
        <v>8.9431968699999995</v>
      </c>
      <c r="X152" s="45">
        <f t="shared" si="41"/>
        <v>5.80395167</v>
      </c>
      <c r="Y152" s="45">
        <f t="shared" si="42"/>
        <v>8.9431968699999995</v>
      </c>
      <c r="Z152" s="45">
        <f t="shared" si="43"/>
        <v>5.80395167</v>
      </c>
      <c r="AA152" s="17"/>
      <c r="AB152" s="17"/>
      <c r="AC152" s="17"/>
      <c r="AD152" s="17"/>
      <c r="AE152" s="17"/>
      <c r="AF152" s="17"/>
      <c r="AG152" s="17"/>
      <c r="AH152" s="17"/>
      <c r="AI152" s="17"/>
      <c r="AJ152" s="17"/>
      <c r="AK152" s="17"/>
      <c r="AL152" s="43"/>
      <c r="AM152" s="43"/>
    </row>
    <row r="153" spans="1:39" x14ac:dyDescent="0.25">
      <c r="A153" s="17" t="s">
        <v>458</v>
      </c>
      <c r="B153" s="18">
        <v>281</v>
      </c>
      <c r="C153" s="18">
        <v>152</v>
      </c>
      <c r="D153" s="18">
        <v>1989</v>
      </c>
      <c r="E153" s="17">
        <f t="shared" si="44"/>
        <v>1989</v>
      </c>
      <c r="F153" s="17">
        <v>9</v>
      </c>
      <c r="G153" s="18">
        <v>2</v>
      </c>
      <c r="H153" s="18">
        <v>2020</v>
      </c>
      <c r="I153" s="19" t="s">
        <v>12</v>
      </c>
      <c r="J153" s="17">
        <v>3076.8297154000002</v>
      </c>
      <c r="K153" s="17">
        <v>-499.91751805000001</v>
      </c>
      <c r="L153" s="20">
        <v>137884.7782</v>
      </c>
      <c r="M153" s="20">
        <v>5028654.9610000001</v>
      </c>
      <c r="N153" s="20">
        <f t="shared" si="38"/>
        <v>137884.77799999999</v>
      </c>
      <c r="O153" s="20">
        <f t="shared" si="39"/>
        <v>5028654.9610000001</v>
      </c>
      <c r="P153" s="20" t="s">
        <v>104</v>
      </c>
      <c r="Q153" s="43"/>
      <c r="R153" s="43"/>
      <c r="S153" s="43"/>
      <c r="T153" s="43"/>
      <c r="U153" s="43"/>
      <c r="V153" s="44">
        <v>6.0567942500000003</v>
      </c>
      <c r="W153" s="44">
        <v>10.191461009999999</v>
      </c>
      <c r="X153" s="45">
        <f t="shared" si="41"/>
        <v>6.0567942500000003</v>
      </c>
      <c r="Y153" s="45">
        <f t="shared" si="42"/>
        <v>10.191461009999999</v>
      </c>
      <c r="Z153" s="45">
        <f t="shared" si="43"/>
        <v>6.0567942500000003</v>
      </c>
      <c r="AA153" s="17"/>
      <c r="AB153" s="17"/>
      <c r="AC153" s="17"/>
      <c r="AD153" s="17"/>
      <c r="AE153" s="17"/>
      <c r="AF153" s="17"/>
      <c r="AG153" s="17"/>
      <c r="AH153" s="17"/>
      <c r="AI153" s="17"/>
      <c r="AJ153" s="17"/>
      <c r="AK153" s="17"/>
      <c r="AL153" s="43"/>
      <c r="AM153" s="43"/>
    </row>
    <row r="154" spans="1:39" x14ac:dyDescent="0.25">
      <c r="A154" s="17" t="s">
        <v>518</v>
      </c>
      <c r="B154" s="18">
        <v>342</v>
      </c>
      <c r="C154" s="18">
        <v>153</v>
      </c>
      <c r="D154" s="18">
        <v>1983</v>
      </c>
      <c r="E154" s="17">
        <f t="shared" si="44"/>
        <v>1983</v>
      </c>
      <c r="F154" s="17">
        <v>13</v>
      </c>
      <c r="G154" s="18">
        <v>2</v>
      </c>
      <c r="H154" s="18">
        <v>2020</v>
      </c>
      <c r="I154" s="19" t="s">
        <v>12</v>
      </c>
      <c r="J154" s="17">
        <v>3019.4438138700002</v>
      </c>
      <c r="K154" s="17">
        <v>-523.23627377000003</v>
      </c>
      <c r="L154" s="20">
        <v>137884.7782</v>
      </c>
      <c r="M154" s="20">
        <v>5028654.9610000001</v>
      </c>
      <c r="N154" s="20">
        <f t="shared" si="38"/>
        <v>137884.77799999999</v>
      </c>
      <c r="O154" s="20">
        <f t="shared" si="39"/>
        <v>5028654.9610000001</v>
      </c>
      <c r="P154" s="20" t="s">
        <v>104</v>
      </c>
      <c r="Q154" s="43"/>
      <c r="R154" s="43"/>
      <c r="S154" s="43"/>
      <c r="T154" s="43"/>
      <c r="U154" s="43"/>
      <c r="V154" s="45">
        <v>3.5599624099999998</v>
      </c>
      <c r="W154" s="45">
        <v>4.63668908</v>
      </c>
      <c r="X154" s="45">
        <f t="shared" si="41"/>
        <v>3.5599624099999998</v>
      </c>
      <c r="Y154" s="45">
        <f t="shared" si="42"/>
        <v>4.63668908</v>
      </c>
      <c r="Z154" s="45">
        <f t="shared" si="43"/>
        <v>3.5599624099999998</v>
      </c>
      <c r="AA154" s="17"/>
      <c r="AB154" s="17"/>
      <c r="AC154" s="17"/>
      <c r="AD154" s="17"/>
      <c r="AE154" s="17"/>
      <c r="AF154" s="17"/>
      <c r="AG154" s="17"/>
      <c r="AH154" s="17"/>
      <c r="AI154" s="17"/>
      <c r="AJ154" s="17"/>
      <c r="AK154" s="17"/>
      <c r="AL154" s="43"/>
      <c r="AM154" s="43"/>
    </row>
    <row r="155" spans="1:39" x14ac:dyDescent="0.25">
      <c r="A155" s="17" t="s">
        <v>539</v>
      </c>
      <c r="B155" s="18">
        <v>364</v>
      </c>
      <c r="C155" s="18">
        <v>154</v>
      </c>
      <c r="D155">
        <v>1980</v>
      </c>
      <c r="E155">
        <v>1980</v>
      </c>
      <c r="F155">
        <v>4</v>
      </c>
      <c r="G155" s="18">
        <v>2</v>
      </c>
      <c r="H155" s="18">
        <v>2020</v>
      </c>
      <c r="I155" s="19" t="s">
        <v>12</v>
      </c>
      <c r="J155">
        <v>3166.2206087200002</v>
      </c>
      <c r="K155">
        <v>-632.39621979000003</v>
      </c>
      <c r="L155" s="54">
        <v>137884.7782</v>
      </c>
      <c r="M155" s="54">
        <v>5028654.9610000001</v>
      </c>
      <c r="N155" s="20">
        <f t="shared" si="38"/>
        <v>137884.77799999999</v>
      </c>
      <c r="O155" s="20">
        <f t="shared" si="39"/>
        <v>5028654.9610000001</v>
      </c>
      <c r="P155" s="20" t="s">
        <v>104</v>
      </c>
      <c r="Q155" s="43"/>
      <c r="R155" s="43"/>
      <c r="S155" s="43"/>
      <c r="T155" s="43"/>
      <c r="U155" s="43"/>
      <c r="V155" s="44">
        <v>14.450276260000001</v>
      </c>
      <c r="W155" s="44">
        <v>7.2492657100000004</v>
      </c>
      <c r="X155" s="45">
        <f t="shared" si="41"/>
        <v>14.450276260000001</v>
      </c>
      <c r="Y155" s="45">
        <f t="shared" si="42"/>
        <v>7.2492657100000004</v>
      </c>
      <c r="Z155" s="45">
        <f t="shared" si="43"/>
        <v>14.450276260000001</v>
      </c>
      <c r="AA155" s="17"/>
      <c r="AB155" s="17"/>
      <c r="AC155" s="17"/>
      <c r="AD155" s="17"/>
      <c r="AE155" s="17"/>
      <c r="AF155" s="17"/>
      <c r="AG155" s="17"/>
      <c r="AH155" s="17"/>
      <c r="AI155" s="17"/>
      <c r="AJ155" s="17"/>
      <c r="AK155" s="17"/>
      <c r="AL155" s="43"/>
      <c r="AM155" s="43"/>
    </row>
    <row r="156" spans="1:39" x14ac:dyDescent="0.25">
      <c r="A156" s="17" t="s">
        <v>596</v>
      </c>
      <c r="B156" s="18">
        <v>423</v>
      </c>
      <c r="C156" s="18">
        <v>155</v>
      </c>
      <c r="D156" s="18">
        <v>1977</v>
      </c>
      <c r="E156" s="17">
        <f>D156</f>
        <v>1977</v>
      </c>
      <c r="F156" s="17">
        <v>22</v>
      </c>
      <c r="G156" s="18">
        <v>2</v>
      </c>
      <c r="H156" s="18">
        <v>2020</v>
      </c>
      <c r="I156" s="19" t="s">
        <v>12</v>
      </c>
      <c r="J156" s="17">
        <v>3228.2014459299999</v>
      </c>
      <c r="K156" s="17">
        <v>-654.67348532000005</v>
      </c>
      <c r="L156" s="20">
        <v>137884.7782</v>
      </c>
      <c r="M156" s="20">
        <v>5028654.9610000001</v>
      </c>
      <c r="N156" s="20">
        <f t="shared" si="38"/>
        <v>137884.77799999999</v>
      </c>
      <c r="O156" s="20">
        <f t="shared" si="39"/>
        <v>5028654.9610000001</v>
      </c>
      <c r="P156" s="20" t="s">
        <v>104</v>
      </c>
      <c r="Q156" s="43"/>
      <c r="R156" s="43"/>
      <c r="S156" s="43"/>
      <c r="T156" s="43"/>
      <c r="U156" s="43"/>
      <c r="V156" s="44">
        <v>22.073265469999999</v>
      </c>
      <c r="W156" s="44">
        <v>20.389742930000001</v>
      </c>
      <c r="X156" s="45">
        <f t="shared" si="41"/>
        <v>22.073265469999999</v>
      </c>
      <c r="Y156" s="45">
        <f t="shared" si="42"/>
        <v>20.389742930000001</v>
      </c>
      <c r="Z156" s="45">
        <f t="shared" si="43"/>
        <v>22.073265469999999</v>
      </c>
      <c r="AA156" s="17"/>
      <c r="AB156" s="17"/>
      <c r="AC156" s="17"/>
      <c r="AD156" s="17"/>
      <c r="AE156" s="17"/>
      <c r="AF156" s="17"/>
      <c r="AG156" s="17"/>
      <c r="AH156" s="17"/>
      <c r="AI156" s="17"/>
      <c r="AJ156" s="17"/>
      <c r="AK156" s="17"/>
      <c r="AL156" s="43"/>
      <c r="AM156" s="43"/>
    </row>
    <row r="157" spans="1:39" x14ac:dyDescent="0.25">
      <c r="A157" s="29" t="s">
        <v>141</v>
      </c>
      <c r="B157" s="29">
        <v>19</v>
      </c>
      <c r="C157" s="29">
        <v>156</v>
      </c>
      <c r="D157" s="29">
        <v>2020</v>
      </c>
      <c r="E157" s="29">
        <f>D157</f>
        <v>2020</v>
      </c>
      <c r="F157" s="29" t="s">
        <v>12</v>
      </c>
      <c r="G157" s="29">
        <v>19</v>
      </c>
      <c r="H157" s="29">
        <v>2020</v>
      </c>
      <c r="I157" s="30">
        <v>22</v>
      </c>
      <c r="J157" s="29" t="s">
        <v>12</v>
      </c>
      <c r="K157" s="29" t="s">
        <v>12</v>
      </c>
      <c r="L157" s="31">
        <v>137986.1893</v>
      </c>
      <c r="M157" s="31">
        <v>5028609.9960000003</v>
      </c>
      <c r="N157" s="31">
        <f t="shared" si="38"/>
        <v>137986.18900000001</v>
      </c>
      <c r="O157" s="31">
        <f t="shared" si="39"/>
        <v>5028609.9960000003</v>
      </c>
      <c r="P157" s="31" t="s">
        <v>104</v>
      </c>
      <c r="Q157" s="32">
        <v>5.2340298640909095</v>
      </c>
      <c r="R157" s="32">
        <v>6.443797796818183</v>
      </c>
      <c r="S157" s="33">
        <f>IF(E157=2020, Q157, IF(E157=1946, Q157+5.4, IF(E157=1883, Q157+8.2, IF(E157=1882, Q157+5.9, IF(E157=1824, Q157+5.8, IF(E157=1803, Q157+14.8, IF(E157=1790, Q157+8, )))))))</f>
        <v>5.2340298640909095</v>
      </c>
      <c r="T157" s="33">
        <f>IF(E157=2020, R157, IF(E157=1946, R157+5.4, IF(E157=1883, R157+8.2, IF(E157=1882, R157+5.9, IF(E157=1824, R157+5.8, IF(E157=1803, R157+14.8, IF(E157=1790, R157+8, )))))))</f>
        <v>6.443797796818183</v>
      </c>
      <c r="U157" s="33">
        <f>IF(P157="Affine", S157, T157)</f>
        <v>5.2340298640909095</v>
      </c>
      <c r="V157" s="29"/>
      <c r="W157" s="29"/>
      <c r="X157" s="34"/>
      <c r="Y157" s="33"/>
      <c r="Z157" s="32"/>
      <c r="AA157" s="29">
        <v>1946</v>
      </c>
      <c r="AB157" s="29">
        <v>1958</v>
      </c>
      <c r="AC157" s="29">
        <f>AVERAGE(AA157:AB157)</f>
        <v>1952</v>
      </c>
      <c r="AD157" s="29">
        <f>AC157-AA157</f>
        <v>6</v>
      </c>
      <c r="AE157" s="29">
        <v>2020</v>
      </c>
      <c r="AF157" s="29">
        <v>2020</v>
      </c>
      <c r="AG157" s="29">
        <f>AVERAGE(AE157:AF157)</f>
        <v>2020</v>
      </c>
      <c r="AH157" s="29">
        <f>AG157-AE157</f>
        <v>0</v>
      </c>
      <c r="AI157" s="29" t="s">
        <v>142</v>
      </c>
      <c r="AJ157" s="29">
        <v>2</v>
      </c>
      <c r="AK157" s="29" t="s">
        <v>143</v>
      </c>
      <c r="AL157" s="32">
        <f>AVERAGE(V158:V179)</f>
        <v>5.2340298640909095</v>
      </c>
      <c r="AM157" s="32">
        <f>AVERAGE(W158:W179)</f>
        <v>6.443797796818183</v>
      </c>
    </row>
    <row r="158" spans="1:39" x14ac:dyDescent="0.25">
      <c r="A158" s="17" t="s">
        <v>759</v>
      </c>
      <c r="B158" s="18">
        <v>587</v>
      </c>
      <c r="C158" s="18">
        <v>157</v>
      </c>
      <c r="D158" s="17" t="s">
        <v>754</v>
      </c>
      <c r="E158" s="17">
        <v>1947</v>
      </c>
      <c r="F158" s="17">
        <v>6</v>
      </c>
      <c r="G158" s="18">
        <v>19</v>
      </c>
      <c r="H158" s="18">
        <v>2020</v>
      </c>
      <c r="I158" s="19" t="s">
        <v>12</v>
      </c>
      <c r="J158" s="17">
        <v>757.31885898999997</v>
      </c>
      <c r="K158" s="17">
        <v>-897.93708629000002</v>
      </c>
      <c r="L158" s="20">
        <v>137986.18928751</v>
      </c>
      <c r="M158" s="20">
        <v>5028609.9958730796</v>
      </c>
      <c r="N158" s="20">
        <f t="shared" si="38"/>
        <v>137986.18900000001</v>
      </c>
      <c r="O158" s="20">
        <f t="shared" si="39"/>
        <v>5028609.9960000003</v>
      </c>
      <c r="P158" s="20" t="s">
        <v>104</v>
      </c>
      <c r="Q158" s="43"/>
      <c r="R158" s="43"/>
      <c r="S158" s="43"/>
      <c r="T158" s="43"/>
      <c r="U158" s="43"/>
      <c r="V158" s="44">
        <v>2.7</v>
      </c>
      <c r="W158" s="44">
        <v>8.6999999999999993</v>
      </c>
      <c r="X158" s="45">
        <f t="shared" ref="X158:X179" si="45">IF(H158=2020, V158, IF(H158=1946, V158+5.4, IF(H158=1883, V158+8.2, IF(H158=1882, V158+5.9, IF(H158=1824, V158+5.8, IF(H158=1803, V158+14.8, IF(H158=1790, V158+8, )))))))</f>
        <v>2.7</v>
      </c>
      <c r="Y158" s="45">
        <f t="shared" ref="Y158:Y179" si="46">IF(H158=2020, W158, IF(H158=1946, W158+6.1, IF(H158=1883, W158+7.6, IF(H158=1882, W158+6.3, IF(H158=1824, W158+7.4, IF(H158=1803, W158+17.5, IF(H158=1790, W158+11.8, )))))))</f>
        <v>8.6999999999999993</v>
      </c>
      <c r="Z158" s="45">
        <f t="shared" ref="Z158:Z179" si="47">IF(P158="Affine", X158, Y158)</f>
        <v>2.7</v>
      </c>
      <c r="AA158" s="17"/>
      <c r="AB158" s="17"/>
      <c r="AC158" s="17"/>
      <c r="AD158" s="17"/>
      <c r="AE158" s="17"/>
      <c r="AF158" s="17"/>
      <c r="AG158" s="17"/>
      <c r="AH158" s="17"/>
      <c r="AI158" s="17"/>
      <c r="AJ158" s="17"/>
      <c r="AK158" s="17"/>
      <c r="AL158" s="43"/>
      <c r="AM158" s="43"/>
    </row>
    <row r="159" spans="1:39" x14ac:dyDescent="0.25">
      <c r="A159" s="17" t="s">
        <v>786</v>
      </c>
      <c r="B159" s="18">
        <v>613</v>
      </c>
      <c r="C159" s="18">
        <v>158</v>
      </c>
      <c r="D159" s="17" t="s">
        <v>781</v>
      </c>
      <c r="E159" s="17">
        <v>1947</v>
      </c>
      <c r="F159" s="17">
        <v>6</v>
      </c>
      <c r="G159" s="18">
        <v>19</v>
      </c>
      <c r="H159" s="18">
        <v>2020</v>
      </c>
      <c r="I159" s="19" t="s">
        <v>12</v>
      </c>
      <c r="J159" s="17">
        <v>760.71362804</v>
      </c>
      <c r="K159" s="17">
        <v>-904.20264531999999</v>
      </c>
      <c r="L159" s="20">
        <v>137986.18928751</v>
      </c>
      <c r="M159" s="20">
        <v>5028609.9958730796</v>
      </c>
      <c r="N159" s="20">
        <f t="shared" si="38"/>
        <v>137986.18900000001</v>
      </c>
      <c r="O159" s="20">
        <f t="shared" si="39"/>
        <v>5028609.9960000003</v>
      </c>
      <c r="P159" s="20" t="s">
        <v>104</v>
      </c>
      <c r="Q159" s="43"/>
      <c r="R159" s="43"/>
      <c r="S159" s="43"/>
      <c r="T159" s="43"/>
      <c r="U159" s="43"/>
      <c r="V159" s="44">
        <v>2.9</v>
      </c>
      <c r="W159" s="44">
        <v>7</v>
      </c>
      <c r="X159" s="45">
        <f t="shared" si="45"/>
        <v>2.9</v>
      </c>
      <c r="Y159" s="45">
        <f t="shared" si="46"/>
        <v>7</v>
      </c>
      <c r="Z159" s="45">
        <f t="shared" si="47"/>
        <v>2.9</v>
      </c>
      <c r="AA159" s="17"/>
      <c r="AB159" s="17"/>
      <c r="AC159" s="17"/>
      <c r="AD159" s="17"/>
      <c r="AE159" s="17"/>
      <c r="AF159" s="17"/>
      <c r="AG159" s="17"/>
      <c r="AH159" s="17"/>
      <c r="AI159" s="17"/>
      <c r="AJ159" s="17"/>
      <c r="AK159" s="17"/>
      <c r="AL159" s="43"/>
      <c r="AM159" s="43"/>
    </row>
    <row r="160" spans="1:39" x14ac:dyDescent="0.25">
      <c r="A160" s="17" t="s">
        <v>823</v>
      </c>
      <c r="B160" s="18">
        <v>649</v>
      </c>
      <c r="C160" s="18">
        <v>159</v>
      </c>
      <c r="D160" s="17" t="s">
        <v>809</v>
      </c>
      <c r="E160" s="17">
        <v>1947</v>
      </c>
      <c r="F160" s="17">
        <v>15</v>
      </c>
      <c r="G160" s="18">
        <v>19</v>
      </c>
      <c r="H160" s="18">
        <v>2020</v>
      </c>
      <c r="I160" s="19" t="s">
        <v>12</v>
      </c>
      <c r="J160" s="17">
        <v>742.86483183999997</v>
      </c>
      <c r="K160" s="17">
        <v>-831.14954026999999</v>
      </c>
      <c r="L160" s="20">
        <v>137986.18928751</v>
      </c>
      <c r="M160" s="20">
        <v>5028609.9958730796</v>
      </c>
      <c r="N160" s="20">
        <f t="shared" si="38"/>
        <v>137986.18900000001</v>
      </c>
      <c r="O160" s="20">
        <f t="shared" si="39"/>
        <v>5028609.9960000003</v>
      </c>
      <c r="P160" s="20" t="s">
        <v>104</v>
      </c>
      <c r="Q160" s="43"/>
      <c r="R160" s="43"/>
      <c r="S160" s="43"/>
      <c r="T160" s="43"/>
      <c r="U160" s="43"/>
      <c r="V160" s="44">
        <v>5.5</v>
      </c>
      <c r="W160" s="44">
        <v>6</v>
      </c>
      <c r="X160" s="45">
        <f t="shared" si="45"/>
        <v>5.5</v>
      </c>
      <c r="Y160" s="45">
        <f t="shared" si="46"/>
        <v>6</v>
      </c>
      <c r="Z160" s="45">
        <f t="shared" si="47"/>
        <v>5.5</v>
      </c>
      <c r="AA160" s="17"/>
      <c r="AB160" s="17"/>
      <c r="AC160" s="17"/>
      <c r="AD160" s="17"/>
      <c r="AE160" s="17"/>
      <c r="AF160" s="17"/>
      <c r="AG160" s="17"/>
      <c r="AH160" s="17"/>
      <c r="AI160" s="17"/>
      <c r="AJ160" s="17"/>
      <c r="AK160" s="17"/>
      <c r="AL160" s="43"/>
      <c r="AM160" s="43"/>
    </row>
    <row r="161" spans="1:39" x14ac:dyDescent="0.25">
      <c r="A161" s="17" t="s">
        <v>334</v>
      </c>
      <c r="B161" s="18">
        <v>154</v>
      </c>
      <c r="C161" s="18">
        <v>160</v>
      </c>
      <c r="D161" s="18">
        <v>2000</v>
      </c>
      <c r="E161" s="17">
        <f t="shared" ref="E161:E168" si="48">D161</f>
        <v>2000</v>
      </c>
      <c r="F161" s="17">
        <v>15</v>
      </c>
      <c r="G161" s="18">
        <v>19</v>
      </c>
      <c r="H161" s="18">
        <v>2020</v>
      </c>
      <c r="I161" s="19" t="s">
        <v>12</v>
      </c>
      <c r="J161" s="17">
        <v>1377.5166832100001</v>
      </c>
      <c r="K161" s="17">
        <v>-166.90870336</v>
      </c>
      <c r="L161" s="20">
        <v>137986.1893</v>
      </c>
      <c r="M161" s="20">
        <v>5028609.9960000003</v>
      </c>
      <c r="N161" s="20">
        <f t="shared" si="38"/>
        <v>137986.18900000001</v>
      </c>
      <c r="O161" s="20">
        <f t="shared" si="39"/>
        <v>5028609.9960000003</v>
      </c>
      <c r="P161" s="20" t="s">
        <v>104</v>
      </c>
      <c r="Q161" s="43"/>
      <c r="R161" s="43"/>
      <c r="S161" s="43"/>
      <c r="T161" s="43"/>
      <c r="U161" s="43"/>
      <c r="V161" s="44">
        <v>3.1</v>
      </c>
      <c r="W161" s="44">
        <v>2.1</v>
      </c>
      <c r="X161" s="45">
        <f t="shared" si="45"/>
        <v>3.1</v>
      </c>
      <c r="Y161" s="45">
        <f t="shared" si="46"/>
        <v>2.1</v>
      </c>
      <c r="Z161" s="45">
        <f t="shared" si="47"/>
        <v>3.1</v>
      </c>
      <c r="AA161" s="17"/>
      <c r="AB161" s="17"/>
      <c r="AC161" s="17"/>
      <c r="AD161" s="17"/>
      <c r="AE161" s="17"/>
      <c r="AF161" s="17"/>
      <c r="AG161" s="17"/>
      <c r="AH161" s="17"/>
      <c r="AI161" s="17"/>
      <c r="AJ161" s="17"/>
      <c r="AK161" s="17"/>
      <c r="AL161" s="43"/>
      <c r="AM161" s="43"/>
    </row>
    <row r="162" spans="1:39" x14ac:dyDescent="0.25">
      <c r="A162" s="17" t="s">
        <v>495</v>
      </c>
      <c r="B162" s="18">
        <v>319</v>
      </c>
      <c r="C162" s="18">
        <v>161</v>
      </c>
      <c r="D162" s="18">
        <v>1986</v>
      </c>
      <c r="E162" s="17">
        <f t="shared" si="48"/>
        <v>1986</v>
      </c>
      <c r="F162" s="17">
        <v>19</v>
      </c>
      <c r="G162" s="18">
        <v>19</v>
      </c>
      <c r="H162" s="18">
        <v>2020</v>
      </c>
      <c r="I162" s="19" t="s">
        <v>12</v>
      </c>
      <c r="J162" s="17">
        <v>43.14861432</v>
      </c>
      <c r="K162" s="17">
        <v>8.6353646000000008</v>
      </c>
      <c r="L162" s="20">
        <v>137986.1893</v>
      </c>
      <c r="M162" s="20">
        <v>5028609.9960000003</v>
      </c>
      <c r="N162" s="20">
        <f t="shared" si="38"/>
        <v>137986.18900000001</v>
      </c>
      <c r="O162" s="20">
        <f t="shared" si="39"/>
        <v>5028609.9960000003</v>
      </c>
      <c r="P162" s="20" t="s">
        <v>104</v>
      </c>
      <c r="Q162" s="43"/>
      <c r="R162" s="43"/>
      <c r="S162" s="43"/>
      <c r="T162" s="43"/>
      <c r="U162" s="43"/>
      <c r="V162" s="44">
        <v>2.7</v>
      </c>
      <c r="W162" s="44">
        <v>3.3</v>
      </c>
      <c r="X162" s="45">
        <f t="shared" si="45"/>
        <v>2.7</v>
      </c>
      <c r="Y162" s="45">
        <f t="shared" si="46"/>
        <v>3.3</v>
      </c>
      <c r="Z162" s="45">
        <f t="shared" si="47"/>
        <v>2.7</v>
      </c>
      <c r="AA162" s="17"/>
      <c r="AB162" s="17"/>
      <c r="AC162" s="17"/>
      <c r="AD162" s="17"/>
      <c r="AE162" s="17"/>
      <c r="AF162" s="17"/>
      <c r="AG162" s="17"/>
      <c r="AH162" s="17"/>
      <c r="AI162" s="17"/>
      <c r="AJ162" s="17"/>
      <c r="AK162" s="17"/>
      <c r="AL162" s="43"/>
      <c r="AM162" s="43"/>
    </row>
    <row r="163" spans="1:39" x14ac:dyDescent="0.25">
      <c r="A163" s="17" t="s">
        <v>618</v>
      </c>
      <c r="B163" s="18">
        <v>447</v>
      </c>
      <c r="C163" s="18">
        <v>162</v>
      </c>
      <c r="D163" s="18">
        <v>1974</v>
      </c>
      <c r="E163" s="17">
        <f t="shared" si="48"/>
        <v>1974</v>
      </c>
      <c r="F163" s="17">
        <v>6</v>
      </c>
      <c r="G163" s="18">
        <v>19</v>
      </c>
      <c r="H163" s="18">
        <v>2020</v>
      </c>
      <c r="I163" s="19" t="s">
        <v>12</v>
      </c>
      <c r="J163" s="17">
        <v>17.595548170000001</v>
      </c>
      <c r="K163" s="17">
        <v>10.886992920000001</v>
      </c>
      <c r="L163" s="20">
        <v>137986.1893</v>
      </c>
      <c r="M163" s="20">
        <v>5028609.9960000003</v>
      </c>
      <c r="N163" s="20">
        <f t="shared" si="38"/>
        <v>137986.18900000001</v>
      </c>
      <c r="O163" s="20">
        <f t="shared" si="39"/>
        <v>5028609.9960000003</v>
      </c>
      <c r="P163" s="20" t="s">
        <v>104</v>
      </c>
      <c r="Q163" s="43"/>
      <c r="R163" s="43"/>
      <c r="S163" s="43"/>
      <c r="T163" s="43"/>
      <c r="U163" s="43"/>
      <c r="V163" s="44">
        <v>8.6999999999999993</v>
      </c>
      <c r="W163" s="44">
        <v>12.3</v>
      </c>
      <c r="X163" s="45">
        <f t="shared" si="45"/>
        <v>8.6999999999999993</v>
      </c>
      <c r="Y163" s="45">
        <f t="shared" si="46"/>
        <v>12.3</v>
      </c>
      <c r="Z163" s="45">
        <f t="shared" si="47"/>
        <v>8.6999999999999993</v>
      </c>
      <c r="AA163" s="17"/>
      <c r="AB163" s="17"/>
      <c r="AC163" s="17"/>
      <c r="AD163" s="17"/>
      <c r="AE163" s="17"/>
      <c r="AF163" s="17"/>
      <c r="AG163" s="17"/>
      <c r="AH163" s="17"/>
      <c r="AI163" s="17"/>
      <c r="AJ163" s="17"/>
      <c r="AK163" s="17"/>
      <c r="AL163" s="43"/>
      <c r="AM163" s="43"/>
    </row>
    <row r="164" spans="1:39" x14ac:dyDescent="0.25">
      <c r="A164" s="17" t="s">
        <v>650</v>
      </c>
      <c r="B164" s="18">
        <v>479</v>
      </c>
      <c r="C164" s="18">
        <v>163</v>
      </c>
      <c r="D164" s="18">
        <v>1971</v>
      </c>
      <c r="E164" s="17">
        <f t="shared" si="48"/>
        <v>1971</v>
      </c>
      <c r="F164" s="17">
        <v>22</v>
      </c>
      <c r="G164" s="18">
        <v>19</v>
      </c>
      <c r="H164" s="18">
        <v>2020</v>
      </c>
      <c r="I164" s="19" t="s">
        <v>12</v>
      </c>
      <c r="J164" s="17">
        <v>11.154618960000001</v>
      </c>
      <c r="K164" s="17">
        <v>20.42453514</v>
      </c>
      <c r="L164" s="20">
        <v>137986.1893</v>
      </c>
      <c r="M164" s="20">
        <v>5028609.9960000003</v>
      </c>
      <c r="N164" s="20">
        <f t="shared" si="38"/>
        <v>137986.18900000001</v>
      </c>
      <c r="O164" s="20">
        <f t="shared" si="39"/>
        <v>5028609.9960000003</v>
      </c>
      <c r="P164" s="20" t="s">
        <v>104</v>
      </c>
      <c r="Q164" s="43"/>
      <c r="R164" s="43"/>
      <c r="S164" s="43"/>
      <c r="T164" s="43"/>
      <c r="U164" s="43"/>
      <c r="V164" s="44">
        <v>5.3</v>
      </c>
      <c r="W164" s="44">
        <v>3.5</v>
      </c>
      <c r="X164" s="45">
        <f t="shared" si="45"/>
        <v>5.3</v>
      </c>
      <c r="Y164" s="45">
        <f t="shared" si="46"/>
        <v>3.5</v>
      </c>
      <c r="Z164" s="45">
        <f t="shared" si="47"/>
        <v>5.3</v>
      </c>
      <c r="AA164" s="17"/>
      <c r="AB164" s="17"/>
      <c r="AC164" s="17"/>
      <c r="AD164" s="17"/>
      <c r="AE164" s="17"/>
      <c r="AF164" s="17"/>
      <c r="AG164" s="17"/>
      <c r="AH164" s="17"/>
      <c r="AI164" s="17"/>
      <c r="AJ164" s="17"/>
      <c r="AK164" s="17"/>
      <c r="AL164" s="43"/>
      <c r="AM164" s="43"/>
    </row>
    <row r="165" spans="1:39" x14ac:dyDescent="0.25">
      <c r="A165" s="17" t="s">
        <v>665</v>
      </c>
      <c r="B165" s="18">
        <v>494</v>
      </c>
      <c r="C165" s="18">
        <v>164</v>
      </c>
      <c r="D165" s="18">
        <v>1966</v>
      </c>
      <c r="E165" s="17">
        <f t="shared" si="48"/>
        <v>1966</v>
      </c>
      <c r="F165" s="17">
        <v>13</v>
      </c>
      <c r="G165" s="18">
        <v>19</v>
      </c>
      <c r="H165" s="18">
        <v>2020</v>
      </c>
      <c r="I165" s="19" t="s">
        <v>12</v>
      </c>
      <c r="J165" s="17">
        <v>10.703753430000001</v>
      </c>
      <c r="K165" s="17">
        <v>4.3348778000000001</v>
      </c>
      <c r="L165" s="20">
        <v>137986.1893</v>
      </c>
      <c r="M165" s="20">
        <v>5028609.9960000003</v>
      </c>
      <c r="N165" s="20">
        <f t="shared" si="38"/>
        <v>137986.18900000001</v>
      </c>
      <c r="O165" s="20">
        <f t="shared" si="39"/>
        <v>5028609.9960000003</v>
      </c>
      <c r="P165" s="20" t="s">
        <v>104</v>
      </c>
      <c r="Q165" s="43"/>
      <c r="R165" s="43"/>
      <c r="S165" s="43"/>
      <c r="T165" s="43"/>
      <c r="U165" s="43"/>
      <c r="V165" s="44">
        <v>2.2000000000000002</v>
      </c>
      <c r="W165" s="44">
        <v>4.7</v>
      </c>
      <c r="X165" s="45">
        <f t="shared" si="45"/>
        <v>2.2000000000000002</v>
      </c>
      <c r="Y165" s="45">
        <f t="shared" si="46"/>
        <v>4.7</v>
      </c>
      <c r="Z165" s="45">
        <f t="shared" si="47"/>
        <v>2.2000000000000002</v>
      </c>
      <c r="AA165" s="17"/>
      <c r="AB165" s="17"/>
      <c r="AC165" s="17"/>
      <c r="AD165" s="17"/>
      <c r="AE165" s="17"/>
      <c r="AF165" s="17"/>
      <c r="AG165" s="17"/>
      <c r="AH165" s="17"/>
      <c r="AI165" s="17"/>
      <c r="AJ165" s="17"/>
      <c r="AK165" s="17"/>
      <c r="AL165" s="43"/>
      <c r="AM165" s="43"/>
    </row>
    <row r="166" spans="1:39" x14ac:dyDescent="0.25">
      <c r="A166" s="17" t="s">
        <v>689</v>
      </c>
      <c r="B166" s="18">
        <v>518</v>
      </c>
      <c r="C166" s="18">
        <v>165</v>
      </c>
      <c r="D166" s="18">
        <v>1963</v>
      </c>
      <c r="E166" s="17">
        <f t="shared" si="48"/>
        <v>1963</v>
      </c>
      <c r="F166" s="17">
        <v>12</v>
      </c>
      <c r="G166" s="18">
        <v>19</v>
      </c>
      <c r="H166" s="18">
        <v>2020</v>
      </c>
      <c r="I166" s="19" t="s">
        <v>12</v>
      </c>
      <c r="J166" s="17">
        <v>13.1178677</v>
      </c>
      <c r="K166" s="17">
        <v>5.7574909200000004</v>
      </c>
      <c r="L166" s="20">
        <v>137986.1893</v>
      </c>
      <c r="M166" s="20">
        <v>5028609.9960000003</v>
      </c>
      <c r="N166" s="20">
        <f t="shared" si="38"/>
        <v>137986.18900000001</v>
      </c>
      <c r="O166" s="20">
        <f t="shared" si="39"/>
        <v>5028609.9960000003</v>
      </c>
      <c r="P166" s="20" t="s">
        <v>104</v>
      </c>
      <c r="Q166" s="43"/>
      <c r="R166" s="43"/>
      <c r="S166" s="43"/>
      <c r="T166" s="43"/>
      <c r="U166" s="43"/>
      <c r="V166" s="44">
        <v>1.3</v>
      </c>
      <c r="W166" s="44">
        <v>2.8</v>
      </c>
      <c r="X166" s="45">
        <f t="shared" si="45"/>
        <v>1.3</v>
      </c>
      <c r="Y166" s="45">
        <f t="shared" si="46"/>
        <v>2.8</v>
      </c>
      <c r="Z166" s="45">
        <f t="shared" si="47"/>
        <v>1.3</v>
      </c>
      <c r="AA166" s="17"/>
      <c r="AB166" s="17"/>
      <c r="AC166" s="17"/>
      <c r="AD166" s="17"/>
      <c r="AE166" s="17"/>
      <c r="AF166" s="17"/>
      <c r="AG166" s="17"/>
      <c r="AH166" s="17"/>
      <c r="AI166" s="17"/>
      <c r="AJ166" s="17"/>
      <c r="AK166" s="17"/>
      <c r="AL166" s="43"/>
      <c r="AM166" s="43"/>
    </row>
    <row r="167" spans="1:39" x14ac:dyDescent="0.25">
      <c r="A167" s="17" t="s">
        <v>715</v>
      </c>
      <c r="B167" s="18">
        <v>544</v>
      </c>
      <c r="C167" s="18">
        <v>166</v>
      </c>
      <c r="D167" s="18">
        <v>1960</v>
      </c>
      <c r="E167" s="17">
        <f t="shared" si="48"/>
        <v>1960</v>
      </c>
      <c r="F167" s="17">
        <v>13</v>
      </c>
      <c r="G167" s="18">
        <v>19</v>
      </c>
      <c r="H167" s="18">
        <v>2020</v>
      </c>
      <c r="I167" s="19" t="s">
        <v>12</v>
      </c>
      <c r="J167" s="17">
        <v>11.78393808</v>
      </c>
      <c r="K167" s="17">
        <v>5.9104049400000003</v>
      </c>
      <c r="L167" s="20">
        <v>137986.1893</v>
      </c>
      <c r="M167" s="20">
        <v>5028609.9960000003</v>
      </c>
      <c r="N167" s="20">
        <f t="shared" si="38"/>
        <v>137986.18900000001</v>
      </c>
      <c r="O167" s="20">
        <f t="shared" si="39"/>
        <v>5028609.9960000003</v>
      </c>
      <c r="P167" s="20" t="s">
        <v>104</v>
      </c>
      <c r="Q167" s="43"/>
      <c r="R167" s="43"/>
      <c r="S167" s="43"/>
      <c r="T167" s="43"/>
      <c r="U167" s="43"/>
      <c r="V167" s="44">
        <v>1.4</v>
      </c>
      <c r="W167" s="44">
        <v>2.8</v>
      </c>
      <c r="X167" s="45">
        <f t="shared" si="45"/>
        <v>1.4</v>
      </c>
      <c r="Y167" s="45">
        <f t="shared" si="46"/>
        <v>2.8</v>
      </c>
      <c r="Z167" s="45">
        <f t="shared" si="47"/>
        <v>1.4</v>
      </c>
      <c r="AA167" s="17"/>
      <c r="AB167" s="17"/>
      <c r="AC167" s="17"/>
      <c r="AD167" s="17"/>
      <c r="AE167" s="17"/>
      <c r="AF167" s="17"/>
      <c r="AG167" s="17"/>
      <c r="AH167" s="17"/>
      <c r="AI167" s="17"/>
      <c r="AJ167" s="17"/>
      <c r="AK167" s="17"/>
      <c r="AL167" s="43"/>
      <c r="AM167" s="43"/>
    </row>
    <row r="168" spans="1:39" x14ac:dyDescent="0.25">
      <c r="A168" s="17" t="s">
        <v>740</v>
      </c>
      <c r="B168" s="18">
        <v>569</v>
      </c>
      <c r="C168" s="18">
        <v>167</v>
      </c>
      <c r="D168" s="18">
        <v>1958</v>
      </c>
      <c r="E168" s="17">
        <f t="shared" si="48"/>
        <v>1958</v>
      </c>
      <c r="F168" s="17">
        <v>13</v>
      </c>
      <c r="G168" s="18">
        <v>19</v>
      </c>
      <c r="H168" s="18">
        <v>2020</v>
      </c>
      <c r="I168" s="19" t="s">
        <v>12</v>
      </c>
      <c r="J168" s="17">
        <v>13.0840909</v>
      </c>
      <c r="K168" s="17">
        <v>5.9081834999999998</v>
      </c>
      <c r="L168" s="20">
        <v>137986.1893</v>
      </c>
      <c r="M168" s="20">
        <v>5028609.9960000003</v>
      </c>
      <c r="N168" s="20">
        <f t="shared" si="38"/>
        <v>137986.18900000001</v>
      </c>
      <c r="O168" s="20">
        <f t="shared" si="39"/>
        <v>5028609.9960000003</v>
      </c>
      <c r="P168" s="20" t="s">
        <v>104</v>
      </c>
      <c r="Q168" s="43"/>
      <c r="R168" s="43"/>
      <c r="S168" s="43"/>
      <c r="T168" s="43"/>
      <c r="U168" s="43"/>
      <c r="V168" s="44">
        <v>0.2</v>
      </c>
      <c r="W168" s="44">
        <v>1</v>
      </c>
      <c r="X168" s="45">
        <f t="shared" si="45"/>
        <v>0.2</v>
      </c>
      <c r="Y168" s="45">
        <f t="shared" si="46"/>
        <v>1</v>
      </c>
      <c r="Z168" s="45">
        <f t="shared" si="47"/>
        <v>0.2</v>
      </c>
      <c r="AA168" s="17"/>
      <c r="AB168" s="17"/>
      <c r="AC168" s="17"/>
      <c r="AD168" s="17"/>
      <c r="AE168" s="17"/>
      <c r="AF168" s="17"/>
      <c r="AG168" s="17"/>
      <c r="AH168" s="17"/>
      <c r="AI168" s="17"/>
      <c r="AJ168" s="17"/>
      <c r="AK168" s="17"/>
      <c r="AL168" s="43"/>
      <c r="AM168" s="43"/>
    </row>
    <row r="169" spans="1:39" x14ac:dyDescent="0.25">
      <c r="A169" s="17" t="s">
        <v>876</v>
      </c>
      <c r="B169" s="18">
        <v>701</v>
      </c>
      <c r="C169" s="18">
        <v>168</v>
      </c>
      <c r="D169" s="17" t="s">
        <v>837</v>
      </c>
      <c r="E169" s="17">
        <v>1946</v>
      </c>
      <c r="F169" s="17">
        <v>40</v>
      </c>
      <c r="G169" s="18">
        <v>19</v>
      </c>
      <c r="H169" s="18">
        <v>2020</v>
      </c>
      <c r="I169" s="19" t="s">
        <v>12</v>
      </c>
      <c r="J169" s="17">
        <v>12.7660312</v>
      </c>
      <c r="K169" s="17">
        <v>10.638025150000001</v>
      </c>
      <c r="L169" s="20">
        <v>137986.1893</v>
      </c>
      <c r="M169" s="20">
        <v>5028609.9960000003</v>
      </c>
      <c r="N169" s="20">
        <f t="shared" si="38"/>
        <v>137986.18900000001</v>
      </c>
      <c r="O169" s="20">
        <f t="shared" si="39"/>
        <v>5028609.9960000003</v>
      </c>
      <c r="P169" s="20" t="s">
        <v>104</v>
      </c>
      <c r="Q169" s="43"/>
      <c r="R169" s="43"/>
      <c r="S169" s="43"/>
      <c r="T169" s="43"/>
      <c r="U169" s="43"/>
      <c r="V169" s="44">
        <v>16.7</v>
      </c>
      <c r="W169" s="44">
        <v>20</v>
      </c>
      <c r="X169" s="45">
        <f t="shared" si="45"/>
        <v>16.7</v>
      </c>
      <c r="Y169" s="45">
        <f t="shared" si="46"/>
        <v>20</v>
      </c>
      <c r="Z169" s="45">
        <f t="shared" si="47"/>
        <v>16.7</v>
      </c>
      <c r="AA169" s="17"/>
      <c r="AB169" s="17"/>
      <c r="AC169" s="17"/>
      <c r="AD169" s="17"/>
      <c r="AE169" s="17"/>
      <c r="AF169" s="17"/>
      <c r="AG169" s="17"/>
      <c r="AH169" s="17"/>
      <c r="AI169" s="17"/>
      <c r="AJ169" s="17"/>
      <c r="AK169" s="17"/>
      <c r="AL169" s="43"/>
      <c r="AM169" s="43"/>
    </row>
    <row r="170" spans="1:39" x14ac:dyDescent="0.25">
      <c r="A170" s="17" t="s">
        <v>886</v>
      </c>
      <c r="B170" s="18">
        <v>710</v>
      </c>
      <c r="C170" s="18">
        <v>169</v>
      </c>
      <c r="D170" s="17" t="s">
        <v>879</v>
      </c>
      <c r="E170" s="17">
        <v>1946</v>
      </c>
      <c r="F170" s="17">
        <v>8</v>
      </c>
      <c r="G170" s="18">
        <v>19</v>
      </c>
      <c r="H170" s="18">
        <v>2020</v>
      </c>
      <c r="I170" s="19" t="s">
        <v>12</v>
      </c>
      <c r="J170" s="17">
        <v>400.44422926999999</v>
      </c>
      <c r="K170" s="17">
        <v>-224.46447043000001</v>
      </c>
      <c r="L170" s="20">
        <v>137986.1893</v>
      </c>
      <c r="M170" s="20">
        <v>5028609.9960000003</v>
      </c>
      <c r="N170" s="20">
        <f t="shared" si="38"/>
        <v>137986.18900000001</v>
      </c>
      <c r="O170" s="20">
        <f t="shared" si="39"/>
        <v>5028609.9960000003</v>
      </c>
      <c r="P170" s="20" t="s">
        <v>104</v>
      </c>
      <c r="Q170" s="43"/>
      <c r="R170" s="43"/>
      <c r="S170" s="43"/>
      <c r="T170" s="43"/>
      <c r="U170" s="43"/>
      <c r="V170" s="44">
        <v>1.2</v>
      </c>
      <c r="W170" s="44">
        <v>3.9</v>
      </c>
      <c r="X170" s="45">
        <f t="shared" si="45"/>
        <v>1.2</v>
      </c>
      <c r="Y170" s="45">
        <f t="shared" si="46"/>
        <v>3.9</v>
      </c>
      <c r="Z170" s="45">
        <f t="shared" si="47"/>
        <v>1.2</v>
      </c>
      <c r="AA170" s="17"/>
      <c r="AB170" s="17"/>
      <c r="AC170" s="17"/>
      <c r="AD170" s="17"/>
      <c r="AE170" s="17"/>
      <c r="AF170" s="17"/>
      <c r="AG170" s="17"/>
      <c r="AH170" s="17"/>
      <c r="AI170" s="17"/>
      <c r="AJ170" s="17"/>
      <c r="AK170" s="17"/>
      <c r="AL170" s="43"/>
      <c r="AM170" s="43"/>
    </row>
    <row r="171" spans="1:39" x14ac:dyDescent="0.25">
      <c r="A171" s="17" t="s">
        <v>936</v>
      </c>
      <c r="B171" s="18">
        <v>759</v>
      </c>
      <c r="C171" s="18">
        <v>170</v>
      </c>
      <c r="D171" s="17" t="s">
        <v>919</v>
      </c>
      <c r="E171" s="17">
        <v>1946</v>
      </c>
      <c r="F171" s="17">
        <v>18</v>
      </c>
      <c r="G171" s="18">
        <v>19</v>
      </c>
      <c r="H171" s="18">
        <v>2020</v>
      </c>
      <c r="I171" s="19" t="s">
        <v>12</v>
      </c>
      <c r="J171" s="17">
        <v>20.38799392</v>
      </c>
      <c r="K171" s="17">
        <v>26.216775640000002</v>
      </c>
      <c r="L171" s="20">
        <v>137986.1893</v>
      </c>
      <c r="M171" s="20">
        <v>5028609.9960000003</v>
      </c>
      <c r="N171" s="20">
        <f t="shared" si="38"/>
        <v>137986.18900000001</v>
      </c>
      <c r="O171" s="20">
        <f t="shared" si="39"/>
        <v>5028609.9960000003</v>
      </c>
      <c r="P171" s="20" t="s">
        <v>104</v>
      </c>
      <c r="Q171" s="43"/>
      <c r="R171" s="43"/>
      <c r="S171" s="43"/>
      <c r="T171" s="43"/>
      <c r="U171" s="43"/>
      <c r="V171" s="44">
        <v>3.4</v>
      </c>
      <c r="W171" s="44">
        <v>2.2000000000000002</v>
      </c>
      <c r="X171" s="45">
        <f t="shared" si="45"/>
        <v>3.4</v>
      </c>
      <c r="Y171" s="45">
        <f t="shared" si="46"/>
        <v>2.2000000000000002</v>
      </c>
      <c r="Z171" s="45">
        <f t="shared" si="47"/>
        <v>3.4</v>
      </c>
      <c r="AA171" s="17"/>
      <c r="AB171" s="17"/>
      <c r="AC171" s="17"/>
      <c r="AD171" s="17"/>
      <c r="AE171" s="17"/>
      <c r="AF171" s="17"/>
      <c r="AG171" s="17"/>
      <c r="AH171" s="17"/>
      <c r="AI171" s="17"/>
      <c r="AJ171" s="17"/>
      <c r="AK171" s="17"/>
      <c r="AL171" s="43"/>
      <c r="AM171" s="43"/>
    </row>
    <row r="172" spans="1:39" x14ac:dyDescent="0.25">
      <c r="A172" s="17" t="s">
        <v>294</v>
      </c>
      <c r="B172" s="18">
        <v>111</v>
      </c>
      <c r="C172" s="18">
        <v>171</v>
      </c>
      <c r="D172" s="18">
        <v>2010</v>
      </c>
      <c r="E172" s="17">
        <f>D172</f>
        <v>2010</v>
      </c>
      <c r="F172" s="17">
        <v>7</v>
      </c>
      <c r="G172" s="18">
        <v>19</v>
      </c>
      <c r="H172" s="18">
        <v>2020</v>
      </c>
      <c r="I172" s="19" t="s">
        <v>12</v>
      </c>
      <c r="J172" s="17">
        <v>2353.9924400700002</v>
      </c>
      <c r="K172" s="17">
        <v>-416.0109918</v>
      </c>
      <c r="L172" s="20">
        <v>137986.1893</v>
      </c>
      <c r="M172" s="20">
        <v>5028609.9960000003</v>
      </c>
      <c r="N172" s="20">
        <f t="shared" si="38"/>
        <v>137986.18900000001</v>
      </c>
      <c r="O172" s="20">
        <f t="shared" si="39"/>
        <v>5028609.9960000003</v>
      </c>
      <c r="P172" s="20" t="s">
        <v>104</v>
      </c>
      <c r="Q172" s="43"/>
      <c r="R172" s="43"/>
      <c r="S172" s="43"/>
      <c r="T172" s="43"/>
      <c r="U172" s="43"/>
      <c r="V172" s="44">
        <v>4.3263979299999997</v>
      </c>
      <c r="W172" s="44">
        <v>3.4310634100000001</v>
      </c>
      <c r="X172" s="45">
        <f t="shared" si="45"/>
        <v>4.3263979299999997</v>
      </c>
      <c r="Y172" s="45">
        <f t="shared" si="46"/>
        <v>3.4310634100000001</v>
      </c>
      <c r="Z172" s="45">
        <f t="shared" si="47"/>
        <v>4.3263979299999997</v>
      </c>
      <c r="AA172" s="17"/>
      <c r="AB172" s="17"/>
      <c r="AC172" s="17"/>
      <c r="AD172" s="17"/>
      <c r="AE172" s="17"/>
      <c r="AF172" s="17"/>
      <c r="AG172" s="17"/>
      <c r="AH172" s="17"/>
      <c r="AI172" s="17"/>
      <c r="AJ172" s="17"/>
      <c r="AK172" s="17"/>
      <c r="AL172" s="43"/>
      <c r="AM172" s="43"/>
    </row>
    <row r="173" spans="1:39" x14ac:dyDescent="0.25">
      <c r="A173" s="17" t="s">
        <v>361</v>
      </c>
      <c r="B173" s="18">
        <v>181</v>
      </c>
      <c r="C173" s="18">
        <v>172</v>
      </c>
      <c r="D173" s="18">
        <v>1998</v>
      </c>
      <c r="E173" s="17">
        <f>D173</f>
        <v>1998</v>
      </c>
      <c r="F173" s="17">
        <v>8</v>
      </c>
      <c r="G173" s="18">
        <v>19</v>
      </c>
      <c r="H173" s="18">
        <v>2020</v>
      </c>
      <c r="I173" s="19" t="s">
        <v>12</v>
      </c>
      <c r="J173" s="17">
        <v>1887.18795447</v>
      </c>
      <c r="K173" s="17">
        <v>-310.79529351000002</v>
      </c>
      <c r="L173" s="20">
        <v>137986.1893</v>
      </c>
      <c r="M173" s="20">
        <v>5028609.9960000003</v>
      </c>
      <c r="N173" s="20">
        <f t="shared" si="38"/>
        <v>137986.18900000001</v>
      </c>
      <c r="O173" s="20">
        <f t="shared" si="39"/>
        <v>5028609.9960000003</v>
      </c>
      <c r="P173" s="20" t="s">
        <v>104</v>
      </c>
      <c r="Q173" s="43"/>
      <c r="R173" s="43"/>
      <c r="S173" s="43"/>
      <c r="T173" s="43"/>
      <c r="U173" s="43"/>
      <c r="V173" s="44">
        <v>5.0242606800000003</v>
      </c>
      <c r="W173" s="44">
        <v>6.51072775</v>
      </c>
      <c r="X173" s="45">
        <f t="shared" si="45"/>
        <v>5.0242606800000003</v>
      </c>
      <c r="Y173" s="45">
        <f t="shared" si="46"/>
        <v>6.51072775</v>
      </c>
      <c r="Z173" s="45">
        <f t="shared" si="47"/>
        <v>5.0242606800000003</v>
      </c>
      <c r="AA173" s="17"/>
      <c r="AB173" s="17"/>
      <c r="AC173" s="17"/>
      <c r="AD173" s="17"/>
      <c r="AE173" s="17"/>
      <c r="AF173" s="17"/>
      <c r="AG173" s="17"/>
      <c r="AH173" s="17"/>
      <c r="AI173" s="17"/>
      <c r="AJ173" s="17"/>
      <c r="AK173" s="17"/>
      <c r="AL173" s="43"/>
      <c r="AM173" s="43"/>
    </row>
    <row r="174" spans="1:39" x14ac:dyDescent="0.25">
      <c r="A174" s="17" t="s">
        <v>390</v>
      </c>
      <c r="B174" s="18">
        <v>212</v>
      </c>
      <c r="C174" s="18">
        <v>173</v>
      </c>
      <c r="D174" s="18">
        <v>1995</v>
      </c>
      <c r="E174" s="17">
        <f>D174</f>
        <v>1995</v>
      </c>
      <c r="F174" s="17">
        <v>8</v>
      </c>
      <c r="G174" s="18">
        <v>19</v>
      </c>
      <c r="H174" s="18">
        <v>2020</v>
      </c>
      <c r="I174" s="19" t="s">
        <v>12</v>
      </c>
      <c r="J174" s="17">
        <v>1497.9853800799999</v>
      </c>
      <c r="K174" s="17">
        <v>-178.69922865000001</v>
      </c>
      <c r="L174" s="20">
        <v>137986.1893</v>
      </c>
      <c r="M174" s="20">
        <v>5028609.9960000003</v>
      </c>
      <c r="N174" s="20">
        <f t="shared" si="38"/>
        <v>137986.18900000001</v>
      </c>
      <c r="O174" s="20">
        <f t="shared" si="39"/>
        <v>5028609.9960000003</v>
      </c>
      <c r="P174" s="20" t="s">
        <v>104</v>
      </c>
      <c r="Q174" s="43"/>
      <c r="R174" s="43"/>
      <c r="S174" s="43"/>
      <c r="T174" s="43"/>
      <c r="U174" s="43"/>
      <c r="V174" s="44">
        <v>9.6046084199999999</v>
      </c>
      <c r="W174" s="44">
        <v>14.672393019999999</v>
      </c>
      <c r="X174" s="45">
        <f t="shared" si="45"/>
        <v>9.6046084199999999</v>
      </c>
      <c r="Y174" s="45">
        <f t="shared" si="46"/>
        <v>14.672393019999999</v>
      </c>
      <c r="Z174" s="45">
        <f t="shared" si="47"/>
        <v>9.6046084199999999</v>
      </c>
      <c r="AA174" s="17"/>
      <c r="AB174" s="17"/>
      <c r="AC174" s="17"/>
      <c r="AD174" s="17"/>
      <c r="AE174" s="17"/>
      <c r="AF174" s="17"/>
      <c r="AG174" s="17"/>
      <c r="AH174" s="17"/>
      <c r="AI174" s="17"/>
      <c r="AJ174" s="17"/>
      <c r="AK174" s="17"/>
      <c r="AL174" s="43"/>
      <c r="AM174" s="43"/>
    </row>
    <row r="175" spans="1:39" x14ac:dyDescent="0.25">
      <c r="A175" s="17" t="s">
        <v>445</v>
      </c>
      <c r="B175" s="18">
        <v>268</v>
      </c>
      <c r="C175" s="18">
        <v>174</v>
      </c>
      <c r="D175" s="18">
        <v>1992</v>
      </c>
      <c r="E175" s="17">
        <f>D175</f>
        <v>1992</v>
      </c>
      <c r="F175" s="17">
        <v>33</v>
      </c>
      <c r="G175" s="18">
        <v>19</v>
      </c>
      <c r="H175" s="18">
        <v>2020</v>
      </c>
      <c r="I175" s="19" t="s">
        <v>12</v>
      </c>
      <c r="J175" s="17">
        <v>2996.07602731</v>
      </c>
      <c r="K175" s="17">
        <v>-501.99443667000003</v>
      </c>
      <c r="L175" s="20">
        <v>137986.1893</v>
      </c>
      <c r="M175" s="20">
        <v>5028609.9960000003</v>
      </c>
      <c r="N175" s="20">
        <f t="shared" si="38"/>
        <v>137986.18900000001</v>
      </c>
      <c r="O175" s="20">
        <f t="shared" si="39"/>
        <v>5028609.9960000003</v>
      </c>
      <c r="P175" s="20" t="s">
        <v>104</v>
      </c>
      <c r="Q175" s="43"/>
      <c r="R175" s="43"/>
      <c r="S175" s="43"/>
      <c r="T175" s="43"/>
      <c r="U175" s="43"/>
      <c r="V175" s="44">
        <v>7.5789224700000002</v>
      </c>
      <c r="W175" s="44">
        <v>11.865265750000001</v>
      </c>
      <c r="X175" s="45">
        <f t="shared" si="45"/>
        <v>7.5789224700000002</v>
      </c>
      <c r="Y175" s="45">
        <f t="shared" si="46"/>
        <v>11.865265750000001</v>
      </c>
      <c r="Z175" s="45">
        <f t="shared" si="47"/>
        <v>7.5789224700000002</v>
      </c>
      <c r="AA175" s="17"/>
      <c r="AB175" s="17"/>
      <c r="AC175" s="17"/>
      <c r="AD175" s="17"/>
      <c r="AE175" s="17"/>
      <c r="AF175" s="17"/>
      <c r="AG175" s="17"/>
      <c r="AH175" s="17"/>
      <c r="AI175" s="17"/>
      <c r="AJ175" s="17"/>
      <c r="AK175" s="17"/>
      <c r="AL175" s="43"/>
      <c r="AM175" s="43"/>
    </row>
    <row r="176" spans="1:39" x14ac:dyDescent="0.25">
      <c r="A176" s="17" t="s">
        <v>459</v>
      </c>
      <c r="B176" s="18">
        <v>282</v>
      </c>
      <c r="C176" s="18">
        <v>175</v>
      </c>
      <c r="D176" s="18">
        <v>1989</v>
      </c>
      <c r="E176" s="17">
        <f>D176</f>
        <v>1989</v>
      </c>
      <c r="F176" s="17">
        <v>10</v>
      </c>
      <c r="G176" s="18">
        <v>19</v>
      </c>
      <c r="H176" s="18">
        <v>2020</v>
      </c>
      <c r="I176" s="19" t="s">
        <v>12</v>
      </c>
      <c r="J176" s="17">
        <v>3094.5027031899999</v>
      </c>
      <c r="K176" s="17">
        <v>-525.37681534000001</v>
      </c>
      <c r="L176" s="20">
        <v>137986.1893</v>
      </c>
      <c r="M176" s="20">
        <v>5028609.9960000003</v>
      </c>
      <c r="N176" s="20">
        <f t="shared" si="38"/>
        <v>137986.18900000001</v>
      </c>
      <c r="O176" s="20">
        <f t="shared" si="39"/>
        <v>5028609.9960000003</v>
      </c>
      <c r="P176" s="20" t="s">
        <v>104</v>
      </c>
      <c r="Q176" s="43"/>
      <c r="R176" s="43"/>
      <c r="S176" s="43"/>
      <c r="T176" s="43"/>
      <c r="U176" s="43"/>
      <c r="V176" s="44">
        <v>5.0423977600000001</v>
      </c>
      <c r="W176" s="44">
        <v>4.9273555</v>
      </c>
      <c r="X176" s="45">
        <f t="shared" si="45"/>
        <v>5.0423977600000001</v>
      </c>
      <c r="Y176" s="45">
        <f t="shared" si="46"/>
        <v>4.9273555</v>
      </c>
      <c r="Z176" s="45">
        <f t="shared" si="47"/>
        <v>5.0423977600000001</v>
      </c>
      <c r="AA176" s="17"/>
      <c r="AB176" s="17"/>
      <c r="AC176" s="17"/>
      <c r="AD176" s="17"/>
      <c r="AE176" s="17"/>
      <c r="AF176" s="17"/>
      <c r="AG176" s="17"/>
      <c r="AH176" s="17"/>
      <c r="AI176" s="17"/>
      <c r="AJ176" s="17"/>
      <c r="AK176" s="17"/>
      <c r="AL176" s="43"/>
      <c r="AM176" s="43"/>
    </row>
    <row r="177" spans="1:39" x14ac:dyDescent="0.25">
      <c r="A177" s="17" t="s">
        <v>515</v>
      </c>
      <c r="B177" s="18">
        <v>339</v>
      </c>
      <c r="C177" s="18">
        <v>176</v>
      </c>
      <c r="D177" s="18">
        <v>1983</v>
      </c>
      <c r="E177" s="18">
        <v>1983</v>
      </c>
      <c r="F177" s="17">
        <v>10</v>
      </c>
      <c r="G177" s="18">
        <v>19</v>
      </c>
      <c r="H177" s="18">
        <v>2020</v>
      </c>
      <c r="I177" s="19" t="s">
        <v>12</v>
      </c>
      <c r="J177" s="17">
        <v>3033.0523509999998</v>
      </c>
      <c r="K177" s="17">
        <v>-551.85882929000002</v>
      </c>
      <c r="L177" s="20">
        <v>137986.1893</v>
      </c>
      <c r="M177" s="20">
        <v>5028609.9960000003</v>
      </c>
      <c r="N177" s="20">
        <f t="shared" si="38"/>
        <v>137986.18900000001</v>
      </c>
      <c r="O177" s="20">
        <f t="shared" si="39"/>
        <v>5028609.9960000003</v>
      </c>
      <c r="P177" s="20" t="s">
        <v>104</v>
      </c>
      <c r="Q177" s="43"/>
      <c r="R177" s="43"/>
      <c r="S177" s="43"/>
      <c r="T177" s="43"/>
      <c r="U177" s="43"/>
      <c r="V177" s="44">
        <v>7.9225568300000004</v>
      </c>
      <c r="W177" s="44">
        <v>8</v>
      </c>
      <c r="X177" s="45">
        <f t="shared" si="45"/>
        <v>7.9225568300000004</v>
      </c>
      <c r="Y177" s="45">
        <f t="shared" si="46"/>
        <v>8</v>
      </c>
      <c r="Z177" s="45">
        <f t="shared" si="47"/>
        <v>7.9225568300000004</v>
      </c>
      <c r="AA177" s="17"/>
      <c r="AB177" s="17"/>
      <c r="AC177" s="17"/>
      <c r="AD177" s="17"/>
      <c r="AE177" s="17"/>
      <c r="AF177" s="17"/>
      <c r="AG177" s="17"/>
      <c r="AH177" s="17"/>
      <c r="AI177" s="17"/>
      <c r="AJ177" s="17"/>
      <c r="AK177" s="17"/>
      <c r="AL177" s="43"/>
      <c r="AM177" s="43"/>
    </row>
    <row r="178" spans="1:39" x14ac:dyDescent="0.25">
      <c r="A178" s="17" t="s">
        <v>548</v>
      </c>
      <c r="B178" s="18">
        <v>374</v>
      </c>
      <c r="C178" s="18">
        <v>177</v>
      </c>
      <c r="D178">
        <v>1980</v>
      </c>
      <c r="E178">
        <v>1980</v>
      </c>
      <c r="F178">
        <v>13</v>
      </c>
      <c r="G178" s="18">
        <v>19</v>
      </c>
      <c r="H178" s="18">
        <v>2020</v>
      </c>
      <c r="I178" s="19" t="s">
        <v>12</v>
      </c>
      <c r="J178">
        <v>3184.8151467100001</v>
      </c>
      <c r="K178">
        <v>-657.85014587000001</v>
      </c>
      <c r="L178" s="54">
        <v>137986.1893</v>
      </c>
      <c r="M178" s="54">
        <v>5028609.9960000003</v>
      </c>
      <c r="N178" s="20">
        <f t="shared" si="38"/>
        <v>137986.18900000001</v>
      </c>
      <c r="O178" s="20">
        <f t="shared" si="39"/>
        <v>5028609.9960000003</v>
      </c>
      <c r="P178" s="20" t="s">
        <v>104</v>
      </c>
      <c r="Q178" s="43"/>
      <c r="R178" s="43"/>
      <c r="S178" s="43"/>
      <c r="T178" s="43"/>
      <c r="U178" s="43"/>
      <c r="V178" s="45">
        <v>7.1893866199999996</v>
      </c>
      <c r="W178" s="45">
        <v>2.6630509600000001</v>
      </c>
      <c r="X178" s="45">
        <f t="shared" si="45"/>
        <v>7.1893866199999996</v>
      </c>
      <c r="Y178" s="45">
        <f t="shared" si="46"/>
        <v>2.6630509600000001</v>
      </c>
      <c r="Z178" s="45">
        <f t="shared" si="47"/>
        <v>7.1893866199999996</v>
      </c>
      <c r="AA178" s="17"/>
      <c r="AB178" s="17"/>
      <c r="AC178" s="17"/>
      <c r="AD178" s="17"/>
      <c r="AE178" s="17"/>
      <c r="AF178" s="17"/>
      <c r="AG178" s="17"/>
      <c r="AH178" s="17"/>
      <c r="AI178" s="17"/>
      <c r="AJ178" s="17"/>
      <c r="AK178" s="17"/>
      <c r="AL178" s="43"/>
      <c r="AM178" s="43"/>
    </row>
    <row r="179" spans="1:39" x14ac:dyDescent="0.25">
      <c r="A179" s="17" t="s">
        <v>594</v>
      </c>
      <c r="B179" s="18">
        <v>421</v>
      </c>
      <c r="C179" s="18">
        <v>178</v>
      </c>
      <c r="D179" s="18">
        <v>1977</v>
      </c>
      <c r="E179" s="17">
        <f t="shared" ref="E179:E188" si="49">D179</f>
        <v>1977</v>
      </c>
      <c r="F179" s="17">
        <v>20</v>
      </c>
      <c r="G179" s="18">
        <v>19</v>
      </c>
      <c r="H179" s="18">
        <v>2020</v>
      </c>
      <c r="I179" s="19" t="s">
        <v>12</v>
      </c>
      <c r="J179" s="17">
        <v>3247.2847574799998</v>
      </c>
      <c r="K179" s="17">
        <v>-678.68910642000003</v>
      </c>
      <c r="L179" s="20">
        <v>137986.1893</v>
      </c>
      <c r="M179" s="20">
        <v>5028609.9960000003</v>
      </c>
      <c r="N179" s="20">
        <f t="shared" si="38"/>
        <v>137986.18900000001</v>
      </c>
      <c r="O179" s="20">
        <f t="shared" si="39"/>
        <v>5028609.9960000003</v>
      </c>
      <c r="P179" s="20" t="s">
        <v>104</v>
      </c>
      <c r="Q179" s="43"/>
      <c r="R179" s="43"/>
      <c r="S179" s="43"/>
      <c r="T179" s="43"/>
      <c r="U179" s="43"/>
      <c r="V179" s="44">
        <v>11.1601263</v>
      </c>
      <c r="W179" s="44">
        <v>9.3936951400000002</v>
      </c>
      <c r="X179" s="45">
        <f t="shared" si="45"/>
        <v>11.1601263</v>
      </c>
      <c r="Y179" s="45">
        <f t="shared" si="46"/>
        <v>9.3936951400000002</v>
      </c>
      <c r="Z179" s="45">
        <f t="shared" si="47"/>
        <v>11.1601263</v>
      </c>
      <c r="AA179" s="17"/>
      <c r="AB179" s="17"/>
      <c r="AC179" s="17"/>
      <c r="AD179" s="17"/>
      <c r="AE179" s="17"/>
      <c r="AF179" s="17"/>
      <c r="AG179" s="17"/>
      <c r="AH179" s="17"/>
      <c r="AI179" s="17"/>
      <c r="AJ179" s="17"/>
      <c r="AK179" s="17"/>
      <c r="AL179" s="43"/>
      <c r="AM179" s="43"/>
    </row>
    <row r="180" spans="1:39" x14ac:dyDescent="0.25">
      <c r="A180" s="29" t="s">
        <v>152</v>
      </c>
      <c r="B180" s="29">
        <v>24</v>
      </c>
      <c r="C180" s="29">
        <v>179</v>
      </c>
      <c r="D180" s="29">
        <v>2020</v>
      </c>
      <c r="E180" s="29">
        <f t="shared" si="49"/>
        <v>2020</v>
      </c>
      <c r="F180" s="29" t="s">
        <v>12</v>
      </c>
      <c r="G180" s="29">
        <v>24</v>
      </c>
      <c r="H180" s="29">
        <v>2020</v>
      </c>
      <c r="I180" s="30">
        <v>33</v>
      </c>
      <c r="J180" s="29" t="s">
        <v>12</v>
      </c>
      <c r="K180" s="29" t="s">
        <v>12</v>
      </c>
      <c r="L180" s="31">
        <v>138081.36960000001</v>
      </c>
      <c r="M180" s="31">
        <v>5028455.8279999997</v>
      </c>
      <c r="N180" s="31">
        <f t="shared" si="38"/>
        <v>138081.37</v>
      </c>
      <c r="O180" s="31">
        <f t="shared" si="39"/>
        <v>5028455.8279999997</v>
      </c>
      <c r="P180" s="31" t="s">
        <v>104</v>
      </c>
      <c r="Q180" s="32">
        <v>6.5571517839393918</v>
      </c>
      <c r="R180" s="32">
        <v>7.3998409660606068</v>
      </c>
      <c r="S180" s="33">
        <f>IF(E180=2020, Q180, IF(E180=1946, Q180+5.4, IF(E180=1883, Q180+8.2, IF(E180=1882, Q180+5.9, IF(E180=1824, Q180+5.8, IF(E180=1803, Q180+14.8, IF(E180=1790, Q180+8, )))))))</f>
        <v>6.5571517839393918</v>
      </c>
      <c r="T180" s="33">
        <f>IF(E180=2020, R180, IF(E180=1946, R180+5.4, IF(E180=1883, R180+8.2, IF(E180=1882, R180+5.9, IF(E180=1824, R180+5.8, IF(E180=1803, R180+14.8, IF(E180=1790, R180+8, )))))))</f>
        <v>7.3998409660606068</v>
      </c>
      <c r="U180" s="33">
        <f>IF(P180="Affine", S180, T180)</f>
        <v>6.5571517839393918</v>
      </c>
      <c r="V180" s="29"/>
      <c r="W180" s="29"/>
      <c r="X180" s="34"/>
      <c r="Y180" s="33"/>
      <c r="Z180" s="32"/>
      <c r="AA180" s="29">
        <v>1878</v>
      </c>
      <c r="AB180" s="29">
        <v>1880</v>
      </c>
      <c r="AC180" s="29">
        <f>AVERAGE(AA180:AB180)</f>
        <v>1879</v>
      </c>
      <c r="AD180" s="29">
        <f>AC180-AA180</f>
        <v>1</v>
      </c>
      <c r="AE180" s="29">
        <v>2020</v>
      </c>
      <c r="AF180" s="29">
        <v>2020</v>
      </c>
      <c r="AG180" s="29">
        <f>AVERAGE(AE180:AF180)</f>
        <v>2020</v>
      </c>
      <c r="AH180" s="29">
        <f>AG180-AE180</f>
        <v>0</v>
      </c>
      <c r="AI180" s="29" t="s">
        <v>142</v>
      </c>
      <c r="AJ180" s="29">
        <v>2</v>
      </c>
      <c r="AK180" s="29" t="s">
        <v>153</v>
      </c>
      <c r="AL180" s="32">
        <f>AVERAGE(V181:V213)</f>
        <v>6.5571517839393918</v>
      </c>
      <c r="AM180" s="32">
        <f>AVERAGE(W181:W213)</f>
        <v>7.3998409660606068</v>
      </c>
    </row>
    <row r="181" spans="1:39" x14ac:dyDescent="0.25">
      <c r="A181" s="17" t="s">
        <v>335</v>
      </c>
      <c r="B181" s="18">
        <v>155</v>
      </c>
      <c r="C181" s="18">
        <v>180</v>
      </c>
      <c r="D181" s="18">
        <v>2000</v>
      </c>
      <c r="E181" s="17">
        <f t="shared" si="49"/>
        <v>2000</v>
      </c>
      <c r="F181" s="17">
        <v>16</v>
      </c>
      <c r="G181" s="17">
        <v>24</v>
      </c>
      <c r="H181" s="17">
        <v>2020</v>
      </c>
      <c r="I181" s="19" t="s">
        <v>12</v>
      </c>
      <c r="J181" s="17">
        <v>1381.22946544</v>
      </c>
      <c r="K181" s="17">
        <v>-191.74166441</v>
      </c>
      <c r="L181" s="20">
        <v>138081.36960000001</v>
      </c>
      <c r="M181" s="20">
        <v>5028455.8279999997</v>
      </c>
      <c r="N181" s="20">
        <f t="shared" si="38"/>
        <v>138081.37</v>
      </c>
      <c r="O181" s="20">
        <f t="shared" si="39"/>
        <v>5028455.8279999997</v>
      </c>
      <c r="P181" s="20" t="s">
        <v>104</v>
      </c>
      <c r="Q181" s="43"/>
      <c r="R181" s="43"/>
      <c r="S181" s="43"/>
      <c r="T181" s="43"/>
      <c r="U181" s="43"/>
      <c r="V181" s="44">
        <v>3.6</v>
      </c>
      <c r="W181" s="44">
        <v>4</v>
      </c>
      <c r="X181" s="45">
        <f t="shared" ref="X181:X213" si="50">IF(H181=2020, V181, IF(H181=1946, V181+5.4, IF(H181=1883, V181+8.2, IF(H181=1882, V181+5.9, IF(H181=1824, V181+5.8, IF(H181=1803, V181+14.8, IF(H181=1790, V181+8, )))))))</f>
        <v>3.6</v>
      </c>
      <c r="Y181" s="45">
        <f t="shared" ref="Y181:Y213" si="51">IF(H181=2020, W181, IF(H181=1946, W181+6.1, IF(H181=1883, W181+7.6, IF(H181=1882, W181+6.3, IF(H181=1824, W181+7.4, IF(H181=1803, W181+17.5, IF(H181=1790, W181+11.8, )))))))</f>
        <v>4</v>
      </c>
      <c r="Z181" s="45">
        <f t="shared" ref="Z181:Z213" si="52">IF(P181="Affine", X181, Y181)</f>
        <v>3.6</v>
      </c>
      <c r="AA181" s="17"/>
      <c r="AB181" s="17"/>
      <c r="AC181" s="17"/>
      <c r="AD181" s="17"/>
      <c r="AE181" s="17"/>
      <c r="AF181" s="17"/>
      <c r="AG181" s="17"/>
      <c r="AH181" s="17"/>
      <c r="AI181" s="17"/>
      <c r="AJ181" s="17"/>
      <c r="AK181" s="17"/>
      <c r="AL181" s="43"/>
      <c r="AM181" s="43"/>
    </row>
    <row r="182" spans="1:39" x14ac:dyDescent="0.25">
      <c r="A182" s="17" t="s">
        <v>493</v>
      </c>
      <c r="B182" s="18">
        <v>317</v>
      </c>
      <c r="C182" s="18">
        <v>181</v>
      </c>
      <c r="D182" s="18">
        <v>1986</v>
      </c>
      <c r="E182" s="17">
        <f t="shared" si="49"/>
        <v>1986</v>
      </c>
      <c r="F182" s="17">
        <v>17</v>
      </c>
      <c r="G182" s="17">
        <v>24</v>
      </c>
      <c r="H182" s="17">
        <v>2020</v>
      </c>
      <c r="I182" s="19" t="s">
        <v>12</v>
      </c>
      <c r="J182" s="17">
        <v>43.092951429999999</v>
      </c>
      <c r="K182" s="17">
        <v>7.8964756899999999</v>
      </c>
      <c r="L182" s="20">
        <v>138081.36960000001</v>
      </c>
      <c r="M182" s="20">
        <v>5028455.8279999997</v>
      </c>
      <c r="N182" s="20">
        <f t="shared" si="38"/>
        <v>138081.37</v>
      </c>
      <c r="O182" s="20">
        <f t="shared" si="39"/>
        <v>5028455.8279999997</v>
      </c>
      <c r="P182" s="20" t="s">
        <v>104</v>
      </c>
      <c r="Q182" s="43"/>
      <c r="R182" s="43"/>
      <c r="S182" s="43"/>
      <c r="T182" s="43"/>
      <c r="U182" s="43"/>
      <c r="V182" s="44">
        <v>3.2</v>
      </c>
      <c r="W182" s="44">
        <v>4.3</v>
      </c>
      <c r="X182" s="45">
        <f t="shared" si="50"/>
        <v>3.2</v>
      </c>
      <c r="Y182" s="45">
        <f t="shared" si="51"/>
        <v>4.3</v>
      </c>
      <c r="Z182" s="45">
        <f t="shared" si="52"/>
        <v>3.2</v>
      </c>
      <c r="AA182" s="17"/>
      <c r="AB182" s="17"/>
      <c r="AC182" s="17"/>
      <c r="AD182" s="17"/>
      <c r="AE182" s="17"/>
      <c r="AF182" s="17"/>
      <c r="AG182" s="17"/>
      <c r="AH182" s="17"/>
      <c r="AI182" s="17"/>
      <c r="AJ182" s="17"/>
      <c r="AK182" s="17"/>
      <c r="AL182" s="43"/>
      <c r="AM182" s="43"/>
    </row>
    <row r="183" spans="1:39" x14ac:dyDescent="0.25">
      <c r="A183" s="17" t="s">
        <v>619</v>
      </c>
      <c r="B183" s="18">
        <v>448</v>
      </c>
      <c r="C183" s="18">
        <v>182</v>
      </c>
      <c r="D183" s="18">
        <v>1974</v>
      </c>
      <c r="E183" s="17">
        <f t="shared" si="49"/>
        <v>1974</v>
      </c>
      <c r="F183" s="17">
        <v>7</v>
      </c>
      <c r="G183" s="17">
        <v>24</v>
      </c>
      <c r="H183" s="17">
        <v>2020</v>
      </c>
      <c r="I183" s="19" t="s">
        <v>12</v>
      </c>
      <c r="J183" s="17">
        <v>17.58268395</v>
      </c>
      <c r="K183" s="17">
        <v>10.375467260000001</v>
      </c>
      <c r="L183" s="20">
        <v>138081.36960000001</v>
      </c>
      <c r="M183" s="20">
        <v>5028455.8279999997</v>
      </c>
      <c r="N183" s="20">
        <f t="shared" si="38"/>
        <v>138081.37</v>
      </c>
      <c r="O183" s="20">
        <f t="shared" si="39"/>
        <v>5028455.8279999997</v>
      </c>
      <c r="P183" s="20" t="s">
        <v>104</v>
      </c>
      <c r="Q183" s="43"/>
      <c r="R183" s="43"/>
      <c r="S183" s="43"/>
      <c r="T183" s="43"/>
      <c r="U183" s="43"/>
      <c r="V183" s="44">
        <v>6.4</v>
      </c>
      <c r="W183" s="44">
        <v>11.1</v>
      </c>
      <c r="X183" s="45">
        <f t="shared" si="50"/>
        <v>6.4</v>
      </c>
      <c r="Y183" s="45">
        <f t="shared" si="51"/>
        <v>11.1</v>
      </c>
      <c r="Z183" s="45">
        <f t="shared" si="52"/>
        <v>6.4</v>
      </c>
      <c r="AA183" s="17"/>
      <c r="AB183" s="17"/>
      <c r="AC183" s="17"/>
      <c r="AD183" s="17"/>
      <c r="AE183" s="17"/>
      <c r="AF183" s="17"/>
      <c r="AG183" s="17"/>
      <c r="AH183" s="17"/>
      <c r="AI183" s="17"/>
      <c r="AJ183" s="17"/>
      <c r="AK183" s="17"/>
      <c r="AL183" s="43"/>
      <c r="AM183" s="43"/>
    </row>
    <row r="184" spans="1:39" x14ac:dyDescent="0.25">
      <c r="A184" s="17" t="s">
        <v>651</v>
      </c>
      <c r="B184" s="18">
        <v>480</v>
      </c>
      <c r="C184" s="18">
        <v>183</v>
      </c>
      <c r="D184" s="18">
        <v>1971</v>
      </c>
      <c r="E184" s="17">
        <f t="shared" si="49"/>
        <v>1971</v>
      </c>
      <c r="F184" s="17">
        <v>23</v>
      </c>
      <c r="G184" s="17">
        <v>24</v>
      </c>
      <c r="H184" s="17">
        <v>2020</v>
      </c>
      <c r="I184" s="19" t="s">
        <v>12</v>
      </c>
      <c r="J184" s="17">
        <v>12.160657629999999</v>
      </c>
      <c r="K184" s="17">
        <v>19.424704160000001</v>
      </c>
      <c r="L184" s="20">
        <v>138081.36960000001</v>
      </c>
      <c r="M184" s="20">
        <v>5028455.8279999997</v>
      </c>
      <c r="N184" s="20">
        <f t="shared" si="38"/>
        <v>138081.37</v>
      </c>
      <c r="O184" s="20">
        <f t="shared" si="39"/>
        <v>5028455.8279999997</v>
      </c>
      <c r="P184" s="20" t="s">
        <v>104</v>
      </c>
      <c r="Q184" s="43"/>
      <c r="R184" s="43"/>
      <c r="S184" s="43"/>
      <c r="T184" s="43"/>
      <c r="U184" s="43"/>
      <c r="V184" s="44">
        <v>0.1</v>
      </c>
      <c r="W184" s="44">
        <v>1.1000000000000001</v>
      </c>
      <c r="X184" s="45">
        <f t="shared" si="50"/>
        <v>0.1</v>
      </c>
      <c r="Y184" s="45">
        <f t="shared" si="51"/>
        <v>1.1000000000000001</v>
      </c>
      <c r="Z184" s="45">
        <f t="shared" si="52"/>
        <v>0.1</v>
      </c>
      <c r="AA184" s="17"/>
      <c r="AB184" s="17"/>
      <c r="AC184" s="17"/>
      <c r="AD184" s="17"/>
      <c r="AE184" s="17"/>
      <c r="AF184" s="17"/>
      <c r="AG184" s="17"/>
      <c r="AH184" s="17"/>
      <c r="AI184" s="17"/>
      <c r="AJ184" s="17"/>
      <c r="AK184" s="17"/>
      <c r="AL184" s="43"/>
      <c r="AM184" s="43"/>
    </row>
    <row r="185" spans="1:39" x14ac:dyDescent="0.25">
      <c r="A185" s="17" t="s">
        <v>664</v>
      </c>
      <c r="B185" s="18">
        <v>493</v>
      </c>
      <c r="C185" s="18">
        <v>184</v>
      </c>
      <c r="D185" s="18">
        <v>1966</v>
      </c>
      <c r="E185" s="17">
        <f t="shared" si="49"/>
        <v>1966</v>
      </c>
      <c r="F185" s="17">
        <v>12</v>
      </c>
      <c r="G185" s="17">
        <v>24</v>
      </c>
      <c r="H185" s="17">
        <v>2020</v>
      </c>
      <c r="I185" s="19" t="s">
        <v>12</v>
      </c>
      <c r="J185" s="17">
        <v>9.6714574100000004</v>
      </c>
      <c r="K185" s="17">
        <v>5.33378788</v>
      </c>
      <c r="L185" s="20">
        <v>138081.36960000001</v>
      </c>
      <c r="M185" s="20">
        <v>5028455.8279999997</v>
      </c>
      <c r="N185" s="20">
        <f t="shared" si="38"/>
        <v>138081.37</v>
      </c>
      <c r="O185" s="20">
        <f t="shared" si="39"/>
        <v>5028455.8279999997</v>
      </c>
      <c r="P185" s="20" t="s">
        <v>104</v>
      </c>
      <c r="Q185" s="43"/>
      <c r="R185" s="43"/>
      <c r="S185" s="43"/>
      <c r="T185" s="43"/>
      <c r="U185" s="43"/>
      <c r="V185" s="44">
        <v>5.3</v>
      </c>
      <c r="W185" s="44">
        <v>8.1999999999999993</v>
      </c>
      <c r="X185" s="45">
        <f t="shared" si="50"/>
        <v>5.3</v>
      </c>
      <c r="Y185" s="45">
        <f t="shared" si="51"/>
        <v>8.1999999999999993</v>
      </c>
      <c r="Z185" s="45">
        <f t="shared" si="52"/>
        <v>5.3</v>
      </c>
      <c r="AA185" s="17"/>
      <c r="AB185" s="17"/>
      <c r="AC185" s="17"/>
      <c r="AD185" s="17"/>
      <c r="AE185" s="17"/>
      <c r="AF185" s="17"/>
      <c r="AG185" s="17"/>
      <c r="AH185" s="17"/>
      <c r="AI185" s="17"/>
      <c r="AJ185" s="17"/>
      <c r="AK185" s="17"/>
      <c r="AL185" s="43"/>
      <c r="AM185" s="43"/>
    </row>
    <row r="186" spans="1:39" x14ac:dyDescent="0.25">
      <c r="A186" s="17" t="s">
        <v>688</v>
      </c>
      <c r="B186" s="18">
        <v>517</v>
      </c>
      <c r="C186" s="18">
        <v>185</v>
      </c>
      <c r="D186" s="18">
        <v>1963</v>
      </c>
      <c r="E186" s="17">
        <f t="shared" si="49"/>
        <v>1963</v>
      </c>
      <c r="F186" s="17">
        <v>11</v>
      </c>
      <c r="G186" s="17">
        <v>24</v>
      </c>
      <c r="H186" s="17">
        <v>2020</v>
      </c>
      <c r="I186" s="19" t="s">
        <v>12</v>
      </c>
      <c r="J186" s="17">
        <v>12.10714619</v>
      </c>
      <c r="K186" s="17">
        <v>6.77187698</v>
      </c>
      <c r="L186" s="20">
        <v>138081.36960000001</v>
      </c>
      <c r="M186" s="20">
        <v>5028455.8279999997</v>
      </c>
      <c r="N186" s="20">
        <f t="shared" si="38"/>
        <v>138081.37</v>
      </c>
      <c r="O186" s="20">
        <f t="shared" si="39"/>
        <v>5028455.8279999997</v>
      </c>
      <c r="P186" s="20" t="s">
        <v>104</v>
      </c>
      <c r="Q186" s="43"/>
      <c r="R186" s="43"/>
      <c r="S186" s="43"/>
      <c r="T186" s="43"/>
      <c r="U186" s="43"/>
      <c r="V186" s="44">
        <v>1.4</v>
      </c>
      <c r="W186" s="44">
        <v>2.7</v>
      </c>
      <c r="X186" s="45">
        <f t="shared" si="50"/>
        <v>1.4</v>
      </c>
      <c r="Y186" s="45">
        <f t="shared" si="51"/>
        <v>2.7</v>
      </c>
      <c r="Z186" s="45">
        <f t="shared" si="52"/>
        <v>1.4</v>
      </c>
      <c r="AA186" s="17"/>
      <c r="AB186" s="17"/>
      <c r="AC186" s="17"/>
      <c r="AD186" s="17"/>
      <c r="AE186" s="17"/>
      <c r="AF186" s="17"/>
      <c r="AG186" s="17"/>
      <c r="AH186" s="17"/>
      <c r="AI186" s="17"/>
      <c r="AJ186" s="17"/>
      <c r="AK186" s="17"/>
      <c r="AL186" s="43"/>
      <c r="AM186" s="43"/>
    </row>
    <row r="187" spans="1:39" x14ac:dyDescent="0.25">
      <c r="A187" s="17" t="s">
        <v>714</v>
      </c>
      <c r="B187" s="18">
        <v>543</v>
      </c>
      <c r="C187" s="18">
        <v>186</v>
      </c>
      <c r="D187" s="18">
        <v>1960</v>
      </c>
      <c r="E187" s="17">
        <f t="shared" si="49"/>
        <v>1960</v>
      </c>
      <c r="F187" s="17">
        <v>12</v>
      </c>
      <c r="G187" s="17">
        <v>24</v>
      </c>
      <c r="H187" s="17">
        <v>2020</v>
      </c>
      <c r="I187" s="19" t="s">
        <v>12</v>
      </c>
      <c r="J187" s="17">
        <v>10.749953189999999</v>
      </c>
      <c r="K187" s="17">
        <v>6.9364234500000004</v>
      </c>
      <c r="L187" s="20">
        <v>138081.36960000001</v>
      </c>
      <c r="M187" s="20">
        <v>5028455.8279999997</v>
      </c>
      <c r="N187" s="20">
        <f t="shared" si="38"/>
        <v>138081.37</v>
      </c>
      <c r="O187" s="20">
        <f t="shared" si="39"/>
        <v>5028455.8279999997</v>
      </c>
      <c r="P187" s="20" t="s">
        <v>104</v>
      </c>
      <c r="Q187" s="43"/>
      <c r="R187" s="43"/>
      <c r="S187" s="43"/>
      <c r="T187" s="43"/>
      <c r="U187" s="43"/>
      <c r="V187" s="44">
        <v>1.9</v>
      </c>
      <c r="W187" s="44">
        <v>2.2999999999999998</v>
      </c>
      <c r="X187" s="45">
        <f t="shared" si="50"/>
        <v>1.9</v>
      </c>
      <c r="Y187" s="45">
        <f t="shared" si="51"/>
        <v>2.2999999999999998</v>
      </c>
      <c r="Z187" s="45">
        <f t="shared" si="52"/>
        <v>1.9</v>
      </c>
      <c r="AA187" s="17"/>
      <c r="AB187" s="17"/>
      <c r="AC187" s="17"/>
      <c r="AD187" s="17"/>
      <c r="AE187" s="17"/>
      <c r="AF187" s="17"/>
      <c r="AG187" s="17"/>
      <c r="AH187" s="17"/>
      <c r="AI187" s="17"/>
      <c r="AJ187" s="17"/>
      <c r="AK187" s="17"/>
      <c r="AL187" s="43"/>
      <c r="AM187" s="43"/>
    </row>
    <row r="188" spans="1:39" x14ac:dyDescent="0.25">
      <c r="A188" s="17" t="s">
        <v>739</v>
      </c>
      <c r="B188" s="18">
        <v>568</v>
      </c>
      <c r="C188" s="18">
        <v>187</v>
      </c>
      <c r="D188" s="18">
        <v>1958</v>
      </c>
      <c r="E188" s="17">
        <f t="shared" si="49"/>
        <v>1958</v>
      </c>
      <c r="F188" s="17">
        <v>12</v>
      </c>
      <c r="G188" s="17">
        <v>24</v>
      </c>
      <c r="H188" s="17">
        <v>2020</v>
      </c>
      <c r="I188" s="19" t="s">
        <v>12</v>
      </c>
      <c r="J188" s="17">
        <v>11.96775113</v>
      </c>
      <c r="K188" s="17">
        <v>7.0223189599999998</v>
      </c>
      <c r="L188" s="20">
        <v>138081.36960000001</v>
      </c>
      <c r="M188" s="20">
        <v>5028455.8279999997</v>
      </c>
      <c r="N188" s="20">
        <f t="shared" si="38"/>
        <v>138081.37</v>
      </c>
      <c r="O188" s="20">
        <f t="shared" si="39"/>
        <v>5028455.8279999997</v>
      </c>
      <c r="P188" s="20" t="s">
        <v>104</v>
      </c>
      <c r="Q188" s="43"/>
      <c r="R188" s="43"/>
      <c r="S188" s="43"/>
      <c r="T188" s="43"/>
      <c r="U188" s="43"/>
      <c r="V188" s="44">
        <v>2.4</v>
      </c>
      <c r="W188" s="44">
        <v>2.1</v>
      </c>
      <c r="X188" s="45">
        <f t="shared" si="50"/>
        <v>2.4</v>
      </c>
      <c r="Y188" s="45">
        <f t="shared" si="51"/>
        <v>2.1</v>
      </c>
      <c r="Z188" s="45">
        <f t="shared" si="52"/>
        <v>2.4</v>
      </c>
      <c r="AA188" s="17"/>
      <c r="AB188" s="17"/>
      <c r="AC188" s="17"/>
      <c r="AD188" s="17"/>
      <c r="AE188" s="17"/>
      <c r="AF188" s="17"/>
      <c r="AG188" s="17"/>
      <c r="AH188" s="17"/>
      <c r="AI188" s="17"/>
      <c r="AJ188" s="17"/>
      <c r="AK188" s="17"/>
      <c r="AL188" s="43"/>
      <c r="AM188" s="43"/>
    </row>
    <row r="189" spans="1:39" x14ac:dyDescent="0.25">
      <c r="A189" s="17" t="s">
        <v>758</v>
      </c>
      <c r="B189" s="18">
        <v>586</v>
      </c>
      <c r="C189" s="18">
        <v>188</v>
      </c>
      <c r="D189" s="17" t="s">
        <v>754</v>
      </c>
      <c r="E189" s="17">
        <v>1947</v>
      </c>
      <c r="F189" s="17">
        <v>5</v>
      </c>
      <c r="G189" s="17">
        <v>24</v>
      </c>
      <c r="H189" s="17">
        <v>2020</v>
      </c>
      <c r="I189" s="19" t="s">
        <v>12</v>
      </c>
      <c r="J189" s="17">
        <v>696.20595056000002</v>
      </c>
      <c r="K189" s="17">
        <v>-835.11833601000001</v>
      </c>
      <c r="L189" s="20">
        <v>138081.36960000001</v>
      </c>
      <c r="M189" s="20">
        <v>5028455.8279999997</v>
      </c>
      <c r="N189" s="20">
        <f t="shared" si="38"/>
        <v>138081.37</v>
      </c>
      <c r="O189" s="20">
        <f t="shared" si="39"/>
        <v>5028455.8279999997</v>
      </c>
      <c r="P189" s="20" t="s">
        <v>104</v>
      </c>
      <c r="Q189" s="43"/>
      <c r="R189" s="43"/>
      <c r="S189" s="43"/>
      <c r="T189" s="43"/>
      <c r="U189" s="43"/>
      <c r="V189" s="44">
        <v>0.7</v>
      </c>
      <c r="W189" s="44">
        <v>5</v>
      </c>
      <c r="X189" s="45">
        <f t="shared" si="50"/>
        <v>0.7</v>
      </c>
      <c r="Y189" s="45">
        <f t="shared" si="51"/>
        <v>5</v>
      </c>
      <c r="Z189" s="45">
        <f t="shared" si="52"/>
        <v>0.7</v>
      </c>
      <c r="AA189" s="17"/>
      <c r="AB189" s="17"/>
      <c r="AC189" s="17"/>
      <c r="AD189" s="17"/>
      <c r="AE189" s="17"/>
      <c r="AF189" s="17"/>
      <c r="AG189" s="17"/>
      <c r="AH189" s="17"/>
      <c r="AI189" s="17"/>
      <c r="AJ189" s="17"/>
      <c r="AK189" s="17"/>
      <c r="AL189" s="43"/>
      <c r="AM189" s="43"/>
    </row>
    <row r="190" spans="1:39" x14ac:dyDescent="0.25">
      <c r="A190" s="17" t="s">
        <v>784</v>
      </c>
      <c r="B190" s="18">
        <v>611</v>
      </c>
      <c r="C190" s="18">
        <v>189</v>
      </c>
      <c r="D190" s="17" t="s">
        <v>781</v>
      </c>
      <c r="E190" s="17">
        <v>1947</v>
      </c>
      <c r="F190" s="17">
        <v>4</v>
      </c>
      <c r="G190" s="17">
        <v>24</v>
      </c>
      <c r="H190" s="17">
        <v>2020</v>
      </c>
      <c r="I190" s="19" t="s">
        <v>12</v>
      </c>
      <c r="J190" s="17">
        <v>698.62127120000002</v>
      </c>
      <c r="K190" s="17">
        <v>-840.19440510000004</v>
      </c>
      <c r="L190" s="20">
        <v>138081.36960000001</v>
      </c>
      <c r="M190" s="20">
        <v>5028455.8279999997</v>
      </c>
      <c r="N190" s="20">
        <f t="shared" si="38"/>
        <v>138081.37</v>
      </c>
      <c r="O190" s="20">
        <f t="shared" si="39"/>
        <v>5028455.8279999997</v>
      </c>
      <c r="P190" s="20" t="s">
        <v>104</v>
      </c>
      <c r="Q190" s="43"/>
      <c r="R190" s="43"/>
      <c r="S190" s="43"/>
      <c r="T190" s="43"/>
      <c r="U190" s="43"/>
      <c r="V190" s="44">
        <v>1.7</v>
      </c>
      <c r="W190" s="44">
        <v>4.2</v>
      </c>
      <c r="X190" s="45">
        <f t="shared" si="50"/>
        <v>1.7</v>
      </c>
      <c r="Y190" s="45">
        <f t="shared" si="51"/>
        <v>4.2</v>
      </c>
      <c r="Z190" s="45">
        <f t="shared" si="52"/>
        <v>1.7</v>
      </c>
      <c r="AA190" s="17"/>
      <c r="AB190" s="17"/>
      <c r="AC190" s="17"/>
      <c r="AD190" s="17"/>
      <c r="AE190" s="17"/>
      <c r="AF190" s="17"/>
      <c r="AG190" s="17"/>
      <c r="AH190" s="17"/>
      <c r="AI190" s="17"/>
      <c r="AJ190" s="17"/>
      <c r="AK190" s="17"/>
      <c r="AL190" s="43"/>
      <c r="AM190" s="43"/>
    </row>
    <row r="191" spans="1:39" x14ac:dyDescent="0.25">
      <c r="A191" s="17" t="s">
        <v>822</v>
      </c>
      <c r="B191" s="18">
        <v>648</v>
      </c>
      <c r="C191" s="18">
        <v>190</v>
      </c>
      <c r="D191" s="17" t="s">
        <v>809</v>
      </c>
      <c r="E191" s="17">
        <v>1947</v>
      </c>
      <c r="F191" s="17">
        <v>14</v>
      </c>
      <c r="G191" s="17">
        <v>24</v>
      </c>
      <c r="H191" s="17">
        <v>2020</v>
      </c>
      <c r="I191" s="19" t="s">
        <v>12</v>
      </c>
      <c r="J191" s="17">
        <v>682.66927320000002</v>
      </c>
      <c r="K191" s="17">
        <v>-769.43225319999999</v>
      </c>
      <c r="L191" s="20">
        <v>138081.36960000001</v>
      </c>
      <c r="M191" s="20">
        <v>5028455.8279999997</v>
      </c>
      <c r="N191" s="20">
        <f t="shared" si="38"/>
        <v>138081.37</v>
      </c>
      <c r="O191" s="20">
        <f t="shared" si="39"/>
        <v>5028455.8279999997</v>
      </c>
      <c r="P191" s="20" t="s">
        <v>104</v>
      </c>
      <c r="Q191" s="43"/>
      <c r="R191" s="43"/>
      <c r="S191" s="43"/>
      <c r="T191" s="43"/>
      <c r="U191" s="43"/>
      <c r="V191" s="44">
        <v>4</v>
      </c>
      <c r="W191" s="44">
        <v>1.6</v>
      </c>
      <c r="X191" s="45">
        <f t="shared" si="50"/>
        <v>4</v>
      </c>
      <c r="Y191" s="45">
        <f t="shared" si="51"/>
        <v>1.6</v>
      </c>
      <c r="Z191" s="45">
        <f t="shared" si="52"/>
        <v>4</v>
      </c>
      <c r="AA191" s="17"/>
      <c r="AB191" s="17"/>
      <c r="AC191" s="17"/>
      <c r="AD191" s="17"/>
      <c r="AE191" s="17"/>
      <c r="AF191" s="17"/>
      <c r="AG191" s="17"/>
      <c r="AH191" s="17"/>
      <c r="AI191" s="17"/>
      <c r="AJ191" s="17"/>
      <c r="AK191" s="17"/>
      <c r="AL191" s="43"/>
      <c r="AM191" s="43"/>
    </row>
    <row r="192" spans="1:39" x14ac:dyDescent="0.25">
      <c r="A192" s="17" t="s">
        <v>852</v>
      </c>
      <c r="B192" s="18">
        <v>677</v>
      </c>
      <c r="C192" s="18">
        <v>191</v>
      </c>
      <c r="D192" s="17" t="s">
        <v>837</v>
      </c>
      <c r="E192" s="17">
        <v>1946</v>
      </c>
      <c r="F192" s="17">
        <v>16</v>
      </c>
      <c r="G192" s="18">
        <v>24</v>
      </c>
      <c r="H192" s="18">
        <v>2020</v>
      </c>
      <c r="I192" s="19" t="s">
        <v>12</v>
      </c>
      <c r="J192" s="17">
        <v>12.91886212</v>
      </c>
      <c r="K192" s="17">
        <v>10.409424400000001</v>
      </c>
      <c r="L192" s="20">
        <v>138081.36960000001</v>
      </c>
      <c r="M192" s="20">
        <v>5028455.8279999997</v>
      </c>
      <c r="N192" s="20">
        <f t="shared" si="38"/>
        <v>138081.37</v>
      </c>
      <c r="O192" s="20">
        <f t="shared" si="39"/>
        <v>5028455.8279999997</v>
      </c>
      <c r="P192" s="20" t="s">
        <v>104</v>
      </c>
      <c r="Q192" s="43"/>
      <c r="R192" s="43"/>
      <c r="S192" s="43"/>
      <c r="T192" s="43"/>
      <c r="U192" s="43"/>
      <c r="V192" s="44">
        <v>13</v>
      </c>
      <c r="W192" s="44">
        <v>13.7</v>
      </c>
      <c r="X192" s="45">
        <f t="shared" si="50"/>
        <v>13</v>
      </c>
      <c r="Y192" s="45">
        <f t="shared" si="51"/>
        <v>13.7</v>
      </c>
      <c r="Z192" s="45">
        <f t="shared" si="52"/>
        <v>13</v>
      </c>
      <c r="AA192" s="17"/>
      <c r="AB192" s="17"/>
      <c r="AC192" s="17"/>
      <c r="AD192" s="17"/>
      <c r="AE192" s="17"/>
      <c r="AF192" s="17"/>
      <c r="AG192" s="17"/>
      <c r="AH192" s="17"/>
      <c r="AI192" s="17"/>
      <c r="AJ192" s="17"/>
      <c r="AK192" s="17"/>
      <c r="AL192" s="43"/>
      <c r="AM192" s="43"/>
    </row>
    <row r="193" spans="1:39" x14ac:dyDescent="0.25">
      <c r="A193" s="17" t="s">
        <v>885</v>
      </c>
      <c r="B193" s="18">
        <v>709</v>
      </c>
      <c r="C193" s="18">
        <v>192</v>
      </c>
      <c r="D193" s="17" t="s">
        <v>879</v>
      </c>
      <c r="E193" s="17">
        <v>1946</v>
      </c>
      <c r="F193" s="17">
        <v>7</v>
      </c>
      <c r="G193" s="18">
        <v>24</v>
      </c>
      <c r="H193" s="18">
        <v>2020</v>
      </c>
      <c r="I193" s="19" t="s">
        <v>12</v>
      </c>
      <c r="J193" s="17">
        <v>414.18688093999998</v>
      </c>
      <c r="K193" s="17">
        <v>-247.77677095999999</v>
      </c>
      <c r="L193" s="20">
        <v>138081.36960000001</v>
      </c>
      <c r="M193" s="20">
        <v>5028455.8279999997</v>
      </c>
      <c r="N193" s="20">
        <f t="shared" si="38"/>
        <v>138081.37</v>
      </c>
      <c r="O193" s="20">
        <f t="shared" si="39"/>
        <v>5028455.8279999997</v>
      </c>
      <c r="P193" s="20" t="s">
        <v>104</v>
      </c>
      <c r="Q193" s="43"/>
      <c r="R193" s="43"/>
      <c r="S193" s="43"/>
      <c r="T193" s="43"/>
      <c r="U193" s="43"/>
      <c r="V193" s="44">
        <v>0.4</v>
      </c>
      <c r="W193" s="44">
        <v>2.1</v>
      </c>
      <c r="X193" s="45">
        <f t="shared" si="50"/>
        <v>0.4</v>
      </c>
      <c r="Y193" s="45">
        <f t="shared" si="51"/>
        <v>2.1</v>
      </c>
      <c r="Z193" s="45">
        <f t="shared" si="52"/>
        <v>0.4</v>
      </c>
      <c r="AA193" s="17"/>
      <c r="AB193" s="17"/>
      <c r="AC193" s="17"/>
      <c r="AD193" s="17"/>
      <c r="AE193" s="17"/>
      <c r="AF193" s="17"/>
      <c r="AG193" s="17"/>
      <c r="AH193" s="17"/>
      <c r="AI193" s="17"/>
      <c r="AJ193" s="17"/>
      <c r="AK193" s="17"/>
      <c r="AL193" s="43"/>
      <c r="AM193" s="43"/>
    </row>
    <row r="194" spans="1:39" x14ac:dyDescent="0.25">
      <c r="A194" s="17" t="s">
        <v>937</v>
      </c>
      <c r="B194" s="18">
        <v>760</v>
      </c>
      <c r="C194" s="18">
        <v>193</v>
      </c>
      <c r="D194" s="17" t="s">
        <v>919</v>
      </c>
      <c r="E194" s="17">
        <v>1946</v>
      </c>
      <c r="F194" s="17">
        <v>19</v>
      </c>
      <c r="G194" s="18">
        <v>24</v>
      </c>
      <c r="H194" s="18">
        <v>2020</v>
      </c>
      <c r="I194" s="19" t="s">
        <v>12</v>
      </c>
      <c r="J194" s="17">
        <v>21.913509179999998</v>
      </c>
      <c r="K194" s="17">
        <v>23.739117709999999</v>
      </c>
      <c r="L194" s="20">
        <v>138081.36960000001</v>
      </c>
      <c r="M194" s="20">
        <v>5028455.8279999997</v>
      </c>
      <c r="N194" s="20">
        <f t="shared" ref="N194:N257" si="53">ROUND(L194,3)</f>
        <v>138081.37</v>
      </c>
      <c r="O194" s="20">
        <f t="shared" ref="O194:O257" si="54">ROUND(M194,3)</f>
        <v>5028455.8279999997</v>
      </c>
      <c r="P194" s="20" t="s">
        <v>104</v>
      </c>
      <c r="Q194" s="43"/>
      <c r="R194" s="43"/>
      <c r="S194" s="43"/>
      <c r="T194" s="43"/>
      <c r="U194" s="43"/>
      <c r="V194" s="44">
        <v>4.0999999999999996</v>
      </c>
      <c r="W194" s="44">
        <v>3.6</v>
      </c>
      <c r="X194" s="45">
        <f t="shared" si="50"/>
        <v>4.0999999999999996</v>
      </c>
      <c r="Y194" s="45">
        <f t="shared" si="51"/>
        <v>3.6</v>
      </c>
      <c r="Z194" s="45">
        <f t="shared" si="52"/>
        <v>4.0999999999999996</v>
      </c>
      <c r="AA194" s="17"/>
      <c r="AB194" s="17"/>
      <c r="AC194" s="17"/>
      <c r="AD194" s="17"/>
      <c r="AE194" s="17"/>
      <c r="AF194" s="17"/>
      <c r="AG194" s="17"/>
      <c r="AH194" s="17"/>
      <c r="AI194" s="17"/>
      <c r="AJ194" s="17"/>
      <c r="AK194" s="17"/>
      <c r="AL194" s="43"/>
      <c r="AM194" s="43"/>
    </row>
    <row r="195" spans="1:39" x14ac:dyDescent="0.25">
      <c r="A195" s="17" t="s">
        <v>949</v>
      </c>
      <c r="B195" s="18">
        <v>772</v>
      </c>
      <c r="C195" s="18">
        <v>194</v>
      </c>
      <c r="D195" s="17">
        <v>1931</v>
      </c>
      <c r="E195" s="17">
        <f>D195</f>
        <v>1931</v>
      </c>
      <c r="F195" s="17">
        <v>5</v>
      </c>
      <c r="G195" s="17">
        <v>24</v>
      </c>
      <c r="H195" s="17">
        <v>2020</v>
      </c>
      <c r="I195" s="19" t="s">
        <v>12</v>
      </c>
      <c r="J195" s="17">
        <v>690.68539076000002</v>
      </c>
      <c r="K195" s="17">
        <v>-857.50678817999994</v>
      </c>
      <c r="L195" s="20">
        <v>138081.36960000001</v>
      </c>
      <c r="M195" s="20">
        <v>5028455.8279999997</v>
      </c>
      <c r="N195" s="20">
        <f t="shared" si="53"/>
        <v>138081.37</v>
      </c>
      <c r="O195" s="20">
        <f t="shared" si="54"/>
        <v>5028455.8279999997</v>
      </c>
      <c r="P195" s="20" t="s">
        <v>104</v>
      </c>
      <c r="Q195" s="43"/>
      <c r="R195" s="43"/>
      <c r="S195" s="43"/>
      <c r="T195" s="43"/>
      <c r="U195" s="43"/>
      <c r="V195" s="52">
        <v>20.28406154</v>
      </c>
      <c r="W195" s="52">
        <v>31.855442780000001</v>
      </c>
      <c r="X195" s="45">
        <f t="shared" si="50"/>
        <v>20.28406154</v>
      </c>
      <c r="Y195" s="45">
        <f t="shared" si="51"/>
        <v>31.855442780000001</v>
      </c>
      <c r="Z195" s="45">
        <f t="shared" si="52"/>
        <v>20.28406154</v>
      </c>
      <c r="AA195" s="17"/>
      <c r="AB195" s="17"/>
      <c r="AC195" s="17"/>
      <c r="AD195" s="17"/>
      <c r="AE195" s="17"/>
      <c r="AF195" s="17"/>
      <c r="AG195" s="17"/>
      <c r="AH195" s="17"/>
      <c r="AI195" s="17"/>
      <c r="AJ195" s="17"/>
      <c r="AK195" s="17"/>
      <c r="AL195" s="43"/>
      <c r="AM195" s="43"/>
    </row>
    <row r="196" spans="1:39" x14ac:dyDescent="0.25">
      <c r="A196" s="17" t="s">
        <v>1007</v>
      </c>
      <c r="B196" s="18">
        <v>830</v>
      </c>
      <c r="C196" s="18">
        <v>195</v>
      </c>
      <c r="D196" s="17">
        <v>1911</v>
      </c>
      <c r="E196" s="17">
        <f>D196</f>
        <v>1911</v>
      </c>
      <c r="F196" s="17">
        <v>12</v>
      </c>
      <c r="G196" s="18">
        <v>24</v>
      </c>
      <c r="H196" s="18">
        <v>2020</v>
      </c>
      <c r="I196" s="19" t="s">
        <v>12</v>
      </c>
      <c r="J196" s="17">
        <v>5998.5170456699998</v>
      </c>
      <c r="K196" s="17">
        <v>-3231.0198158200001</v>
      </c>
      <c r="L196" s="20">
        <v>138081.36960000001</v>
      </c>
      <c r="M196" s="20">
        <v>5028455.8279999997</v>
      </c>
      <c r="N196" s="20">
        <f t="shared" si="53"/>
        <v>138081.37</v>
      </c>
      <c r="O196" s="20">
        <f t="shared" si="54"/>
        <v>5028455.8279999997</v>
      </c>
      <c r="P196" s="20" t="s">
        <v>104</v>
      </c>
      <c r="Q196" s="43"/>
      <c r="R196" s="43"/>
      <c r="S196" s="43"/>
      <c r="T196" s="43"/>
      <c r="U196" s="43"/>
      <c r="V196" s="44">
        <v>17.2</v>
      </c>
      <c r="W196" s="44">
        <v>15.1</v>
      </c>
      <c r="X196" s="45">
        <f t="shared" si="50"/>
        <v>17.2</v>
      </c>
      <c r="Y196" s="45">
        <f t="shared" si="51"/>
        <v>15.1</v>
      </c>
      <c r="Z196" s="45">
        <f t="shared" si="52"/>
        <v>17.2</v>
      </c>
      <c r="AA196" s="17"/>
      <c r="AB196" s="17"/>
      <c r="AC196" s="17"/>
      <c r="AD196" s="17"/>
      <c r="AE196" s="17"/>
      <c r="AF196" s="17"/>
      <c r="AG196" s="17"/>
      <c r="AH196" s="17"/>
      <c r="AI196" s="17"/>
      <c r="AJ196" s="17"/>
      <c r="AK196" s="17"/>
      <c r="AL196" s="43"/>
      <c r="AM196" s="43"/>
    </row>
    <row r="197" spans="1:39" x14ac:dyDescent="0.25">
      <c r="A197" s="17" t="s">
        <v>1016</v>
      </c>
      <c r="B197" s="18">
        <v>838</v>
      </c>
      <c r="C197" s="18">
        <v>196</v>
      </c>
      <c r="D197" s="17" t="s">
        <v>1012</v>
      </c>
      <c r="E197" s="17">
        <v>1905</v>
      </c>
      <c r="F197" s="17">
        <v>5</v>
      </c>
      <c r="G197" s="17">
        <v>24</v>
      </c>
      <c r="H197" s="17">
        <v>2020</v>
      </c>
      <c r="I197" s="19" t="s">
        <v>12</v>
      </c>
      <c r="J197" s="17">
        <v>5058.9352047599996</v>
      </c>
      <c r="K197" s="17">
        <v>-2198.7777946800002</v>
      </c>
      <c r="L197" s="20">
        <v>138081.36960000001</v>
      </c>
      <c r="M197" s="20">
        <v>5028455.8279999997</v>
      </c>
      <c r="N197" s="20">
        <f t="shared" si="53"/>
        <v>138081.37</v>
      </c>
      <c r="O197" s="20">
        <f t="shared" si="54"/>
        <v>5028455.8279999997</v>
      </c>
      <c r="P197" s="20" t="s">
        <v>104</v>
      </c>
      <c r="Q197" s="43"/>
      <c r="R197" s="43"/>
      <c r="S197" s="43"/>
      <c r="T197" s="43"/>
      <c r="U197" s="43"/>
      <c r="V197" s="53">
        <v>13.53041296</v>
      </c>
      <c r="W197" s="44">
        <v>11.925466610000001</v>
      </c>
      <c r="X197" s="45">
        <f t="shared" si="50"/>
        <v>13.53041296</v>
      </c>
      <c r="Y197" s="45">
        <f t="shared" si="51"/>
        <v>11.925466610000001</v>
      </c>
      <c r="Z197" s="45">
        <f t="shared" si="52"/>
        <v>13.53041296</v>
      </c>
      <c r="AA197" s="17"/>
      <c r="AB197" s="17"/>
      <c r="AC197" s="17"/>
      <c r="AD197" s="17"/>
      <c r="AE197" s="17"/>
      <c r="AF197" s="17"/>
      <c r="AG197" s="17"/>
      <c r="AH197" s="17"/>
      <c r="AI197" s="17"/>
      <c r="AJ197" s="17"/>
      <c r="AK197" s="17"/>
      <c r="AL197" s="43"/>
      <c r="AM197" s="43"/>
    </row>
    <row r="198" spans="1:39" x14ac:dyDescent="0.25">
      <c r="A198" s="17" t="s">
        <v>1071</v>
      </c>
      <c r="B198" s="18">
        <v>892</v>
      </c>
      <c r="C198" s="18">
        <v>197</v>
      </c>
      <c r="D198" s="17" t="s">
        <v>1067</v>
      </c>
      <c r="E198" s="17">
        <v>1905</v>
      </c>
      <c r="F198" s="17">
        <v>5</v>
      </c>
      <c r="G198" s="17">
        <v>24</v>
      </c>
      <c r="H198" s="17">
        <v>2020</v>
      </c>
      <c r="I198" s="19" t="s">
        <v>12</v>
      </c>
      <c r="J198" s="17">
        <v>1948.17394752</v>
      </c>
      <c r="K198" s="17">
        <v>-706.88504651000005</v>
      </c>
      <c r="L198" s="20">
        <v>138081.36960000001</v>
      </c>
      <c r="M198" s="20">
        <v>5028455.8279999997</v>
      </c>
      <c r="N198" s="20">
        <f t="shared" si="53"/>
        <v>138081.37</v>
      </c>
      <c r="O198" s="20">
        <f t="shared" si="54"/>
        <v>5028455.8279999997</v>
      </c>
      <c r="P198" s="20" t="s">
        <v>104</v>
      </c>
      <c r="Q198" s="43"/>
      <c r="R198" s="43"/>
      <c r="S198" s="43"/>
      <c r="T198" s="43"/>
      <c r="U198" s="43"/>
      <c r="V198" s="44">
        <v>10</v>
      </c>
      <c r="W198" s="44">
        <v>13.8</v>
      </c>
      <c r="X198" s="45">
        <f t="shared" si="50"/>
        <v>10</v>
      </c>
      <c r="Y198" s="45">
        <f t="shared" si="51"/>
        <v>13.8</v>
      </c>
      <c r="Z198" s="45">
        <f t="shared" si="52"/>
        <v>10</v>
      </c>
      <c r="AA198" s="17"/>
      <c r="AB198" s="17"/>
      <c r="AC198" s="17"/>
      <c r="AD198" s="17"/>
      <c r="AE198" s="17"/>
      <c r="AF198" s="17"/>
      <c r="AG198" s="17"/>
      <c r="AH198" s="17"/>
      <c r="AI198" s="17"/>
      <c r="AJ198" s="17"/>
      <c r="AK198" s="17"/>
      <c r="AL198" s="43"/>
      <c r="AM198" s="43"/>
    </row>
    <row r="199" spans="1:39" x14ac:dyDescent="0.25">
      <c r="A199" s="17" t="s">
        <v>1108</v>
      </c>
      <c r="B199" s="18">
        <v>929</v>
      </c>
      <c r="C199" s="18">
        <v>198</v>
      </c>
      <c r="D199" s="17">
        <v>1891</v>
      </c>
      <c r="E199" s="17">
        <f>D199</f>
        <v>1891</v>
      </c>
      <c r="F199" s="17">
        <v>7</v>
      </c>
      <c r="G199" s="17">
        <v>24</v>
      </c>
      <c r="H199" s="17">
        <v>2020</v>
      </c>
      <c r="I199" s="19" t="s">
        <v>12</v>
      </c>
      <c r="J199" s="17">
        <v>19.542852539999998</v>
      </c>
      <c r="K199" s="17">
        <v>8.9199790500000002</v>
      </c>
      <c r="L199" s="20">
        <v>138081.36960000001</v>
      </c>
      <c r="M199" s="20">
        <v>5028455.8279999997</v>
      </c>
      <c r="N199" s="20">
        <f t="shared" si="53"/>
        <v>138081.37</v>
      </c>
      <c r="O199" s="20">
        <f t="shared" si="54"/>
        <v>5028455.8279999997</v>
      </c>
      <c r="P199" s="20" t="s">
        <v>104</v>
      </c>
      <c r="Q199" s="43"/>
      <c r="R199" s="43"/>
      <c r="S199" s="43"/>
      <c r="T199" s="43"/>
      <c r="U199" s="43"/>
      <c r="V199" s="44">
        <v>8.9</v>
      </c>
      <c r="W199" s="44">
        <v>6.2</v>
      </c>
      <c r="X199" s="45">
        <f t="shared" si="50"/>
        <v>8.9</v>
      </c>
      <c r="Y199" s="45">
        <f t="shared" si="51"/>
        <v>6.2</v>
      </c>
      <c r="Z199" s="45">
        <f t="shared" si="52"/>
        <v>8.9</v>
      </c>
      <c r="AA199" s="17"/>
      <c r="AB199" s="17"/>
      <c r="AC199" s="17"/>
      <c r="AD199" s="17"/>
      <c r="AE199" s="17"/>
      <c r="AF199" s="17"/>
      <c r="AG199" s="17"/>
      <c r="AH199" s="17"/>
      <c r="AI199" s="17"/>
      <c r="AJ199" s="17"/>
      <c r="AK199" s="17"/>
      <c r="AL199" s="43"/>
      <c r="AM199" s="43"/>
    </row>
    <row r="200" spans="1:39" x14ac:dyDescent="0.25">
      <c r="A200" s="17" t="s">
        <v>1126</v>
      </c>
      <c r="B200" s="18">
        <v>946</v>
      </c>
      <c r="C200" s="18">
        <v>199</v>
      </c>
      <c r="D200" s="17" t="s">
        <v>1121</v>
      </c>
      <c r="E200" s="17">
        <v>1883</v>
      </c>
      <c r="F200" s="17">
        <v>6</v>
      </c>
      <c r="G200" s="17">
        <v>24</v>
      </c>
      <c r="H200" s="17">
        <v>2020</v>
      </c>
      <c r="I200" s="19" t="s">
        <v>12</v>
      </c>
      <c r="J200" s="17">
        <v>25.575833670000002</v>
      </c>
      <c r="K200" s="17">
        <v>10.67723464</v>
      </c>
      <c r="L200" s="20">
        <v>138081.36960000001</v>
      </c>
      <c r="M200" s="20">
        <v>5028455.8279999997</v>
      </c>
      <c r="N200" s="20">
        <f t="shared" si="53"/>
        <v>138081.37</v>
      </c>
      <c r="O200" s="20">
        <f t="shared" si="54"/>
        <v>5028455.8279999997</v>
      </c>
      <c r="P200" s="20" t="s">
        <v>104</v>
      </c>
      <c r="Q200" s="43"/>
      <c r="R200" s="43"/>
      <c r="S200" s="43"/>
      <c r="T200" s="43"/>
      <c r="U200" s="43"/>
      <c r="V200" s="44">
        <v>4.2652296500000002</v>
      </c>
      <c r="W200" s="44">
        <v>6.7945421699999997</v>
      </c>
      <c r="X200" s="45">
        <f t="shared" si="50"/>
        <v>4.2652296500000002</v>
      </c>
      <c r="Y200" s="45">
        <f t="shared" si="51"/>
        <v>6.7945421699999997</v>
      </c>
      <c r="Z200" s="45">
        <f t="shared" si="52"/>
        <v>4.2652296500000002</v>
      </c>
      <c r="AA200" s="17"/>
      <c r="AB200" s="17"/>
      <c r="AC200" s="17"/>
      <c r="AD200" s="17"/>
      <c r="AE200" s="17"/>
      <c r="AF200" s="17"/>
      <c r="AG200" s="17"/>
      <c r="AH200" s="17"/>
      <c r="AI200" s="17"/>
      <c r="AJ200" s="17"/>
      <c r="AK200" s="17"/>
      <c r="AL200" s="43"/>
      <c r="AM200" s="43"/>
    </row>
    <row r="201" spans="1:39" x14ac:dyDescent="0.25">
      <c r="A201" s="17" t="s">
        <v>1152</v>
      </c>
      <c r="B201" s="18">
        <v>972</v>
      </c>
      <c r="C201" s="18">
        <v>200</v>
      </c>
      <c r="D201" s="17">
        <v>1883</v>
      </c>
      <c r="E201" s="17">
        <f>D201</f>
        <v>1883</v>
      </c>
      <c r="F201" s="17">
        <v>17</v>
      </c>
      <c r="G201" s="17">
        <v>24</v>
      </c>
      <c r="H201" s="17">
        <v>2020</v>
      </c>
      <c r="I201" s="19" t="s">
        <v>12</v>
      </c>
      <c r="J201" s="17">
        <v>2529.8139540100001</v>
      </c>
      <c r="K201" s="17">
        <v>-1733.73596675</v>
      </c>
      <c r="L201" s="20">
        <v>138081.36960000001</v>
      </c>
      <c r="M201" s="20">
        <v>5028455.8279999997</v>
      </c>
      <c r="N201" s="20">
        <f t="shared" si="53"/>
        <v>138081.37</v>
      </c>
      <c r="O201" s="20">
        <f t="shared" si="54"/>
        <v>5028455.8279999997</v>
      </c>
      <c r="P201" s="20" t="s">
        <v>104</v>
      </c>
      <c r="Q201" s="43"/>
      <c r="R201" s="43"/>
      <c r="S201" s="43"/>
      <c r="T201" s="43"/>
      <c r="U201" s="43"/>
      <c r="V201" s="53">
        <v>8.3776580900000006</v>
      </c>
      <c r="W201" s="53">
        <v>6.7205883200000001</v>
      </c>
      <c r="X201" s="45">
        <f t="shared" si="50"/>
        <v>8.3776580900000006</v>
      </c>
      <c r="Y201" s="45">
        <f t="shared" si="51"/>
        <v>6.7205883200000001</v>
      </c>
      <c r="Z201" s="45">
        <f t="shared" si="52"/>
        <v>8.3776580900000006</v>
      </c>
      <c r="AA201" s="17"/>
      <c r="AB201" s="17"/>
      <c r="AC201" s="17"/>
      <c r="AD201" s="17"/>
      <c r="AE201" s="17"/>
      <c r="AF201" s="17"/>
      <c r="AG201" s="17"/>
      <c r="AH201" s="17"/>
      <c r="AI201" s="17"/>
      <c r="AJ201" s="17"/>
      <c r="AK201" s="17"/>
      <c r="AL201" s="43"/>
      <c r="AM201" s="43"/>
    </row>
    <row r="202" spans="1:39" x14ac:dyDescent="0.25">
      <c r="A202" s="17" t="s">
        <v>1171</v>
      </c>
      <c r="B202" s="18">
        <v>990</v>
      </c>
      <c r="C202" s="18">
        <v>201</v>
      </c>
      <c r="D202" s="17" t="s">
        <v>1165</v>
      </c>
      <c r="E202" s="17">
        <v>1882</v>
      </c>
      <c r="F202" s="17">
        <v>7</v>
      </c>
      <c r="G202" s="18">
        <v>24</v>
      </c>
      <c r="H202" s="18">
        <v>2020</v>
      </c>
      <c r="I202" s="19" t="s">
        <v>12</v>
      </c>
      <c r="J202" s="17">
        <v>8186.7858345100003</v>
      </c>
      <c r="K202" s="17">
        <v>-8017.0118803200003</v>
      </c>
      <c r="L202" s="20">
        <v>138081.36960000001</v>
      </c>
      <c r="M202" s="20">
        <v>5028455.8279999997</v>
      </c>
      <c r="N202" s="20">
        <f t="shared" si="53"/>
        <v>138081.37</v>
      </c>
      <c r="O202" s="20">
        <f t="shared" si="54"/>
        <v>5028455.8279999997</v>
      </c>
      <c r="P202" s="20" t="s">
        <v>104</v>
      </c>
      <c r="Q202" s="43"/>
      <c r="R202" s="43"/>
      <c r="S202" s="43"/>
      <c r="T202" s="43"/>
      <c r="U202" s="43"/>
      <c r="V202" s="44">
        <v>2.5076872099999998</v>
      </c>
      <c r="W202" s="44">
        <v>1.6597774000000001</v>
      </c>
      <c r="X202" s="45">
        <f t="shared" si="50"/>
        <v>2.5076872099999998</v>
      </c>
      <c r="Y202" s="45">
        <f t="shared" si="51"/>
        <v>1.6597774000000001</v>
      </c>
      <c r="Z202" s="45">
        <f t="shared" si="52"/>
        <v>2.5076872099999998</v>
      </c>
      <c r="AA202" s="17"/>
      <c r="AB202" s="17"/>
      <c r="AC202" s="17"/>
      <c r="AD202" s="17"/>
      <c r="AE202" s="17"/>
      <c r="AF202" s="17"/>
      <c r="AG202" s="17"/>
      <c r="AH202" s="17"/>
      <c r="AI202" s="17"/>
      <c r="AJ202" s="17"/>
      <c r="AK202" s="17"/>
      <c r="AL202" s="43"/>
      <c r="AM202" s="43"/>
    </row>
    <row r="203" spans="1:39" x14ac:dyDescent="0.25">
      <c r="A203" s="17" t="s">
        <v>1198</v>
      </c>
      <c r="B203" s="18">
        <v>1016</v>
      </c>
      <c r="C203" s="18">
        <v>202</v>
      </c>
      <c r="D203" s="17" t="s">
        <v>1176</v>
      </c>
      <c r="E203" s="17">
        <v>1880</v>
      </c>
      <c r="F203" s="17">
        <v>23</v>
      </c>
      <c r="G203" s="18">
        <v>24</v>
      </c>
      <c r="H203" s="18">
        <v>2020</v>
      </c>
      <c r="I203" s="19" t="s">
        <v>12</v>
      </c>
      <c r="J203" s="17">
        <v>5291.0205673199998</v>
      </c>
      <c r="K203" s="17">
        <v>-2072.8101046000002</v>
      </c>
      <c r="L203" s="20">
        <v>138081.36960000001</v>
      </c>
      <c r="M203" s="20">
        <v>5028455.8279999997</v>
      </c>
      <c r="N203" s="20">
        <f t="shared" si="53"/>
        <v>138081.37</v>
      </c>
      <c r="O203" s="20">
        <f t="shared" si="54"/>
        <v>5028455.8279999997</v>
      </c>
      <c r="P203" s="20" t="s">
        <v>104</v>
      </c>
      <c r="Q203" s="43"/>
      <c r="R203" s="43"/>
      <c r="S203" s="43"/>
      <c r="T203" s="43"/>
      <c r="U203" s="43"/>
      <c r="V203" s="44">
        <v>14.2</v>
      </c>
      <c r="W203" s="44">
        <v>11.1</v>
      </c>
      <c r="X203" s="45">
        <f t="shared" si="50"/>
        <v>14.2</v>
      </c>
      <c r="Y203" s="45">
        <f t="shared" si="51"/>
        <v>11.1</v>
      </c>
      <c r="Z203" s="45">
        <f t="shared" si="52"/>
        <v>14.2</v>
      </c>
      <c r="AA203" s="17"/>
      <c r="AB203" s="17"/>
      <c r="AC203" s="17"/>
      <c r="AD203" s="17"/>
      <c r="AE203" s="17"/>
      <c r="AF203" s="17"/>
      <c r="AG203" s="17"/>
      <c r="AH203" s="17"/>
      <c r="AI203" s="17"/>
      <c r="AJ203" s="17"/>
      <c r="AK203" s="17"/>
      <c r="AL203" s="43"/>
      <c r="AM203" s="43"/>
    </row>
    <row r="204" spans="1:39" x14ac:dyDescent="0.25">
      <c r="A204" s="17" t="s">
        <v>990</v>
      </c>
      <c r="B204" s="18">
        <v>813</v>
      </c>
      <c r="C204" s="18">
        <v>203</v>
      </c>
      <c r="D204" s="17">
        <v>1917</v>
      </c>
      <c r="E204" s="17">
        <f>D204</f>
        <v>1917</v>
      </c>
      <c r="F204" s="17">
        <v>18</v>
      </c>
      <c r="G204" s="18">
        <v>24</v>
      </c>
      <c r="H204" s="18">
        <v>2020</v>
      </c>
      <c r="I204" s="19" t="s">
        <v>12</v>
      </c>
      <c r="J204" s="17">
        <v>16.74134463</v>
      </c>
      <c r="K204" s="17">
        <v>2.5923374400000001</v>
      </c>
      <c r="L204" s="20">
        <v>138081.36960000001</v>
      </c>
      <c r="M204" s="20">
        <v>5028455.8279999997</v>
      </c>
      <c r="N204" s="20">
        <f t="shared" si="53"/>
        <v>138081.37</v>
      </c>
      <c r="O204" s="20">
        <f t="shared" si="54"/>
        <v>5028455.8279999997</v>
      </c>
      <c r="P204" s="20" t="s">
        <v>104</v>
      </c>
      <c r="Q204" s="43"/>
      <c r="R204" s="43"/>
      <c r="S204" s="43"/>
      <c r="T204" s="43"/>
      <c r="U204" s="43"/>
      <c r="V204" s="44">
        <v>23.15029638</v>
      </c>
      <c r="W204" s="44">
        <v>23.150002820000001</v>
      </c>
      <c r="X204" s="45">
        <f t="shared" si="50"/>
        <v>23.15029638</v>
      </c>
      <c r="Y204" s="45">
        <f t="shared" si="51"/>
        <v>23.150002820000001</v>
      </c>
      <c r="Z204" s="45">
        <f t="shared" si="52"/>
        <v>23.15029638</v>
      </c>
      <c r="AA204" s="17"/>
      <c r="AB204" s="17"/>
      <c r="AC204" s="17"/>
      <c r="AD204" s="17"/>
      <c r="AE204" s="17"/>
      <c r="AF204" s="17"/>
      <c r="AG204" s="17"/>
      <c r="AH204" s="17"/>
      <c r="AI204" s="17"/>
      <c r="AJ204" s="17"/>
      <c r="AK204" s="17"/>
      <c r="AL204" s="43"/>
      <c r="AM204" s="43"/>
    </row>
    <row r="205" spans="1:39" x14ac:dyDescent="0.25">
      <c r="A205" s="17" t="s">
        <v>1237</v>
      </c>
      <c r="B205" s="18">
        <v>1054</v>
      </c>
      <c r="C205" s="18">
        <v>204</v>
      </c>
      <c r="D205" s="17" t="s">
        <v>1221</v>
      </c>
      <c r="E205" s="17">
        <v>1880</v>
      </c>
      <c r="F205" s="17">
        <v>17</v>
      </c>
      <c r="G205" s="17">
        <v>24</v>
      </c>
      <c r="H205" s="17">
        <v>2020</v>
      </c>
      <c r="I205" s="19" t="s">
        <v>12</v>
      </c>
      <c r="J205" s="17">
        <v>790.19347096000001</v>
      </c>
      <c r="K205" s="17">
        <v>-771.20370308999998</v>
      </c>
      <c r="L205" s="20">
        <v>138081.36960000001</v>
      </c>
      <c r="M205" s="20">
        <v>5028455.8279999997</v>
      </c>
      <c r="N205" s="20">
        <f t="shared" si="53"/>
        <v>138081.37</v>
      </c>
      <c r="O205" s="20">
        <f t="shared" si="54"/>
        <v>5028455.8279999997</v>
      </c>
      <c r="P205" s="20" t="s">
        <v>104</v>
      </c>
      <c r="Q205" s="43"/>
      <c r="R205" s="43"/>
      <c r="S205" s="43"/>
      <c r="T205" s="43"/>
      <c r="U205" s="43"/>
      <c r="V205" s="44">
        <v>9.6999999999999993</v>
      </c>
      <c r="W205" s="44">
        <v>14.8</v>
      </c>
      <c r="X205" s="45">
        <f t="shared" si="50"/>
        <v>9.6999999999999993</v>
      </c>
      <c r="Y205" s="45">
        <f t="shared" si="51"/>
        <v>14.8</v>
      </c>
      <c r="Z205" s="45">
        <f t="shared" si="52"/>
        <v>9.6999999999999993</v>
      </c>
      <c r="AA205" s="17"/>
      <c r="AB205" s="17"/>
      <c r="AC205" s="17"/>
      <c r="AD205" s="17"/>
      <c r="AE205" s="17"/>
      <c r="AF205" s="17"/>
      <c r="AG205" s="17"/>
      <c r="AH205" s="17"/>
      <c r="AI205" s="17"/>
      <c r="AJ205" s="17"/>
      <c r="AK205" s="17"/>
      <c r="AL205" s="43"/>
      <c r="AM205" s="43"/>
    </row>
    <row r="206" spans="1:39" x14ac:dyDescent="0.25">
      <c r="A206" s="17" t="s">
        <v>295</v>
      </c>
      <c r="B206" s="18">
        <v>112</v>
      </c>
      <c r="C206" s="18">
        <v>205</v>
      </c>
      <c r="D206" s="18">
        <v>2010</v>
      </c>
      <c r="E206" s="17">
        <f>D206</f>
        <v>2010</v>
      </c>
      <c r="F206" s="17">
        <v>8</v>
      </c>
      <c r="G206" s="17">
        <v>24</v>
      </c>
      <c r="H206" s="17">
        <v>2020</v>
      </c>
      <c r="I206" s="19" t="s">
        <v>12</v>
      </c>
      <c r="J206" s="17">
        <v>2360.50524236</v>
      </c>
      <c r="K206" s="17">
        <v>-462.21921351999998</v>
      </c>
      <c r="L206" s="20">
        <v>138081.36960000001</v>
      </c>
      <c r="M206" s="20">
        <v>5028455.8279999997</v>
      </c>
      <c r="N206" s="20">
        <f t="shared" si="53"/>
        <v>138081.37</v>
      </c>
      <c r="O206" s="20">
        <f t="shared" si="54"/>
        <v>5028455.8279999997</v>
      </c>
      <c r="P206" s="20" t="s">
        <v>104</v>
      </c>
      <c r="Q206" s="43"/>
      <c r="R206" s="43"/>
      <c r="S206" s="43"/>
      <c r="T206" s="43"/>
      <c r="U206" s="43"/>
      <c r="V206" s="44">
        <v>2.4299210200000001</v>
      </c>
      <c r="W206" s="44">
        <v>2.1691928800000002</v>
      </c>
      <c r="X206" s="45">
        <f t="shared" si="50"/>
        <v>2.4299210200000001</v>
      </c>
      <c r="Y206" s="45">
        <f t="shared" si="51"/>
        <v>2.1691928800000002</v>
      </c>
      <c r="Z206" s="45">
        <f t="shared" si="52"/>
        <v>2.4299210200000001</v>
      </c>
      <c r="AA206" s="17"/>
      <c r="AB206" s="17"/>
      <c r="AC206" s="17"/>
      <c r="AD206" s="17"/>
      <c r="AE206" s="17"/>
      <c r="AF206" s="17"/>
      <c r="AG206" s="17"/>
      <c r="AH206" s="17"/>
      <c r="AI206" s="17"/>
      <c r="AJ206" s="17"/>
      <c r="AK206" s="17"/>
      <c r="AL206" s="43"/>
      <c r="AM206" s="43"/>
    </row>
    <row r="207" spans="1:39" x14ac:dyDescent="0.25">
      <c r="A207" s="17" t="s">
        <v>362</v>
      </c>
      <c r="B207" s="18">
        <v>182</v>
      </c>
      <c r="C207" s="18">
        <v>206</v>
      </c>
      <c r="D207" s="18">
        <v>1998</v>
      </c>
      <c r="E207" s="17">
        <f>D207</f>
        <v>1998</v>
      </c>
      <c r="F207" s="17">
        <v>9</v>
      </c>
      <c r="G207" s="17">
        <v>24</v>
      </c>
      <c r="H207" s="17">
        <v>2020</v>
      </c>
      <c r="I207" s="19" t="s">
        <v>12</v>
      </c>
      <c r="J207" s="17">
        <v>1891.38925814</v>
      </c>
      <c r="K207" s="17">
        <v>-343.84169799</v>
      </c>
      <c r="L207" s="20">
        <v>138081.36960000001</v>
      </c>
      <c r="M207" s="20">
        <v>5028455.8279999997</v>
      </c>
      <c r="N207" s="20">
        <f t="shared" si="53"/>
        <v>138081.37</v>
      </c>
      <c r="O207" s="20">
        <f t="shared" si="54"/>
        <v>5028455.8279999997</v>
      </c>
      <c r="P207" s="20" t="s">
        <v>104</v>
      </c>
      <c r="Q207" s="43"/>
      <c r="R207" s="43"/>
      <c r="S207" s="43"/>
      <c r="T207" s="43"/>
      <c r="U207" s="43"/>
      <c r="V207" s="44">
        <v>5.97734875</v>
      </c>
      <c r="W207" s="44">
        <v>7.4198727599999996</v>
      </c>
      <c r="X207" s="45">
        <f t="shared" si="50"/>
        <v>5.97734875</v>
      </c>
      <c r="Y207" s="45">
        <f t="shared" si="51"/>
        <v>7.4198727599999996</v>
      </c>
      <c r="Z207" s="45">
        <f t="shared" si="52"/>
        <v>5.97734875</v>
      </c>
      <c r="AA207" s="17"/>
      <c r="AB207" s="17"/>
      <c r="AC207" s="17"/>
      <c r="AD207" s="17"/>
      <c r="AE207" s="17"/>
      <c r="AF207" s="17"/>
      <c r="AG207" s="17"/>
      <c r="AH207" s="17"/>
      <c r="AI207" s="17"/>
      <c r="AJ207" s="17"/>
      <c r="AK207" s="17"/>
      <c r="AL207" s="43"/>
      <c r="AM207" s="43"/>
    </row>
    <row r="208" spans="1:39" x14ac:dyDescent="0.25">
      <c r="A208" s="17" t="s">
        <v>389</v>
      </c>
      <c r="B208" s="18">
        <v>211</v>
      </c>
      <c r="C208" s="18">
        <v>207</v>
      </c>
      <c r="D208" s="18">
        <v>1995</v>
      </c>
      <c r="E208" s="17">
        <f>D208</f>
        <v>1995</v>
      </c>
      <c r="F208" s="17">
        <v>7</v>
      </c>
      <c r="G208" s="17">
        <v>24</v>
      </c>
      <c r="H208" s="17">
        <v>2020</v>
      </c>
      <c r="I208" s="19" t="s">
        <v>12</v>
      </c>
      <c r="J208" s="17">
        <v>1503.0420339299999</v>
      </c>
      <c r="K208" s="17">
        <v>-207.33605201</v>
      </c>
      <c r="L208" s="20">
        <v>138081.36960000001</v>
      </c>
      <c r="M208" s="20">
        <v>5028455.8279999997</v>
      </c>
      <c r="N208" s="20">
        <f t="shared" si="53"/>
        <v>138081.37</v>
      </c>
      <c r="O208" s="20">
        <f t="shared" si="54"/>
        <v>5028455.8279999997</v>
      </c>
      <c r="P208" s="20" t="s">
        <v>104</v>
      </c>
      <c r="Q208" s="43"/>
      <c r="R208" s="43"/>
      <c r="S208" s="43"/>
      <c r="T208" s="43"/>
      <c r="U208" s="43"/>
      <c r="V208" s="44">
        <v>7.2579060000000002</v>
      </c>
      <c r="W208" s="44">
        <v>4.5024034500000001</v>
      </c>
      <c r="X208" s="45">
        <f t="shared" si="50"/>
        <v>7.2579060000000002</v>
      </c>
      <c r="Y208" s="45">
        <f t="shared" si="51"/>
        <v>4.5024034500000001</v>
      </c>
      <c r="Z208" s="45">
        <f t="shared" si="52"/>
        <v>7.2579060000000002</v>
      </c>
      <c r="AA208" s="17"/>
      <c r="AB208" s="17"/>
      <c r="AC208" s="17"/>
      <c r="AD208" s="17"/>
      <c r="AE208" s="17"/>
      <c r="AF208" s="17"/>
      <c r="AG208" s="17"/>
      <c r="AH208" s="17"/>
      <c r="AI208" s="17"/>
      <c r="AJ208" s="17"/>
      <c r="AK208" s="17"/>
      <c r="AL208" s="43"/>
      <c r="AM208" s="43"/>
    </row>
    <row r="209" spans="1:39" x14ac:dyDescent="0.25">
      <c r="A209" s="17" t="s">
        <v>419</v>
      </c>
      <c r="B209" s="18">
        <v>242</v>
      </c>
      <c r="C209" s="18">
        <v>208</v>
      </c>
      <c r="D209" s="18">
        <v>1992</v>
      </c>
      <c r="E209" s="17">
        <f>D209</f>
        <v>1992</v>
      </c>
      <c r="F209" s="17">
        <v>7</v>
      </c>
      <c r="G209" s="17">
        <v>24</v>
      </c>
      <c r="H209" s="17">
        <v>2020</v>
      </c>
      <c r="I209" s="19" t="s">
        <v>12</v>
      </c>
      <c r="J209" s="17">
        <v>2994.2462412199998</v>
      </c>
      <c r="K209" s="17">
        <v>-557.19397456000002</v>
      </c>
      <c r="L209" s="20">
        <v>138081.36960000001</v>
      </c>
      <c r="M209" s="20">
        <v>5028455.8279999997</v>
      </c>
      <c r="N209" s="20">
        <f t="shared" si="53"/>
        <v>138081.37</v>
      </c>
      <c r="O209" s="20">
        <f t="shared" si="54"/>
        <v>5028455.8279999997</v>
      </c>
      <c r="P209" s="20" t="s">
        <v>104</v>
      </c>
      <c r="Q209" s="43"/>
      <c r="R209" s="43"/>
      <c r="S209" s="43"/>
      <c r="T209" s="43"/>
      <c r="U209" s="43"/>
      <c r="V209" s="44">
        <v>5.0952831700000001</v>
      </c>
      <c r="W209" s="44">
        <v>2.70674291</v>
      </c>
      <c r="X209" s="45">
        <f t="shared" si="50"/>
        <v>5.0952831700000001</v>
      </c>
      <c r="Y209" s="45">
        <f t="shared" si="51"/>
        <v>2.70674291</v>
      </c>
      <c r="Z209" s="45">
        <f t="shared" si="52"/>
        <v>5.0952831700000001</v>
      </c>
      <c r="AA209" s="17"/>
      <c r="AB209" s="17"/>
      <c r="AC209" s="17"/>
      <c r="AD209" s="17"/>
      <c r="AE209" s="17"/>
      <c r="AF209" s="17"/>
      <c r="AG209" s="17"/>
      <c r="AH209" s="17"/>
      <c r="AI209" s="17"/>
      <c r="AJ209" s="17"/>
      <c r="AK209" s="17"/>
      <c r="AL209" s="43"/>
      <c r="AM209" s="43"/>
    </row>
    <row r="210" spans="1:39" x14ac:dyDescent="0.25">
      <c r="A210" s="17" t="s">
        <v>460</v>
      </c>
      <c r="B210" s="18">
        <v>283</v>
      </c>
      <c r="C210" s="18">
        <v>209</v>
      </c>
      <c r="D210" s="18">
        <v>1989</v>
      </c>
      <c r="E210" s="17">
        <f>D210</f>
        <v>1989</v>
      </c>
      <c r="F210" s="17">
        <v>11</v>
      </c>
      <c r="G210" s="17">
        <v>24</v>
      </c>
      <c r="H210" s="17">
        <v>2020</v>
      </c>
      <c r="I210" s="19" t="s">
        <v>12</v>
      </c>
      <c r="J210" s="17">
        <v>3090.6655376399999</v>
      </c>
      <c r="K210" s="17">
        <v>-578.25825397999995</v>
      </c>
      <c r="L210" s="20">
        <v>138081.36960000001</v>
      </c>
      <c r="M210" s="20">
        <v>5028455.8279999997</v>
      </c>
      <c r="N210" s="20">
        <f t="shared" si="53"/>
        <v>138081.37</v>
      </c>
      <c r="O210" s="20">
        <f t="shared" si="54"/>
        <v>5028455.8279999997</v>
      </c>
      <c r="P210" s="20" t="s">
        <v>104</v>
      </c>
      <c r="Q210" s="43"/>
      <c r="R210" s="43"/>
      <c r="S210" s="43"/>
      <c r="T210" s="43"/>
      <c r="U210" s="43"/>
      <c r="V210" s="44">
        <v>1.6654419199999999</v>
      </c>
      <c r="W210" s="44">
        <v>0.45741079000000001</v>
      </c>
      <c r="X210" s="45">
        <f t="shared" si="50"/>
        <v>1.6654419199999999</v>
      </c>
      <c r="Y210" s="45">
        <f t="shared" si="51"/>
        <v>0.45741079000000001</v>
      </c>
      <c r="Z210" s="45">
        <f t="shared" si="52"/>
        <v>1.6654419199999999</v>
      </c>
      <c r="AA210" s="17"/>
      <c r="AB210" s="17"/>
      <c r="AC210" s="17"/>
      <c r="AD210" s="17"/>
      <c r="AE210" s="17"/>
      <c r="AF210" s="17"/>
      <c r="AG210" s="17"/>
      <c r="AH210" s="17"/>
      <c r="AI210" s="17"/>
      <c r="AJ210" s="17"/>
      <c r="AK210" s="17"/>
      <c r="AL210" s="43"/>
      <c r="AM210" s="43"/>
    </row>
    <row r="211" spans="1:39" x14ac:dyDescent="0.25">
      <c r="A211" s="17" t="s">
        <v>517</v>
      </c>
      <c r="B211" s="18">
        <v>341</v>
      </c>
      <c r="C211" s="18">
        <v>210</v>
      </c>
      <c r="D211" s="18">
        <v>1983</v>
      </c>
      <c r="E211" s="18">
        <v>1983</v>
      </c>
      <c r="F211" s="17">
        <v>12</v>
      </c>
      <c r="G211" s="17">
        <v>24</v>
      </c>
      <c r="H211" s="17">
        <v>2020</v>
      </c>
      <c r="I211" s="19" t="s">
        <v>12</v>
      </c>
      <c r="J211" s="17">
        <v>3029.1509847000002</v>
      </c>
      <c r="K211" s="17">
        <v>-601.94662247999997</v>
      </c>
      <c r="L211" s="20">
        <v>138081.36960000001</v>
      </c>
      <c r="M211" s="20">
        <v>5028455.8279999997</v>
      </c>
      <c r="N211" s="20">
        <f t="shared" si="53"/>
        <v>138081.37</v>
      </c>
      <c r="O211" s="20">
        <f t="shared" si="54"/>
        <v>5028455.8279999997</v>
      </c>
      <c r="P211" s="20" t="s">
        <v>104</v>
      </c>
      <c r="Q211" s="43"/>
      <c r="R211" s="43"/>
      <c r="S211" s="43"/>
      <c r="T211" s="43"/>
      <c r="U211" s="43"/>
      <c r="V211" s="44">
        <v>2.43716591</v>
      </c>
      <c r="W211" s="45">
        <v>3.3280784699999999</v>
      </c>
      <c r="X211" s="45">
        <f t="shared" si="50"/>
        <v>2.43716591</v>
      </c>
      <c r="Y211" s="45">
        <f t="shared" si="51"/>
        <v>3.3280784699999999</v>
      </c>
      <c r="Z211" s="45">
        <f t="shared" si="52"/>
        <v>2.43716591</v>
      </c>
      <c r="AA211" s="17"/>
      <c r="AB211" s="17"/>
      <c r="AC211" s="17"/>
      <c r="AD211" s="17"/>
      <c r="AE211" s="17"/>
      <c r="AF211" s="17"/>
      <c r="AG211" s="17"/>
      <c r="AH211" s="17"/>
      <c r="AI211" s="17"/>
      <c r="AJ211" s="17"/>
      <c r="AK211" s="17"/>
      <c r="AL211" s="43"/>
      <c r="AM211" s="43"/>
    </row>
    <row r="212" spans="1:39" x14ac:dyDescent="0.25">
      <c r="A212" s="17" t="s">
        <v>549</v>
      </c>
      <c r="B212" s="18">
        <v>375</v>
      </c>
      <c r="C212" s="18">
        <v>211</v>
      </c>
      <c r="D212">
        <v>1980</v>
      </c>
      <c r="E212">
        <v>1980</v>
      </c>
      <c r="F212">
        <v>14</v>
      </c>
      <c r="G212" s="17">
        <v>24</v>
      </c>
      <c r="H212" s="17">
        <v>2020</v>
      </c>
      <c r="I212" s="19" t="s">
        <v>12</v>
      </c>
      <c r="J212">
        <v>3185.1150128099998</v>
      </c>
      <c r="K212">
        <v>-708.90939832000004</v>
      </c>
      <c r="L212" s="54">
        <v>138081.36960000001</v>
      </c>
      <c r="M212" s="54">
        <v>5028455.8279999997</v>
      </c>
      <c r="N212" s="20">
        <f t="shared" si="53"/>
        <v>138081.37</v>
      </c>
      <c r="O212" s="20">
        <f t="shared" si="54"/>
        <v>5028455.8279999997</v>
      </c>
      <c r="P212" s="20" t="s">
        <v>104</v>
      </c>
      <c r="Q212" s="43"/>
      <c r="R212" s="43"/>
      <c r="S212" s="43"/>
      <c r="T212" s="43"/>
      <c r="U212" s="43"/>
      <c r="V212" s="45">
        <v>3.0015276599999998</v>
      </c>
      <c r="W212" s="45">
        <v>5.7956307999999996</v>
      </c>
      <c r="X212" s="45">
        <f t="shared" si="50"/>
        <v>3.0015276599999998</v>
      </c>
      <c r="Y212" s="45">
        <f t="shared" si="51"/>
        <v>5.7956307999999996</v>
      </c>
      <c r="Z212" s="45">
        <f t="shared" si="52"/>
        <v>3.0015276599999998</v>
      </c>
      <c r="AA212" s="17"/>
      <c r="AB212" s="17"/>
      <c r="AC212" s="17"/>
      <c r="AD212" s="17"/>
      <c r="AE212" s="17"/>
      <c r="AF212" s="17"/>
      <c r="AG212" s="17"/>
      <c r="AH212" s="17"/>
      <c r="AI212" s="17"/>
      <c r="AJ212" s="17"/>
      <c r="AK212" s="17"/>
      <c r="AL212" s="43"/>
      <c r="AM212" s="43"/>
    </row>
    <row r="213" spans="1:39" x14ac:dyDescent="0.25">
      <c r="A213" s="17" t="s">
        <v>595</v>
      </c>
      <c r="B213" s="18">
        <v>422</v>
      </c>
      <c r="C213" s="18">
        <v>212</v>
      </c>
      <c r="D213" s="18">
        <v>1977</v>
      </c>
      <c r="E213" s="17">
        <f>D213</f>
        <v>1977</v>
      </c>
      <c r="F213" s="17">
        <v>21</v>
      </c>
      <c r="G213" s="17">
        <v>24</v>
      </c>
      <c r="H213" s="17">
        <v>2020</v>
      </c>
      <c r="I213" s="19" t="s">
        <v>12</v>
      </c>
      <c r="J213" s="17">
        <v>3247.0783744400001</v>
      </c>
      <c r="K213" s="17">
        <v>-730.63419682999995</v>
      </c>
      <c r="L213" s="20">
        <v>138081.36960000001</v>
      </c>
      <c r="M213" s="20">
        <v>5028455.8279999997</v>
      </c>
      <c r="N213" s="20">
        <f t="shared" si="53"/>
        <v>138081.37</v>
      </c>
      <c r="O213" s="20">
        <f t="shared" si="54"/>
        <v>5028455.8279999997</v>
      </c>
      <c r="P213" s="20" t="s">
        <v>104</v>
      </c>
      <c r="Q213" s="43"/>
      <c r="R213" s="43"/>
      <c r="S213" s="43"/>
      <c r="T213" s="43"/>
      <c r="U213" s="43"/>
      <c r="V213" s="44">
        <v>8.2060686100000009</v>
      </c>
      <c r="W213" s="44">
        <v>8.7095997199999999</v>
      </c>
      <c r="X213" s="45">
        <f t="shared" si="50"/>
        <v>8.2060686100000009</v>
      </c>
      <c r="Y213" s="45">
        <f t="shared" si="51"/>
        <v>8.7095997199999999</v>
      </c>
      <c r="Z213" s="45">
        <f t="shared" si="52"/>
        <v>8.2060686100000009</v>
      </c>
      <c r="AA213" s="17"/>
      <c r="AB213" s="17"/>
      <c r="AC213" s="17"/>
      <c r="AD213" s="17"/>
      <c r="AE213" s="17"/>
      <c r="AF213" s="17"/>
      <c r="AG213" s="17"/>
      <c r="AH213" s="17"/>
      <c r="AI213" s="17"/>
      <c r="AJ213" s="17"/>
      <c r="AK213" s="17"/>
      <c r="AL213" s="43"/>
      <c r="AM213" s="43"/>
    </row>
    <row r="214" spans="1:39" x14ac:dyDescent="0.25">
      <c r="A214" s="23" t="s">
        <v>137</v>
      </c>
      <c r="B214" s="23">
        <v>17</v>
      </c>
      <c r="C214" s="23">
        <v>213</v>
      </c>
      <c r="D214" s="23">
        <v>1824</v>
      </c>
      <c r="E214" s="23">
        <f>D214</f>
        <v>1824</v>
      </c>
      <c r="F214" s="23" t="s">
        <v>12</v>
      </c>
      <c r="G214" s="23">
        <v>17</v>
      </c>
      <c r="H214" s="23">
        <v>1824</v>
      </c>
      <c r="I214" s="24">
        <v>11</v>
      </c>
      <c r="J214" s="23" t="s">
        <v>12</v>
      </c>
      <c r="K214" s="23" t="s">
        <v>12</v>
      </c>
      <c r="L214" s="25">
        <v>138093.1605789687</v>
      </c>
      <c r="M214" s="25">
        <v>5028483.4719872996</v>
      </c>
      <c r="N214" s="25">
        <f t="shared" si="53"/>
        <v>138093.16099999999</v>
      </c>
      <c r="O214" s="25">
        <f t="shared" si="54"/>
        <v>5028483.4720000001</v>
      </c>
      <c r="P214" s="25" t="s">
        <v>104</v>
      </c>
      <c r="Q214" s="26">
        <v>23.160910569090905</v>
      </c>
      <c r="R214" s="26">
        <v>31.494669002727274</v>
      </c>
      <c r="S214" s="27">
        <f>IF(E214=2020, Q214, IF(E214=1946, Q214+5.4, IF(E214=1883, Q214+8.2, IF(E214=1882, Q214+5.9, IF(E214=1824, Q214+5.8, IF(E214=1803, Q214+14.8, IF(E214=1790, Q214+8, )))))))</f>
        <v>28.960910569090906</v>
      </c>
      <c r="T214" s="27">
        <f>IF(E214=2020, R214, IF(E214=1946, R214+5.4, IF(E214=1883, R214+8.2, IF(E214=1882, R214+5.9, IF(E214=1824, R214+5.8, IF(E214=1803, R214+14.8, IF(E214=1790, R214+8, )))))))</f>
        <v>37.294669002727275</v>
      </c>
      <c r="U214" s="27">
        <f>IF(P214="Affine", S214, T214)</f>
        <v>28.960910569090906</v>
      </c>
      <c r="V214" s="23"/>
      <c r="W214" s="23"/>
      <c r="X214" s="28"/>
      <c r="Y214" s="27"/>
      <c r="Z214" s="26"/>
      <c r="AA214" s="23">
        <v>1790</v>
      </c>
      <c r="AB214" s="23">
        <v>1807</v>
      </c>
      <c r="AC214" s="23">
        <f>AVERAGE(AA214:AB214)</f>
        <v>1798.5</v>
      </c>
      <c r="AD214" s="23">
        <f>AC214-AA214</f>
        <v>8.5</v>
      </c>
      <c r="AE214" s="23">
        <v>1878</v>
      </c>
      <c r="AF214" s="23">
        <v>1882</v>
      </c>
      <c r="AG214" s="23">
        <f>AVERAGE(AE214:AF214)</f>
        <v>1880</v>
      </c>
      <c r="AH214" s="23">
        <f>AG214-AE214</f>
        <v>2</v>
      </c>
      <c r="AI214" s="23" t="s">
        <v>105</v>
      </c>
      <c r="AJ214" s="23">
        <v>1</v>
      </c>
      <c r="AK214" s="23" t="s">
        <v>138</v>
      </c>
      <c r="AL214" s="26">
        <f>AVERAGE(V215:V225)</f>
        <v>23.160910569090905</v>
      </c>
      <c r="AM214" s="26">
        <f>AVERAGE(W215:W225)</f>
        <v>31.494669002727274</v>
      </c>
    </row>
    <row r="215" spans="1:39" x14ac:dyDescent="0.25">
      <c r="A215" s="17" t="s">
        <v>1457</v>
      </c>
      <c r="B215" s="18">
        <v>1270</v>
      </c>
      <c r="C215" s="18">
        <v>214</v>
      </c>
      <c r="D215" s="17">
        <v>1824</v>
      </c>
      <c r="E215" s="17">
        <f>D215</f>
        <v>1824</v>
      </c>
      <c r="F215" s="17">
        <v>16</v>
      </c>
      <c r="G215" s="17">
        <v>17</v>
      </c>
      <c r="H215" s="17">
        <v>1824</v>
      </c>
      <c r="I215" s="19" t="s">
        <v>12</v>
      </c>
      <c r="J215" s="17">
        <v>982.69896540000002</v>
      </c>
      <c r="K215" s="17">
        <v>-801.74432320999995</v>
      </c>
      <c r="L215" s="20">
        <v>138093.16057897001</v>
      </c>
      <c r="M215" s="20">
        <v>5028483.4719872996</v>
      </c>
      <c r="N215" s="20">
        <f t="shared" si="53"/>
        <v>138093.16099999999</v>
      </c>
      <c r="O215" s="20">
        <f t="shared" si="54"/>
        <v>5028483.4720000001</v>
      </c>
      <c r="P215" s="20" t="s">
        <v>104</v>
      </c>
      <c r="Q215" s="43"/>
      <c r="R215" s="43"/>
      <c r="S215" s="43"/>
      <c r="T215" s="43"/>
      <c r="U215" s="43"/>
      <c r="V215" s="44">
        <v>13.837569500000001</v>
      </c>
      <c r="W215" s="53">
        <v>22.797555370000001</v>
      </c>
      <c r="X215" s="45">
        <f t="shared" ref="X215:X225" si="55">IF(H215=2020, V215, IF(H215=1946, V215+5.4, IF(H215=1883, V215+8.2, IF(H215=1882, V215+5.9, IF(H215=1824, V215+5.8, IF(H215=1803, V215+14.8, IF(H215=1790, V215+8, )))))))</f>
        <v>19.637569500000001</v>
      </c>
      <c r="Y215" s="45">
        <f t="shared" ref="Y215:Y225" si="56">IF(H215=2020, W215, IF(H215=1946, W215+6.1, IF(H215=1883, W215+7.6, IF(H215=1882, W215+6.3, IF(H215=1824, W215+7.4, IF(H215=1803, W215+17.5, IF(H215=1790, W215+11.8, )))))))</f>
        <v>30.197555370000003</v>
      </c>
      <c r="Z215" s="45">
        <f t="shared" ref="Z215:Z225" si="57">IF(P215="Affine", X215, Y215)</f>
        <v>19.637569500000001</v>
      </c>
      <c r="AA215" s="17"/>
      <c r="AB215" s="17"/>
      <c r="AC215" s="17"/>
      <c r="AD215" s="17"/>
      <c r="AE215" s="17"/>
      <c r="AF215" s="17"/>
      <c r="AG215" s="17"/>
      <c r="AH215" s="17"/>
      <c r="AI215" s="17"/>
      <c r="AJ215" s="17"/>
      <c r="AK215" s="17"/>
      <c r="AL215" s="43"/>
      <c r="AM215" s="43"/>
    </row>
    <row r="216" spans="1:39" x14ac:dyDescent="0.25">
      <c r="A216" s="17" t="s">
        <v>1326</v>
      </c>
      <c r="B216" s="18">
        <v>1141</v>
      </c>
      <c r="C216" s="18">
        <v>215</v>
      </c>
      <c r="D216" s="17">
        <v>1874</v>
      </c>
      <c r="E216" s="17">
        <f>D216</f>
        <v>1874</v>
      </c>
      <c r="F216" s="17">
        <v>15</v>
      </c>
      <c r="G216" s="17">
        <v>17</v>
      </c>
      <c r="H216" s="17">
        <v>1824</v>
      </c>
      <c r="I216" s="19" t="s">
        <v>12</v>
      </c>
      <c r="J216" s="17">
        <v>27.039386889999999</v>
      </c>
      <c r="K216" s="17">
        <v>12.23950303</v>
      </c>
      <c r="L216" s="20">
        <v>138093.1606</v>
      </c>
      <c r="M216" s="20">
        <v>5028483.4720000001</v>
      </c>
      <c r="N216" s="20">
        <f t="shared" si="53"/>
        <v>138093.16099999999</v>
      </c>
      <c r="O216" s="20">
        <f t="shared" si="54"/>
        <v>5028483.4720000001</v>
      </c>
      <c r="P216" s="20" t="s">
        <v>104</v>
      </c>
      <c r="Q216" s="43"/>
      <c r="R216" s="43"/>
      <c r="S216" s="43"/>
      <c r="T216" s="43"/>
      <c r="U216" s="43"/>
      <c r="V216" s="52">
        <v>2.3243722600000001</v>
      </c>
      <c r="W216" s="52">
        <v>3.4443702699999998</v>
      </c>
      <c r="X216" s="45">
        <f t="shared" si="55"/>
        <v>8.1243722599999995</v>
      </c>
      <c r="Y216" s="45">
        <f t="shared" si="56"/>
        <v>10.844370270000001</v>
      </c>
      <c r="Z216" s="45">
        <f t="shared" si="57"/>
        <v>8.1243722599999995</v>
      </c>
      <c r="AA216" s="17"/>
      <c r="AB216" s="17"/>
      <c r="AC216" s="17"/>
      <c r="AD216" s="17"/>
      <c r="AE216" s="17"/>
      <c r="AF216" s="17"/>
      <c r="AG216" s="17"/>
      <c r="AH216" s="17"/>
      <c r="AI216" s="17"/>
      <c r="AJ216" s="17"/>
      <c r="AK216" s="17"/>
      <c r="AL216" s="43"/>
      <c r="AM216" s="43"/>
    </row>
    <row r="217" spans="1:39" x14ac:dyDescent="0.25">
      <c r="A217" s="17" t="s">
        <v>1340</v>
      </c>
      <c r="B217" s="18">
        <v>1155</v>
      </c>
      <c r="C217" s="18">
        <v>216</v>
      </c>
      <c r="D217" s="17">
        <v>1862</v>
      </c>
      <c r="E217" s="17">
        <f>D217</f>
        <v>1862</v>
      </c>
      <c r="F217" s="17">
        <v>13</v>
      </c>
      <c r="G217" s="17">
        <v>17</v>
      </c>
      <c r="H217" s="17">
        <v>1824</v>
      </c>
      <c r="I217" s="19" t="s">
        <v>12</v>
      </c>
      <c r="J217" s="17">
        <v>17.861544970000001</v>
      </c>
      <c r="K217" s="17">
        <v>14.472154379999999</v>
      </c>
      <c r="L217" s="20">
        <v>138093.1606</v>
      </c>
      <c r="M217" s="20">
        <v>5028483.4720000001</v>
      </c>
      <c r="N217" s="20">
        <f t="shared" si="53"/>
        <v>138093.16099999999</v>
      </c>
      <c r="O217" s="20">
        <f t="shared" si="54"/>
        <v>5028483.4720000001</v>
      </c>
      <c r="P217" s="20" t="s">
        <v>104</v>
      </c>
      <c r="Q217" s="43"/>
      <c r="R217" s="43"/>
      <c r="S217" s="43"/>
      <c r="T217" s="43"/>
      <c r="U217" s="43"/>
      <c r="V217" s="44">
        <v>11.5</v>
      </c>
      <c r="W217" s="44">
        <v>6.7</v>
      </c>
      <c r="X217" s="45">
        <f t="shared" si="55"/>
        <v>17.3</v>
      </c>
      <c r="Y217" s="45">
        <f t="shared" si="56"/>
        <v>14.100000000000001</v>
      </c>
      <c r="Z217" s="45">
        <f t="shared" si="57"/>
        <v>17.3</v>
      </c>
      <c r="AA217" s="17"/>
      <c r="AB217" s="17"/>
      <c r="AC217" s="17"/>
      <c r="AD217" s="17"/>
      <c r="AE217" s="17"/>
      <c r="AF217" s="17"/>
      <c r="AG217" s="17"/>
      <c r="AH217" s="17"/>
      <c r="AI217" s="17"/>
      <c r="AJ217" s="17"/>
      <c r="AK217" s="17"/>
      <c r="AL217" s="43"/>
      <c r="AM217" s="43"/>
    </row>
    <row r="218" spans="1:39" x14ac:dyDescent="0.25">
      <c r="A218" s="17" t="s">
        <v>1367</v>
      </c>
      <c r="B218" s="18">
        <v>1182</v>
      </c>
      <c r="C218" s="18">
        <v>217</v>
      </c>
      <c r="D218" s="17" t="s">
        <v>1742</v>
      </c>
      <c r="E218" s="17">
        <v>1852</v>
      </c>
      <c r="F218" s="17">
        <v>24</v>
      </c>
      <c r="G218" s="17">
        <v>17</v>
      </c>
      <c r="H218" s="17">
        <v>1824</v>
      </c>
      <c r="I218" s="19" t="s">
        <v>12</v>
      </c>
      <c r="J218" s="17">
        <v>6.1410708400000003</v>
      </c>
      <c r="K218" s="17">
        <v>2.8140301700000001</v>
      </c>
      <c r="L218" s="20">
        <v>138093.1606</v>
      </c>
      <c r="M218" s="20">
        <v>5028483.4720000001</v>
      </c>
      <c r="N218" s="20">
        <f t="shared" si="53"/>
        <v>138093.16099999999</v>
      </c>
      <c r="O218" s="20">
        <f t="shared" si="54"/>
        <v>5028483.4720000001</v>
      </c>
      <c r="P218" s="20" t="s">
        <v>104</v>
      </c>
      <c r="Q218" s="43"/>
      <c r="R218" s="43"/>
      <c r="S218" s="43"/>
      <c r="T218" s="43"/>
      <c r="U218" s="43"/>
      <c r="V218" s="44">
        <v>11.2</v>
      </c>
      <c r="W218" s="44">
        <v>11.8</v>
      </c>
      <c r="X218" s="45">
        <f t="shared" si="55"/>
        <v>17</v>
      </c>
      <c r="Y218" s="45">
        <f t="shared" si="56"/>
        <v>19.200000000000003</v>
      </c>
      <c r="Z218" s="45">
        <f t="shared" si="57"/>
        <v>17</v>
      </c>
      <c r="AA218" s="17"/>
      <c r="AB218" s="17"/>
      <c r="AC218" s="17"/>
      <c r="AD218" s="17"/>
      <c r="AE218" s="17"/>
      <c r="AF218" s="17"/>
      <c r="AG218" s="17"/>
      <c r="AH218" s="17"/>
      <c r="AI218" s="17"/>
      <c r="AJ218" s="17"/>
      <c r="AK218" s="17"/>
      <c r="AL218" s="43"/>
      <c r="AM218" s="43"/>
    </row>
    <row r="219" spans="1:39" x14ac:dyDescent="0.25">
      <c r="A219" s="17" t="s">
        <v>1390</v>
      </c>
      <c r="B219" s="18">
        <v>1205</v>
      </c>
      <c r="C219" s="18">
        <v>218</v>
      </c>
      <c r="D219" s="17" t="s">
        <v>1741</v>
      </c>
      <c r="E219" s="17">
        <v>1852</v>
      </c>
      <c r="F219" s="17">
        <v>13</v>
      </c>
      <c r="G219" s="17">
        <v>17</v>
      </c>
      <c r="H219" s="17">
        <v>1824</v>
      </c>
      <c r="I219" s="19" t="s">
        <v>12</v>
      </c>
      <c r="J219" s="17">
        <v>1.5835865</v>
      </c>
      <c r="K219" s="17">
        <v>2.99499139</v>
      </c>
      <c r="L219" s="20">
        <v>138093.1606</v>
      </c>
      <c r="M219" s="20">
        <v>5028483.4720000001</v>
      </c>
      <c r="N219" s="20">
        <f t="shared" si="53"/>
        <v>138093.16099999999</v>
      </c>
      <c r="O219" s="20">
        <f t="shared" si="54"/>
        <v>5028483.4720000001</v>
      </c>
      <c r="P219" s="20" t="s">
        <v>104</v>
      </c>
      <c r="Q219" s="43"/>
      <c r="R219" s="43"/>
      <c r="S219" s="43"/>
      <c r="T219" s="43"/>
      <c r="U219" s="43"/>
      <c r="V219" s="44">
        <v>7.8</v>
      </c>
      <c r="W219" s="44">
        <v>5.2</v>
      </c>
      <c r="X219" s="45">
        <f t="shared" si="55"/>
        <v>13.6</v>
      </c>
      <c r="Y219" s="45">
        <f t="shared" si="56"/>
        <v>12.600000000000001</v>
      </c>
      <c r="Z219" s="45">
        <f t="shared" si="57"/>
        <v>13.6</v>
      </c>
      <c r="AA219" s="17"/>
      <c r="AB219" s="17"/>
      <c r="AC219" s="17"/>
      <c r="AD219" s="17"/>
      <c r="AE219" s="17"/>
      <c r="AF219" s="17"/>
      <c r="AG219" s="17"/>
      <c r="AH219" s="17"/>
      <c r="AI219" s="17"/>
      <c r="AJ219" s="17"/>
      <c r="AK219" s="17"/>
      <c r="AL219" s="43"/>
      <c r="AM219" s="43"/>
    </row>
    <row r="220" spans="1:39" x14ac:dyDescent="0.25">
      <c r="A220" s="17" t="s">
        <v>1434</v>
      </c>
      <c r="B220" s="18">
        <v>1247</v>
      </c>
      <c r="C220" s="18">
        <v>219</v>
      </c>
      <c r="D220" s="17" t="s">
        <v>1428</v>
      </c>
      <c r="E220" s="17">
        <v>1827</v>
      </c>
      <c r="F220" s="17">
        <v>7</v>
      </c>
      <c r="G220" s="17">
        <v>17</v>
      </c>
      <c r="H220" s="17">
        <v>1824</v>
      </c>
      <c r="I220" s="19" t="s">
        <v>12</v>
      </c>
      <c r="J220" s="17">
        <v>834.19256671000005</v>
      </c>
      <c r="K220" s="17">
        <v>-475.27631335000001</v>
      </c>
      <c r="L220" s="20">
        <v>138093.1606</v>
      </c>
      <c r="M220" s="20">
        <v>5028483.4720000001</v>
      </c>
      <c r="N220" s="20">
        <f t="shared" si="53"/>
        <v>138093.16099999999</v>
      </c>
      <c r="O220" s="20">
        <f t="shared" si="54"/>
        <v>5028483.4720000001</v>
      </c>
      <c r="P220" s="20" t="s">
        <v>199</v>
      </c>
      <c r="Q220" s="43"/>
      <c r="R220" s="43"/>
      <c r="S220" s="43"/>
      <c r="T220" s="43"/>
      <c r="U220" s="43"/>
      <c r="V220" s="53">
        <v>62.397544660000001</v>
      </c>
      <c r="W220" s="53">
        <v>91.701998079999996</v>
      </c>
      <c r="X220" s="45">
        <f t="shared" si="55"/>
        <v>68.197544660000005</v>
      </c>
      <c r="Y220" s="45">
        <f t="shared" si="56"/>
        <v>99.101998080000001</v>
      </c>
      <c r="Z220" s="45">
        <f t="shared" si="57"/>
        <v>99.101998080000001</v>
      </c>
      <c r="AA220" s="17"/>
      <c r="AB220" s="17"/>
      <c r="AC220" s="17"/>
      <c r="AD220" s="17"/>
      <c r="AE220" s="17"/>
      <c r="AF220" s="17"/>
      <c r="AG220" s="17"/>
      <c r="AH220" s="17"/>
      <c r="AI220" s="17"/>
      <c r="AJ220" s="17"/>
      <c r="AK220" s="17"/>
      <c r="AL220" s="43"/>
      <c r="AM220" s="43"/>
    </row>
    <row r="221" spans="1:39" x14ac:dyDescent="0.25">
      <c r="A221" s="17" t="s">
        <v>1460</v>
      </c>
      <c r="B221" s="18">
        <v>1273</v>
      </c>
      <c r="C221" s="18">
        <v>220</v>
      </c>
      <c r="D221" s="17">
        <v>1813</v>
      </c>
      <c r="E221" s="17">
        <f>D221</f>
        <v>1813</v>
      </c>
      <c r="F221" s="17">
        <v>3</v>
      </c>
      <c r="G221" s="17">
        <v>17</v>
      </c>
      <c r="H221" s="17">
        <v>1824</v>
      </c>
      <c r="I221" s="19" t="s">
        <v>12</v>
      </c>
      <c r="J221" s="17">
        <v>293.21102088999999</v>
      </c>
      <c r="K221" s="17">
        <v>-645.20994094000002</v>
      </c>
      <c r="L221" s="20">
        <v>138093.1606</v>
      </c>
      <c r="M221" s="20">
        <v>5028483.4720000001</v>
      </c>
      <c r="N221" s="20">
        <f t="shared" si="53"/>
        <v>138093.16099999999</v>
      </c>
      <c r="O221" s="20">
        <f t="shared" si="54"/>
        <v>5028483.4720000001</v>
      </c>
      <c r="P221" s="20" t="s">
        <v>199</v>
      </c>
      <c r="Q221" s="43"/>
      <c r="R221" s="43"/>
      <c r="S221" s="43"/>
      <c r="T221" s="43"/>
      <c r="U221" s="43"/>
      <c r="V221" s="44">
        <v>2.8</v>
      </c>
      <c r="W221" s="44">
        <v>41.6</v>
      </c>
      <c r="X221" s="45">
        <f t="shared" si="55"/>
        <v>8.6</v>
      </c>
      <c r="Y221" s="45">
        <f t="shared" si="56"/>
        <v>49</v>
      </c>
      <c r="Z221" s="45">
        <f t="shared" si="57"/>
        <v>49</v>
      </c>
      <c r="AC221" s="17"/>
      <c r="AD221" s="17"/>
      <c r="AE221" s="17"/>
      <c r="AF221" s="17"/>
      <c r="AG221" s="17"/>
      <c r="AH221" s="17"/>
      <c r="AI221" s="17"/>
      <c r="AJ221" s="17"/>
      <c r="AK221" s="17"/>
      <c r="AL221" s="43"/>
      <c r="AM221" s="43"/>
    </row>
    <row r="222" spans="1:39" x14ac:dyDescent="0.25">
      <c r="A222" s="17" t="s">
        <v>1466</v>
      </c>
      <c r="B222" s="18">
        <v>1279</v>
      </c>
      <c r="C222" s="18">
        <v>221</v>
      </c>
      <c r="D222" s="17">
        <v>1807</v>
      </c>
      <c r="E222" s="17">
        <f>D222</f>
        <v>1807</v>
      </c>
      <c r="F222" s="17">
        <v>9</v>
      </c>
      <c r="G222" s="17">
        <v>17</v>
      </c>
      <c r="H222" s="17">
        <v>1824</v>
      </c>
      <c r="I222" s="19" t="s">
        <v>12</v>
      </c>
      <c r="J222" s="17">
        <v>77.269557399999997</v>
      </c>
      <c r="K222" s="17">
        <v>-375.21086883999999</v>
      </c>
      <c r="L222" s="20">
        <v>138093.1606</v>
      </c>
      <c r="M222" s="20">
        <v>5028483.4720000001</v>
      </c>
      <c r="N222" s="20">
        <f t="shared" si="53"/>
        <v>138093.16099999999</v>
      </c>
      <c r="O222" s="20">
        <f t="shared" si="54"/>
        <v>5028483.4720000001</v>
      </c>
      <c r="P222" s="20" t="s">
        <v>199</v>
      </c>
      <c r="Q222" s="43"/>
      <c r="R222" s="43"/>
      <c r="S222" s="43"/>
      <c r="T222" s="43"/>
      <c r="U222" s="43"/>
      <c r="V222" s="45">
        <v>8.5678979799999997</v>
      </c>
      <c r="W222" s="45">
        <v>26.841349659999999</v>
      </c>
      <c r="X222" s="45">
        <f t="shared" si="55"/>
        <v>14.367897979999999</v>
      </c>
      <c r="Y222" s="45">
        <f t="shared" si="56"/>
        <v>34.241349659999997</v>
      </c>
      <c r="Z222" s="45">
        <f t="shared" si="57"/>
        <v>34.241349659999997</v>
      </c>
      <c r="AA222" s="17"/>
      <c r="AB222" s="17"/>
      <c r="AC222" s="17"/>
      <c r="AD222" s="17"/>
      <c r="AE222" s="17"/>
      <c r="AF222" s="17"/>
      <c r="AG222" s="17"/>
      <c r="AH222" s="17"/>
      <c r="AI222" s="17"/>
      <c r="AJ222" s="17"/>
      <c r="AK222" s="17"/>
      <c r="AL222" s="43"/>
      <c r="AM222" s="43"/>
    </row>
    <row r="223" spans="1:39" x14ac:dyDescent="0.25">
      <c r="A223" s="17" t="s">
        <v>1307</v>
      </c>
      <c r="B223" s="18">
        <v>1122</v>
      </c>
      <c r="C223" s="18">
        <v>222</v>
      </c>
      <c r="D223" s="17" t="s">
        <v>1286</v>
      </c>
      <c r="E223" s="17">
        <v>1876</v>
      </c>
      <c r="F223" s="17">
        <v>22</v>
      </c>
      <c r="G223" s="17">
        <v>17</v>
      </c>
      <c r="H223" s="17">
        <v>1824</v>
      </c>
      <c r="I223" s="19" t="s">
        <v>12</v>
      </c>
      <c r="J223" s="17">
        <v>1020.63549495</v>
      </c>
      <c r="K223" s="17">
        <v>-398.42020230000003</v>
      </c>
      <c r="L223" s="20">
        <v>138093.1606</v>
      </c>
      <c r="M223" s="20">
        <v>5028483.4720000001</v>
      </c>
      <c r="N223" s="20">
        <f t="shared" si="53"/>
        <v>138093.16099999999</v>
      </c>
      <c r="O223" s="20">
        <f t="shared" si="54"/>
        <v>5028483.4720000001</v>
      </c>
      <c r="P223" s="20" t="s">
        <v>104</v>
      </c>
      <c r="Q223" s="43"/>
      <c r="R223" s="43"/>
      <c r="S223" s="43"/>
      <c r="T223" s="43"/>
      <c r="U223" s="43"/>
      <c r="V223" s="44">
        <v>23.4</v>
      </c>
      <c r="W223" s="44">
        <v>15.4</v>
      </c>
      <c r="X223" s="45">
        <f t="shared" si="55"/>
        <v>29.2</v>
      </c>
      <c r="Y223" s="45">
        <f t="shared" si="56"/>
        <v>22.8</v>
      </c>
      <c r="Z223" s="45">
        <f t="shared" si="57"/>
        <v>29.2</v>
      </c>
      <c r="AA223" s="17"/>
      <c r="AB223" s="17"/>
      <c r="AC223" s="17"/>
      <c r="AD223" s="17"/>
      <c r="AE223" s="17"/>
      <c r="AF223" s="17"/>
      <c r="AG223" s="17"/>
      <c r="AH223" s="17"/>
      <c r="AI223" s="17"/>
      <c r="AJ223" s="17"/>
      <c r="AK223" s="17"/>
      <c r="AL223" s="43"/>
      <c r="AM223" s="43"/>
    </row>
    <row r="224" spans="1:39" x14ac:dyDescent="0.25">
      <c r="A224" s="17" t="s">
        <v>1271</v>
      </c>
      <c r="B224" s="18">
        <v>1087</v>
      </c>
      <c r="C224" s="18">
        <v>223</v>
      </c>
      <c r="D224" s="17" t="s">
        <v>1250</v>
      </c>
      <c r="E224" s="17">
        <v>1876</v>
      </c>
      <c r="F224" s="17">
        <v>22</v>
      </c>
      <c r="G224" s="17">
        <v>17</v>
      </c>
      <c r="H224" s="17">
        <v>1824</v>
      </c>
      <c r="I224" s="19" t="s">
        <v>12</v>
      </c>
      <c r="J224" s="17">
        <v>1182.0607910199999</v>
      </c>
      <c r="K224" s="17">
        <v>-1197.9978027300001</v>
      </c>
      <c r="L224" s="20">
        <v>138093.1606</v>
      </c>
      <c r="M224" s="20">
        <v>5028483.4720000001</v>
      </c>
      <c r="N224" s="20">
        <f t="shared" si="53"/>
        <v>138093.16099999999</v>
      </c>
      <c r="O224" s="20">
        <f t="shared" si="54"/>
        <v>5028483.4720000001</v>
      </c>
      <c r="P224" s="20" t="s">
        <v>104</v>
      </c>
      <c r="Q224" s="43"/>
      <c r="R224" s="43"/>
      <c r="S224" s="43"/>
      <c r="T224" s="43"/>
      <c r="U224" s="43"/>
      <c r="V224" s="44">
        <v>9.6</v>
      </c>
      <c r="W224" s="44">
        <v>12.2</v>
      </c>
      <c r="X224" s="45">
        <f t="shared" si="55"/>
        <v>15.399999999999999</v>
      </c>
      <c r="Y224" s="45">
        <f t="shared" si="56"/>
        <v>19.600000000000001</v>
      </c>
      <c r="Z224" s="45">
        <f t="shared" si="57"/>
        <v>15.399999999999999</v>
      </c>
      <c r="AA224" s="17"/>
      <c r="AB224" s="17"/>
      <c r="AC224" s="17"/>
      <c r="AD224" s="17"/>
      <c r="AE224" s="17"/>
      <c r="AF224" s="17"/>
      <c r="AG224" s="17"/>
      <c r="AH224" s="17"/>
      <c r="AI224" s="17"/>
      <c r="AJ224" s="17"/>
      <c r="AK224" s="17"/>
      <c r="AL224" s="43"/>
      <c r="AM224" s="43"/>
    </row>
    <row r="225" spans="1:39" x14ac:dyDescent="0.25">
      <c r="A225" s="17" t="s">
        <v>1415</v>
      </c>
      <c r="B225" s="18">
        <v>1229</v>
      </c>
      <c r="C225" s="18">
        <v>224</v>
      </c>
      <c r="D225" s="17" t="s">
        <v>1399</v>
      </c>
      <c r="E225" s="17">
        <v>1827</v>
      </c>
      <c r="F225" s="17">
        <v>17</v>
      </c>
      <c r="G225" s="17">
        <v>17</v>
      </c>
      <c r="H225" s="17">
        <v>1824</v>
      </c>
      <c r="I225" s="19" t="s">
        <v>12</v>
      </c>
      <c r="J225" s="17">
        <v>2558.0061532499999</v>
      </c>
      <c r="K225" s="17">
        <v>-2951.66127263</v>
      </c>
      <c r="L225" s="20">
        <v>138093.1606</v>
      </c>
      <c r="M225" s="20">
        <v>5028483.4720000001</v>
      </c>
      <c r="N225" s="20">
        <f t="shared" si="53"/>
        <v>138093.16099999999</v>
      </c>
      <c r="O225" s="20">
        <f t="shared" si="54"/>
        <v>5028483.4720000001</v>
      </c>
      <c r="P225" s="20" t="s">
        <v>199</v>
      </c>
      <c r="Q225" s="43"/>
      <c r="R225" s="43"/>
      <c r="S225" s="43"/>
      <c r="T225" s="43"/>
      <c r="U225" s="43"/>
      <c r="V225" s="53">
        <v>101.34263186</v>
      </c>
      <c r="W225" s="53">
        <v>108.75608565</v>
      </c>
      <c r="X225" s="45">
        <f t="shared" si="55"/>
        <v>107.14263185999999</v>
      </c>
      <c r="Y225" s="45">
        <f t="shared" si="56"/>
        <v>116.15608565000001</v>
      </c>
      <c r="Z225" s="45">
        <f t="shared" si="57"/>
        <v>116.15608565000001</v>
      </c>
      <c r="AA225" s="17"/>
      <c r="AB225" s="17"/>
      <c r="AC225" s="17"/>
      <c r="AD225" s="17"/>
      <c r="AE225" s="17"/>
      <c r="AF225" s="17"/>
      <c r="AG225" s="17"/>
      <c r="AH225" s="17"/>
      <c r="AI225" s="17"/>
      <c r="AJ225" s="17"/>
      <c r="AK225" s="17"/>
      <c r="AL225" s="43"/>
      <c r="AM225" s="43"/>
    </row>
    <row r="226" spans="1:39" x14ac:dyDescent="0.25">
      <c r="A226" s="23" t="s">
        <v>117</v>
      </c>
      <c r="B226" s="23">
        <v>7</v>
      </c>
      <c r="C226" s="23">
        <v>225</v>
      </c>
      <c r="D226" s="23">
        <v>1946</v>
      </c>
      <c r="E226" s="23">
        <f t="shared" ref="E226:E235" si="58">D226</f>
        <v>1946</v>
      </c>
      <c r="F226" s="23" t="s">
        <v>12</v>
      </c>
      <c r="G226" s="23">
        <v>7</v>
      </c>
      <c r="H226" s="23">
        <v>1946</v>
      </c>
      <c r="I226" s="24">
        <v>24</v>
      </c>
      <c r="J226" s="23" t="s">
        <v>12</v>
      </c>
      <c r="K226" s="23" t="s">
        <v>12</v>
      </c>
      <c r="L226" s="25">
        <v>138113.54569999999</v>
      </c>
      <c r="M226" s="25">
        <v>5027303.023</v>
      </c>
      <c r="N226" s="25">
        <f t="shared" si="53"/>
        <v>138113.546</v>
      </c>
      <c r="O226" s="25">
        <f t="shared" si="54"/>
        <v>5027303.023</v>
      </c>
      <c r="P226" s="25" t="s">
        <v>104</v>
      </c>
      <c r="Q226" s="26">
        <v>11.199371395416668</v>
      </c>
      <c r="R226" s="26">
        <v>10.131706050416666</v>
      </c>
      <c r="S226" s="27">
        <f>IF(E226=2020, Q226, IF(E226=1946, Q226+5.4, IF(E226=1883, Q226+8.2, IF(E226=1882, Q226+5.9, IF(E226=1824, Q226+5.8, IF(E226=1803, Q226+14.8, IF(E226=1790, Q226+8, )))))))</f>
        <v>16.599371395416668</v>
      </c>
      <c r="T226" s="27">
        <f>IF(E226=2020, R226, IF(E226=1946, R226+5.4, IF(E226=1883, R226+8.2, IF(E226=1882, R226+5.9, IF(E226=1824, R226+5.8, IF(E226=1803, R226+14.8, IF(E226=1790, R226+8, )))))))</f>
        <v>15.531706050416666</v>
      </c>
      <c r="U226" s="27">
        <f>IF(P226="Affine", S226, T226)</f>
        <v>16.599371395416668</v>
      </c>
      <c r="V226" s="23"/>
      <c r="W226" s="23"/>
      <c r="X226" s="28"/>
      <c r="Y226" s="27"/>
      <c r="Z226" s="26"/>
      <c r="AA226" s="23">
        <v>1852</v>
      </c>
      <c r="AB226" s="23">
        <v>1862</v>
      </c>
      <c r="AC226" s="23">
        <f>AVERAGE(AA226:AB226)</f>
        <v>1857</v>
      </c>
      <c r="AD226" s="23">
        <f>AC226-AA226</f>
        <v>5</v>
      </c>
      <c r="AE226" s="23">
        <v>2000</v>
      </c>
      <c r="AF226" s="23">
        <v>2004</v>
      </c>
      <c r="AG226" s="23">
        <f>AVERAGE(AE226:AF226)</f>
        <v>2002</v>
      </c>
      <c r="AH226" s="23">
        <f>AG226-AE226</f>
        <v>2</v>
      </c>
      <c r="AI226" s="23" t="s">
        <v>105</v>
      </c>
      <c r="AJ226" s="23">
        <v>1</v>
      </c>
      <c r="AK226" s="23" t="s">
        <v>118</v>
      </c>
      <c r="AL226" s="26">
        <f>AVERAGE(V227:V250)</f>
        <v>11.199371395416668</v>
      </c>
      <c r="AM226" s="26">
        <f>AVERAGE(W227:W250)</f>
        <v>10.131706050416666</v>
      </c>
    </row>
    <row r="227" spans="1:39" x14ac:dyDescent="0.25">
      <c r="A227" s="17" t="s">
        <v>982</v>
      </c>
      <c r="B227" s="18">
        <v>805</v>
      </c>
      <c r="C227" s="18">
        <v>226</v>
      </c>
      <c r="D227" s="17">
        <v>1917</v>
      </c>
      <c r="E227" s="17">
        <f t="shared" si="58"/>
        <v>1917</v>
      </c>
      <c r="F227" s="17">
        <v>10</v>
      </c>
      <c r="G227" s="17">
        <v>7</v>
      </c>
      <c r="H227" s="17">
        <v>1946</v>
      </c>
      <c r="I227" s="19" t="s">
        <v>12</v>
      </c>
      <c r="J227" s="17">
        <v>15.10603826</v>
      </c>
      <c r="K227" s="17">
        <v>9.2778801400000006</v>
      </c>
      <c r="L227" s="20">
        <v>138113.54569999999</v>
      </c>
      <c r="M227" s="20">
        <v>5027303.023</v>
      </c>
      <c r="N227" s="20">
        <f t="shared" si="53"/>
        <v>138113.546</v>
      </c>
      <c r="O227" s="20">
        <f t="shared" si="54"/>
        <v>5027303.023</v>
      </c>
      <c r="P227" s="20" t="s">
        <v>104</v>
      </c>
      <c r="Q227" s="43"/>
      <c r="R227" s="43"/>
      <c r="S227" s="43"/>
      <c r="T227" s="43"/>
      <c r="U227" s="43"/>
      <c r="V227" s="44">
        <v>13.26493621</v>
      </c>
      <c r="W227" s="44">
        <v>9.3427676999999996</v>
      </c>
      <c r="X227" s="45">
        <f t="shared" ref="X227:X250" si="59">IF(H227=2020, V227, IF(H227=1946, V227+5.4, IF(H227=1883, V227+8.2, IF(H227=1882, V227+5.9, IF(H227=1824, V227+5.8, IF(H227=1803, V227+14.8, IF(H227=1790, V227+8, )))))))</f>
        <v>18.66493621</v>
      </c>
      <c r="Y227" s="45">
        <f t="shared" ref="Y227:Y250" si="60">IF(H227=2020, W227, IF(H227=1946, W227+6.1, IF(H227=1883, W227+7.6, IF(H227=1882, W227+6.3, IF(H227=1824, W227+7.4, IF(H227=1803, W227+17.5, IF(H227=1790, W227+11.8, )))))))</f>
        <v>15.442767699999999</v>
      </c>
      <c r="Z227" s="45">
        <f t="shared" ref="Z227:Z250" si="61">IF(P227="Affine", X227, Y227)</f>
        <v>18.66493621</v>
      </c>
      <c r="AA227" s="17"/>
      <c r="AB227" s="17"/>
      <c r="AC227" s="17"/>
      <c r="AD227" s="17"/>
      <c r="AE227" s="17"/>
      <c r="AF227" s="17"/>
      <c r="AG227" s="17"/>
      <c r="AH227" s="17"/>
      <c r="AI227" s="17"/>
      <c r="AJ227" s="17"/>
      <c r="AK227" s="17"/>
      <c r="AL227" s="43"/>
      <c r="AM227" s="43"/>
    </row>
    <row r="228" spans="1:39" x14ac:dyDescent="0.25">
      <c r="A228" s="17" t="s">
        <v>627</v>
      </c>
      <c r="B228" s="18">
        <v>456</v>
      </c>
      <c r="C228" s="18">
        <v>227</v>
      </c>
      <c r="D228" s="18">
        <v>1974</v>
      </c>
      <c r="E228" s="17">
        <f t="shared" si="58"/>
        <v>1974</v>
      </c>
      <c r="F228" s="17">
        <v>15</v>
      </c>
      <c r="G228" s="17">
        <v>7</v>
      </c>
      <c r="H228" s="17">
        <v>1946</v>
      </c>
      <c r="I228" s="19" t="s">
        <v>12</v>
      </c>
      <c r="J228" s="17">
        <v>15.85993577</v>
      </c>
      <c r="K228" s="17">
        <v>7.5672184800000002</v>
      </c>
      <c r="L228" s="20">
        <v>138113.54569999999</v>
      </c>
      <c r="M228" s="20">
        <v>5027303.023</v>
      </c>
      <c r="N228" s="20">
        <f t="shared" si="53"/>
        <v>138113.546</v>
      </c>
      <c r="O228" s="20">
        <f t="shared" si="54"/>
        <v>5027303.023</v>
      </c>
      <c r="P228" s="20" t="s">
        <v>104</v>
      </c>
      <c r="Q228" s="43"/>
      <c r="R228" s="43"/>
      <c r="S228" s="43"/>
      <c r="T228" s="43"/>
      <c r="U228" s="43"/>
      <c r="V228" s="44">
        <v>18</v>
      </c>
      <c r="W228" s="44">
        <v>13.2</v>
      </c>
      <c r="X228" s="45">
        <f t="shared" si="59"/>
        <v>23.4</v>
      </c>
      <c r="Y228" s="45">
        <f t="shared" si="60"/>
        <v>19.299999999999997</v>
      </c>
      <c r="Z228" s="45">
        <f t="shared" si="61"/>
        <v>23.4</v>
      </c>
      <c r="AA228" s="17"/>
      <c r="AB228" s="17"/>
      <c r="AC228" s="17"/>
      <c r="AD228" s="17"/>
      <c r="AE228" s="17"/>
      <c r="AF228" s="17"/>
      <c r="AG228" s="17"/>
      <c r="AH228" s="17"/>
      <c r="AI228" s="17"/>
      <c r="AJ228" s="17"/>
      <c r="AK228" s="17"/>
      <c r="AL228" s="43"/>
      <c r="AM228" s="43"/>
    </row>
    <row r="229" spans="1:39" x14ac:dyDescent="0.25">
      <c r="A229" s="17" t="s">
        <v>645</v>
      </c>
      <c r="B229" s="18">
        <v>474</v>
      </c>
      <c r="C229" s="18">
        <v>228</v>
      </c>
      <c r="D229" s="18">
        <v>1971</v>
      </c>
      <c r="E229" s="17">
        <f t="shared" si="58"/>
        <v>1971</v>
      </c>
      <c r="F229" s="17">
        <v>17</v>
      </c>
      <c r="G229" s="17">
        <v>7</v>
      </c>
      <c r="H229" s="17">
        <v>1946</v>
      </c>
      <c r="I229" s="19" t="s">
        <v>12</v>
      </c>
      <c r="J229" s="17">
        <v>14.50562785</v>
      </c>
      <c r="K229" s="17">
        <v>10.54504657</v>
      </c>
      <c r="L229" s="20">
        <v>138113.54569999999</v>
      </c>
      <c r="M229" s="20">
        <v>5027303.023</v>
      </c>
      <c r="N229" s="20">
        <f t="shared" si="53"/>
        <v>138113.546</v>
      </c>
      <c r="O229" s="20">
        <f t="shared" si="54"/>
        <v>5027303.023</v>
      </c>
      <c r="P229" s="20" t="s">
        <v>104</v>
      </c>
      <c r="Q229" s="43"/>
      <c r="R229" s="43"/>
      <c r="S229" s="43"/>
      <c r="T229" s="43"/>
      <c r="U229" s="43"/>
      <c r="V229" s="44">
        <v>6</v>
      </c>
      <c r="W229" s="44">
        <v>7.5</v>
      </c>
      <c r="X229" s="45">
        <f t="shared" si="59"/>
        <v>11.4</v>
      </c>
      <c r="Y229" s="45">
        <f t="shared" si="60"/>
        <v>13.6</v>
      </c>
      <c r="Z229" s="45">
        <f t="shared" si="61"/>
        <v>11.4</v>
      </c>
      <c r="AA229" s="17"/>
      <c r="AB229" s="17"/>
      <c r="AC229" s="17"/>
      <c r="AD229" s="17"/>
      <c r="AE229" s="17"/>
      <c r="AF229" s="17"/>
      <c r="AG229" s="17"/>
      <c r="AH229" s="17"/>
      <c r="AI229" s="17"/>
      <c r="AJ229" s="17"/>
      <c r="AK229" s="17"/>
      <c r="AL229" s="43"/>
      <c r="AM229" s="43"/>
    </row>
    <row r="230" spans="1:39" x14ac:dyDescent="0.25">
      <c r="A230" s="17" t="s">
        <v>674</v>
      </c>
      <c r="B230" s="18">
        <v>503</v>
      </c>
      <c r="C230" s="18">
        <v>229</v>
      </c>
      <c r="D230" s="18">
        <v>1966</v>
      </c>
      <c r="E230" s="17">
        <f t="shared" si="58"/>
        <v>1966</v>
      </c>
      <c r="F230" s="17">
        <v>22</v>
      </c>
      <c r="G230" s="17">
        <v>7</v>
      </c>
      <c r="H230" s="17">
        <v>1946</v>
      </c>
      <c r="I230" s="19" t="s">
        <v>12</v>
      </c>
      <c r="J230" s="17">
        <v>7.3470162500000002</v>
      </c>
      <c r="K230" s="17">
        <v>14.266129129999999</v>
      </c>
      <c r="L230" s="20">
        <v>138113.54569999999</v>
      </c>
      <c r="M230" s="20">
        <v>5027303.023</v>
      </c>
      <c r="N230" s="20">
        <f t="shared" si="53"/>
        <v>138113.546</v>
      </c>
      <c r="O230" s="20">
        <f t="shared" si="54"/>
        <v>5027303.023</v>
      </c>
      <c r="P230" s="20" t="s">
        <v>104</v>
      </c>
      <c r="Q230" s="43"/>
      <c r="R230" s="43"/>
      <c r="S230" s="43"/>
      <c r="T230" s="43"/>
      <c r="U230" s="43"/>
      <c r="V230" s="44">
        <v>2.2999999999999998</v>
      </c>
      <c r="W230" s="44">
        <v>2.5</v>
      </c>
      <c r="X230" s="45">
        <f t="shared" si="59"/>
        <v>7.7</v>
      </c>
      <c r="Y230" s="45">
        <f t="shared" si="60"/>
        <v>8.6</v>
      </c>
      <c r="Z230" s="45">
        <f t="shared" si="61"/>
        <v>7.7</v>
      </c>
      <c r="AA230" s="17"/>
      <c r="AB230" s="17"/>
      <c r="AC230" s="17"/>
      <c r="AD230" s="17"/>
      <c r="AE230" s="17"/>
      <c r="AF230" s="17"/>
      <c r="AG230" s="17"/>
      <c r="AH230" s="17"/>
      <c r="AI230" s="17"/>
      <c r="AJ230" s="17"/>
      <c r="AK230" s="17"/>
      <c r="AL230" s="43"/>
      <c r="AM230" s="43"/>
    </row>
    <row r="231" spans="1:39" x14ac:dyDescent="0.25">
      <c r="A231" s="17" t="s">
        <v>698</v>
      </c>
      <c r="B231" s="18">
        <v>527</v>
      </c>
      <c r="C231" s="18">
        <v>230</v>
      </c>
      <c r="D231" s="18">
        <v>1963</v>
      </c>
      <c r="E231" s="17">
        <f t="shared" si="58"/>
        <v>1963</v>
      </c>
      <c r="F231" s="17">
        <v>21</v>
      </c>
      <c r="G231" s="17">
        <v>7</v>
      </c>
      <c r="H231" s="17">
        <v>1946</v>
      </c>
      <c r="I231" s="19" t="s">
        <v>12</v>
      </c>
      <c r="J231" s="17">
        <v>9.9186890000000005</v>
      </c>
      <c r="K231" s="17">
        <v>15.645334699999999</v>
      </c>
      <c r="L231" s="20">
        <v>138113.54569999999</v>
      </c>
      <c r="M231" s="20">
        <v>5027303.023</v>
      </c>
      <c r="N231" s="20">
        <f t="shared" si="53"/>
        <v>138113.546</v>
      </c>
      <c r="O231" s="20">
        <f t="shared" si="54"/>
        <v>5027303.023</v>
      </c>
      <c r="P231" s="20" t="s">
        <v>104</v>
      </c>
      <c r="Q231" s="43"/>
      <c r="R231" s="43"/>
      <c r="S231" s="43"/>
      <c r="T231" s="43"/>
      <c r="U231" s="43"/>
      <c r="V231" s="44">
        <v>4.9000000000000004</v>
      </c>
      <c r="W231" s="44">
        <v>6.1</v>
      </c>
      <c r="X231" s="45">
        <f t="shared" si="59"/>
        <v>10.3</v>
      </c>
      <c r="Y231" s="45">
        <f t="shared" si="60"/>
        <v>12.2</v>
      </c>
      <c r="Z231" s="45">
        <f t="shared" si="61"/>
        <v>10.3</v>
      </c>
      <c r="AA231" s="17"/>
      <c r="AB231" s="17"/>
      <c r="AC231" s="17"/>
      <c r="AD231" s="17"/>
      <c r="AE231" s="17"/>
      <c r="AF231" s="17"/>
      <c r="AG231" s="17"/>
      <c r="AH231" s="17"/>
      <c r="AI231" s="17"/>
      <c r="AJ231" s="17"/>
      <c r="AK231" s="17"/>
      <c r="AL231" s="43"/>
      <c r="AM231" s="43"/>
    </row>
    <row r="232" spans="1:39" x14ac:dyDescent="0.25">
      <c r="A232" s="17" t="s">
        <v>720</v>
      </c>
      <c r="B232" s="18">
        <v>549</v>
      </c>
      <c r="C232" s="18">
        <v>231</v>
      </c>
      <c r="D232" s="18">
        <v>1960</v>
      </c>
      <c r="E232" s="17">
        <f t="shared" si="58"/>
        <v>1960</v>
      </c>
      <c r="F232" s="17">
        <v>18</v>
      </c>
      <c r="G232" s="17">
        <v>7</v>
      </c>
      <c r="H232" s="17">
        <v>1946</v>
      </c>
      <c r="I232" s="19" t="s">
        <v>12</v>
      </c>
      <c r="J232" s="17">
        <v>8.5465712299999996</v>
      </c>
      <c r="K232" s="17">
        <v>15.85834391</v>
      </c>
      <c r="L232" s="20">
        <v>138113.54569999999</v>
      </c>
      <c r="M232" s="20">
        <v>5027303.023</v>
      </c>
      <c r="N232" s="20">
        <f t="shared" si="53"/>
        <v>138113.546</v>
      </c>
      <c r="O232" s="20">
        <f t="shared" si="54"/>
        <v>5027303.023</v>
      </c>
      <c r="P232" s="20" t="s">
        <v>104</v>
      </c>
      <c r="Q232" s="43"/>
      <c r="R232" s="43"/>
      <c r="S232" s="43"/>
      <c r="T232" s="43"/>
      <c r="U232" s="43"/>
      <c r="V232" s="44">
        <v>6.7</v>
      </c>
      <c r="W232" s="44">
        <v>8</v>
      </c>
      <c r="X232" s="45">
        <f t="shared" si="59"/>
        <v>12.100000000000001</v>
      </c>
      <c r="Y232" s="45">
        <f t="shared" si="60"/>
        <v>14.1</v>
      </c>
      <c r="Z232" s="45">
        <f t="shared" si="61"/>
        <v>12.100000000000001</v>
      </c>
      <c r="AA232" s="17"/>
      <c r="AB232" s="17"/>
      <c r="AC232" s="17"/>
      <c r="AD232" s="17"/>
      <c r="AE232" s="17"/>
      <c r="AF232" s="17"/>
      <c r="AG232" s="17"/>
      <c r="AH232" s="17"/>
      <c r="AI232" s="17"/>
      <c r="AJ232" s="17"/>
      <c r="AK232" s="17"/>
      <c r="AL232" s="43"/>
      <c r="AM232" s="43"/>
    </row>
    <row r="233" spans="1:39" x14ac:dyDescent="0.25">
      <c r="A233" s="17" t="s">
        <v>749</v>
      </c>
      <c r="B233" s="18">
        <v>578</v>
      </c>
      <c r="C233" s="18">
        <v>232</v>
      </c>
      <c r="D233" s="18">
        <v>1958</v>
      </c>
      <c r="E233" s="17">
        <f t="shared" si="58"/>
        <v>1958</v>
      </c>
      <c r="F233" s="17">
        <v>22</v>
      </c>
      <c r="G233" s="17">
        <v>7</v>
      </c>
      <c r="H233" s="17">
        <v>1946</v>
      </c>
      <c r="I233" s="19" t="s">
        <v>12</v>
      </c>
      <c r="J233" s="17">
        <v>9.5807857999999992</v>
      </c>
      <c r="K233" s="17">
        <v>16.744325409999998</v>
      </c>
      <c r="L233" s="20">
        <v>138113.54569999999</v>
      </c>
      <c r="M233" s="20">
        <v>5027303.023</v>
      </c>
      <c r="N233" s="20">
        <f t="shared" si="53"/>
        <v>138113.546</v>
      </c>
      <c r="O233" s="20">
        <f t="shared" si="54"/>
        <v>5027303.023</v>
      </c>
      <c r="P233" s="20" t="s">
        <v>104</v>
      </c>
      <c r="Q233" s="43"/>
      <c r="R233" s="43"/>
      <c r="S233" s="43"/>
      <c r="T233" s="43"/>
      <c r="U233" s="43"/>
      <c r="V233" s="44">
        <v>5.7</v>
      </c>
      <c r="W233" s="44">
        <v>6.4</v>
      </c>
      <c r="X233" s="45">
        <f t="shared" si="59"/>
        <v>11.100000000000001</v>
      </c>
      <c r="Y233" s="45">
        <f t="shared" si="60"/>
        <v>12.5</v>
      </c>
      <c r="Z233" s="45">
        <f t="shared" si="61"/>
        <v>11.100000000000001</v>
      </c>
      <c r="AA233" s="17"/>
      <c r="AB233" s="17"/>
      <c r="AC233" s="17"/>
      <c r="AD233" s="17"/>
      <c r="AE233" s="17"/>
      <c r="AF233" s="17"/>
      <c r="AG233" s="17"/>
      <c r="AH233" s="17"/>
      <c r="AI233" s="17"/>
      <c r="AJ233" s="17"/>
      <c r="AK233" s="17"/>
      <c r="AL233" s="43"/>
      <c r="AM233" s="43"/>
    </row>
    <row r="234" spans="1:39" x14ac:dyDescent="0.25">
      <c r="A234" s="17" t="s">
        <v>997</v>
      </c>
      <c r="B234" s="18">
        <v>820</v>
      </c>
      <c r="C234" s="18">
        <v>233</v>
      </c>
      <c r="D234" s="17">
        <v>1911</v>
      </c>
      <c r="E234" s="17">
        <f t="shared" si="58"/>
        <v>1911</v>
      </c>
      <c r="F234" s="17">
        <v>2</v>
      </c>
      <c r="G234" s="17">
        <v>7</v>
      </c>
      <c r="H234" s="17">
        <v>1946</v>
      </c>
      <c r="I234" s="19" t="s">
        <v>12</v>
      </c>
      <c r="J234" s="17">
        <v>6047.0671330599998</v>
      </c>
      <c r="K234" s="17">
        <v>-666.11189781999997</v>
      </c>
      <c r="L234" s="20">
        <v>138113.54569999999</v>
      </c>
      <c r="M234" s="20">
        <v>5027303.023</v>
      </c>
      <c r="N234" s="20">
        <f t="shared" si="53"/>
        <v>138113.546</v>
      </c>
      <c r="O234" s="20">
        <f t="shared" si="54"/>
        <v>5027303.023</v>
      </c>
      <c r="P234" s="20" t="s">
        <v>104</v>
      </c>
      <c r="Q234" s="43"/>
      <c r="R234" s="43"/>
      <c r="S234" s="43"/>
      <c r="T234" s="43"/>
      <c r="U234" s="43"/>
      <c r="V234" s="44">
        <v>7.3</v>
      </c>
      <c r="W234" s="44">
        <v>13.1</v>
      </c>
      <c r="X234" s="45">
        <f t="shared" si="59"/>
        <v>12.7</v>
      </c>
      <c r="Y234" s="45">
        <f t="shared" si="60"/>
        <v>19.2</v>
      </c>
      <c r="Z234" s="45">
        <f t="shared" si="61"/>
        <v>12.7</v>
      </c>
      <c r="AA234" s="17"/>
      <c r="AB234" s="17"/>
      <c r="AC234" s="17"/>
      <c r="AD234" s="17"/>
      <c r="AE234" s="17"/>
      <c r="AF234" s="17"/>
      <c r="AG234" s="17"/>
      <c r="AH234" s="17"/>
      <c r="AI234" s="17"/>
      <c r="AJ234" s="17"/>
      <c r="AK234" s="17"/>
      <c r="AL234" s="43"/>
      <c r="AM234" s="43"/>
    </row>
    <row r="235" spans="1:39" x14ac:dyDescent="0.25">
      <c r="A235" s="17" t="s">
        <v>1113</v>
      </c>
      <c r="B235" s="18">
        <v>934</v>
      </c>
      <c r="C235" s="18">
        <v>234</v>
      </c>
      <c r="D235" s="17">
        <v>1891</v>
      </c>
      <c r="E235" s="17">
        <f t="shared" si="58"/>
        <v>1891</v>
      </c>
      <c r="F235" s="17">
        <v>12</v>
      </c>
      <c r="G235" s="17">
        <v>7</v>
      </c>
      <c r="H235" s="17">
        <v>1946</v>
      </c>
      <c r="I235" s="19" t="s">
        <v>12</v>
      </c>
      <c r="J235" s="17">
        <v>15.202978460000001</v>
      </c>
      <c r="K235" s="17">
        <v>25.409388700000001</v>
      </c>
      <c r="L235" s="20">
        <v>138113.54569999999</v>
      </c>
      <c r="M235" s="20">
        <v>5027303.023</v>
      </c>
      <c r="N235" s="20">
        <f t="shared" si="53"/>
        <v>138113.546</v>
      </c>
      <c r="O235" s="20">
        <f t="shared" si="54"/>
        <v>5027303.023</v>
      </c>
      <c r="P235" s="20" t="s">
        <v>104</v>
      </c>
      <c r="Q235" s="43"/>
      <c r="R235" s="43"/>
      <c r="S235" s="43"/>
      <c r="T235" s="43"/>
      <c r="U235" s="43"/>
      <c r="V235" s="44">
        <v>0.6</v>
      </c>
      <c r="W235" s="44">
        <v>3.9</v>
      </c>
      <c r="X235" s="45">
        <f t="shared" si="59"/>
        <v>6</v>
      </c>
      <c r="Y235" s="45">
        <f t="shared" si="60"/>
        <v>10</v>
      </c>
      <c r="Z235" s="45">
        <f t="shared" si="61"/>
        <v>6</v>
      </c>
      <c r="AA235" s="17"/>
      <c r="AB235" s="17"/>
      <c r="AC235" s="17"/>
      <c r="AD235" s="17"/>
      <c r="AE235" s="17"/>
      <c r="AF235" s="17"/>
      <c r="AG235" s="17"/>
      <c r="AH235" s="17"/>
      <c r="AI235" s="17"/>
      <c r="AJ235" s="17"/>
      <c r="AK235" s="17"/>
      <c r="AL235" s="43"/>
      <c r="AM235" s="43"/>
    </row>
    <row r="236" spans="1:39" x14ac:dyDescent="0.25">
      <c r="A236" s="17" t="s">
        <v>1123</v>
      </c>
      <c r="B236" s="18">
        <v>943</v>
      </c>
      <c r="C236" s="18">
        <v>235</v>
      </c>
      <c r="D236" s="17" t="s">
        <v>1121</v>
      </c>
      <c r="E236" s="17">
        <v>1883</v>
      </c>
      <c r="F236" s="17">
        <v>3</v>
      </c>
      <c r="G236" s="17">
        <v>7</v>
      </c>
      <c r="H236" s="17">
        <v>1946</v>
      </c>
      <c r="I236" s="19" t="s">
        <v>12</v>
      </c>
      <c r="J236" s="17">
        <v>21.241698410000001</v>
      </c>
      <c r="K236" s="17">
        <v>27.147219610000001</v>
      </c>
      <c r="L236" s="20">
        <v>138113.54569999999</v>
      </c>
      <c r="M236" s="20">
        <v>5027303.023</v>
      </c>
      <c r="N236" s="20">
        <f t="shared" si="53"/>
        <v>138113.546</v>
      </c>
      <c r="O236" s="20">
        <f t="shared" si="54"/>
        <v>5027303.023</v>
      </c>
      <c r="P236" s="20" t="s">
        <v>104</v>
      </c>
      <c r="Q236" s="43"/>
      <c r="R236" s="43"/>
      <c r="S236" s="43"/>
      <c r="T236" s="43"/>
      <c r="U236" s="43"/>
      <c r="V236" s="44">
        <v>2.7044680799999998</v>
      </c>
      <c r="W236" s="44">
        <v>4.0031310400000004</v>
      </c>
      <c r="X236" s="45">
        <f t="shared" si="59"/>
        <v>8.1044680800000002</v>
      </c>
      <c r="Y236" s="45">
        <f t="shared" si="60"/>
        <v>10.103131040000001</v>
      </c>
      <c r="Z236" s="45">
        <f t="shared" si="61"/>
        <v>8.1044680800000002</v>
      </c>
      <c r="AA236" s="17"/>
      <c r="AB236" s="17"/>
      <c r="AC236" s="17"/>
      <c r="AD236" s="17"/>
      <c r="AE236" s="17"/>
      <c r="AF236" s="17"/>
      <c r="AG236" s="17"/>
      <c r="AH236" s="17"/>
      <c r="AI236" s="17"/>
      <c r="AJ236" s="17"/>
      <c r="AK236" s="17"/>
      <c r="AL236" s="43"/>
      <c r="AM236" s="43"/>
    </row>
    <row r="237" spans="1:39" x14ac:dyDescent="0.25">
      <c r="A237" s="17" t="s">
        <v>1164</v>
      </c>
      <c r="B237" s="18">
        <v>984</v>
      </c>
      <c r="C237" s="18">
        <v>236</v>
      </c>
      <c r="D237" s="17" t="s">
        <v>1165</v>
      </c>
      <c r="E237" s="17">
        <v>1882</v>
      </c>
      <c r="F237" s="17">
        <v>1</v>
      </c>
      <c r="G237" s="17">
        <v>7</v>
      </c>
      <c r="H237" s="17">
        <v>1946</v>
      </c>
      <c r="I237" s="19" t="s">
        <v>12</v>
      </c>
      <c r="J237" s="17">
        <v>6904.13456159</v>
      </c>
      <c r="K237" s="17">
        <v>-3044.5163884100002</v>
      </c>
      <c r="L237" s="20">
        <v>138113.54569999999</v>
      </c>
      <c r="M237" s="20">
        <v>5027303.023</v>
      </c>
      <c r="N237" s="20">
        <f t="shared" si="53"/>
        <v>138113.546</v>
      </c>
      <c r="O237" s="20">
        <f t="shared" si="54"/>
        <v>5027303.023</v>
      </c>
      <c r="P237" s="20" t="s">
        <v>104</v>
      </c>
      <c r="Q237" s="43"/>
      <c r="R237" s="43"/>
      <c r="S237" s="43"/>
      <c r="T237" s="43"/>
      <c r="U237" s="43"/>
      <c r="V237" s="44">
        <v>4.3153291300000003</v>
      </c>
      <c r="W237" s="44">
        <v>5.3354612699999997</v>
      </c>
      <c r="X237" s="45">
        <f t="shared" si="59"/>
        <v>9.7153291300000006</v>
      </c>
      <c r="Y237" s="45">
        <f t="shared" si="60"/>
        <v>11.435461269999999</v>
      </c>
      <c r="Z237" s="45">
        <f t="shared" si="61"/>
        <v>9.7153291300000006</v>
      </c>
      <c r="AA237" s="17"/>
      <c r="AB237" s="17"/>
      <c r="AC237" s="17"/>
      <c r="AD237" s="17"/>
      <c r="AE237" s="17"/>
      <c r="AF237" s="17"/>
      <c r="AG237" s="17"/>
      <c r="AH237" s="17"/>
      <c r="AI237" s="17"/>
      <c r="AJ237" s="17"/>
      <c r="AK237" s="17"/>
      <c r="AL237" s="43"/>
      <c r="AM237" s="43"/>
    </row>
    <row r="238" spans="1:39" x14ac:dyDescent="0.25">
      <c r="A238" s="17" t="s">
        <v>1178</v>
      </c>
      <c r="B238" s="18">
        <v>996</v>
      </c>
      <c r="C238" s="18">
        <v>237</v>
      </c>
      <c r="D238" s="17" t="s">
        <v>1176</v>
      </c>
      <c r="E238" s="17">
        <v>1880</v>
      </c>
      <c r="F238" s="17">
        <v>3</v>
      </c>
      <c r="G238" s="17">
        <v>7</v>
      </c>
      <c r="H238" s="17">
        <v>1946</v>
      </c>
      <c r="I238" s="19" t="s">
        <v>12</v>
      </c>
      <c r="J238" s="17">
        <v>5342.2144132200001</v>
      </c>
      <c r="K238" s="17">
        <v>-3395.5831855299998</v>
      </c>
      <c r="L238" s="20">
        <v>138113.54569999999</v>
      </c>
      <c r="M238" s="20">
        <v>5027303.023</v>
      </c>
      <c r="N238" s="20">
        <f t="shared" si="53"/>
        <v>138113.546</v>
      </c>
      <c r="O238" s="20">
        <f t="shared" si="54"/>
        <v>5027303.023</v>
      </c>
      <c r="P238" s="20" t="s">
        <v>104</v>
      </c>
      <c r="Q238" s="43"/>
      <c r="R238" s="43"/>
      <c r="S238" s="43"/>
      <c r="T238" s="43"/>
      <c r="U238" s="43"/>
      <c r="V238" s="44">
        <v>11.6</v>
      </c>
      <c r="W238" s="44">
        <v>21</v>
      </c>
      <c r="X238" s="45">
        <f t="shared" si="59"/>
        <v>17</v>
      </c>
      <c r="Y238" s="45">
        <f t="shared" si="60"/>
        <v>27.1</v>
      </c>
      <c r="Z238" s="45">
        <f t="shared" si="61"/>
        <v>17</v>
      </c>
      <c r="AA238" s="17"/>
      <c r="AB238" s="17"/>
      <c r="AC238" s="17"/>
      <c r="AD238" s="17"/>
      <c r="AE238" s="17"/>
      <c r="AF238" s="17"/>
      <c r="AG238" s="17"/>
      <c r="AH238" s="17"/>
      <c r="AI238" s="17"/>
      <c r="AJ238" s="17"/>
      <c r="AK238" s="17"/>
      <c r="AL238" s="43"/>
      <c r="AM238" s="43"/>
    </row>
    <row r="239" spans="1:39" x14ac:dyDescent="0.25">
      <c r="A239" s="17" t="s">
        <v>1312</v>
      </c>
      <c r="B239" s="18">
        <v>1127</v>
      </c>
      <c r="C239" s="18">
        <v>238</v>
      </c>
      <c r="D239" s="17">
        <v>1874</v>
      </c>
      <c r="E239" s="17">
        <f>D239</f>
        <v>1874</v>
      </c>
      <c r="F239" s="17">
        <v>1</v>
      </c>
      <c r="G239" s="17">
        <v>7</v>
      </c>
      <c r="H239" s="17">
        <v>1946</v>
      </c>
      <c r="I239" s="19" t="s">
        <v>12</v>
      </c>
      <c r="J239" s="17">
        <v>22.422747950000002</v>
      </c>
      <c r="K239" s="17">
        <v>29.101763829999999</v>
      </c>
      <c r="L239" s="20">
        <v>138113.54569999999</v>
      </c>
      <c r="M239" s="20">
        <v>5027303.023</v>
      </c>
      <c r="N239" s="20">
        <f t="shared" si="53"/>
        <v>138113.546</v>
      </c>
      <c r="O239" s="20">
        <f t="shared" si="54"/>
        <v>5027303.023</v>
      </c>
      <c r="P239" s="20" t="s">
        <v>104</v>
      </c>
      <c r="Q239" s="43"/>
      <c r="R239" s="43"/>
      <c r="S239" s="43"/>
      <c r="T239" s="43"/>
      <c r="U239" s="43"/>
      <c r="V239" s="52">
        <v>4.3594029499999998</v>
      </c>
      <c r="W239" s="52">
        <v>4.7733040200000003</v>
      </c>
      <c r="X239" s="45">
        <f t="shared" si="59"/>
        <v>9.7594029500000001</v>
      </c>
      <c r="Y239" s="45">
        <f t="shared" si="60"/>
        <v>10.873304019999999</v>
      </c>
      <c r="Z239" s="45">
        <f t="shared" si="61"/>
        <v>9.7594029500000001</v>
      </c>
      <c r="AA239" s="17"/>
      <c r="AB239" s="17"/>
      <c r="AC239" s="17"/>
      <c r="AD239" s="17"/>
      <c r="AE239" s="17"/>
      <c r="AF239" s="17"/>
      <c r="AG239" s="17"/>
      <c r="AH239" s="17"/>
      <c r="AI239" s="17"/>
      <c r="AJ239" s="17"/>
      <c r="AK239" s="17"/>
      <c r="AL239" s="43"/>
      <c r="AM239" s="43"/>
    </row>
    <row r="240" spans="1:39" x14ac:dyDescent="0.25">
      <c r="A240" s="17" t="s">
        <v>1335</v>
      </c>
      <c r="B240" s="18">
        <v>1150</v>
      </c>
      <c r="C240" s="18">
        <v>239</v>
      </c>
      <c r="D240" s="17">
        <v>1862</v>
      </c>
      <c r="E240" s="17">
        <f>D240</f>
        <v>1862</v>
      </c>
      <c r="F240" s="17">
        <v>8</v>
      </c>
      <c r="G240" s="17">
        <v>7</v>
      </c>
      <c r="H240" s="17">
        <v>1946</v>
      </c>
      <c r="I240" s="19" t="s">
        <v>12</v>
      </c>
      <c r="J240" s="17">
        <v>7.9316339200000003</v>
      </c>
      <c r="K240" s="17">
        <v>28.8559652</v>
      </c>
      <c r="L240" s="20">
        <v>138113.54569999999</v>
      </c>
      <c r="M240" s="20">
        <v>5027303.023</v>
      </c>
      <c r="N240" s="20">
        <f t="shared" si="53"/>
        <v>138113.546</v>
      </c>
      <c r="O240" s="20">
        <f t="shared" si="54"/>
        <v>5027303.023</v>
      </c>
      <c r="P240" s="20" t="s">
        <v>104</v>
      </c>
      <c r="Q240" s="43"/>
      <c r="R240" s="43"/>
      <c r="S240" s="43"/>
      <c r="T240" s="43"/>
      <c r="U240" s="43"/>
      <c r="V240" s="44">
        <v>2.9</v>
      </c>
      <c r="W240" s="44">
        <v>4.7</v>
      </c>
      <c r="X240" s="45">
        <f t="shared" si="59"/>
        <v>8.3000000000000007</v>
      </c>
      <c r="Y240" s="45">
        <f t="shared" si="60"/>
        <v>10.8</v>
      </c>
      <c r="Z240" s="45">
        <f t="shared" si="61"/>
        <v>8.3000000000000007</v>
      </c>
      <c r="AA240" s="17"/>
      <c r="AB240" s="17"/>
      <c r="AC240" s="17"/>
      <c r="AD240" s="17"/>
      <c r="AE240" s="17"/>
      <c r="AF240" s="17"/>
      <c r="AG240" s="17"/>
      <c r="AH240" s="17"/>
      <c r="AI240" s="17"/>
      <c r="AJ240" s="17"/>
      <c r="AK240" s="17"/>
      <c r="AL240" s="43"/>
      <c r="AM240" s="43"/>
    </row>
    <row r="241" spans="1:39" x14ac:dyDescent="0.25">
      <c r="A241" s="17" t="s">
        <v>774</v>
      </c>
      <c r="B241" s="18">
        <v>602</v>
      </c>
      <c r="C241" s="18">
        <v>240</v>
      </c>
      <c r="D241" s="17" t="s">
        <v>754</v>
      </c>
      <c r="E241" s="17">
        <v>1947</v>
      </c>
      <c r="F241" s="17">
        <v>21</v>
      </c>
      <c r="G241" s="17">
        <v>7</v>
      </c>
      <c r="H241" s="17">
        <v>1946</v>
      </c>
      <c r="I241" s="19" t="s">
        <v>12</v>
      </c>
      <c r="J241" s="17">
        <v>553.07407424999997</v>
      </c>
      <c r="K241" s="17">
        <v>-285.28211255000002</v>
      </c>
      <c r="L241" s="20">
        <v>138113.54574016001</v>
      </c>
      <c r="M241" s="20">
        <v>5027303.0225811303</v>
      </c>
      <c r="N241" s="20">
        <f t="shared" si="53"/>
        <v>138113.546</v>
      </c>
      <c r="O241" s="20">
        <f t="shared" si="54"/>
        <v>5027303.023</v>
      </c>
      <c r="P241" s="20" t="s">
        <v>104</v>
      </c>
      <c r="Q241" s="43"/>
      <c r="R241" s="43"/>
      <c r="S241" s="43"/>
      <c r="T241" s="43"/>
      <c r="U241" s="43"/>
      <c r="V241" s="44">
        <v>7.2</v>
      </c>
      <c r="W241" s="44">
        <v>6.8</v>
      </c>
      <c r="X241" s="45">
        <f t="shared" si="59"/>
        <v>12.600000000000001</v>
      </c>
      <c r="Y241" s="45">
        <f t="shared" si="60"/>
        <v>12.899999999999999</v>
      </c>
      <c r="Z241" s="45">
        <f t="shared" si="61"/>
        <v>12.600000000000001</v>
      </c>
      <c r="AA241" s="17"/>
      <c r="AB241" s="17"/>
      <c r="AC241" s="17"/>
      <c r="AD241" s="17"/>
      <c r="AE241" s="17"/>
      <c r="AF241" s="17"/>
      <c r="AG241" s="17"/>
      <c r="AH241" s="17"/>
      <c r="AI241" s="17"/>
      <c r="AJ241" s="17"/>
      <c r="AK241" s="17"/>
      <c r="AL241" s="43"/>
      <c r="AM241" s="43"/>
    </row>
    <row r="242" spans="1:39" x14ac:dyDescent="0.25">
      <c r="A242" s="17" t="s">
        <v>800</v>
      </c>
      <c r="B242" s="18">
        <v>627</v>
      </c>
      <c r="C242" s="18">
        <v>241</v>
      </c>
      <c r="D242" s="17" t="s">
        <v>781</v>
      </c>
      <c r="E242" s="17">
        <v>1947</v>
      </c>
      <c r="F242" s="17">
        <v>20</v>
      </c>
      <c r="G242" s="17">
        <v>7</v>
      </c>
      <c r="H242" s="17">
        <v>1946</v>
      </c>
      <c r="I242" s="19" t="s">
        <v>12</v>
      </c>
      <c r="J242" s="17">
        <v>554.20549922999999</v>
      </c>
      <c r="K242" s="17">
        <v>-287.69809322999998</v>
      </c>
      <c r="L242" s="20">
        <v>138113.54574016001</v>
      </c>
      <c r="M242" s="20">
        <v>5027303.0225811303</v>
      </c>
      <c r="N242" s="20">
        <f t="shared" si="53"/>
        <v>138113.546</v>
      </c>
      <c r="O242" s="20">
        <f t="shared" si="54"/>
        <v>5027303.023</v>
      </c>
      <c r="P242" s="20" t="s">
        <v>104</v>
      </c>
      <c r="Q242" s="43"/>
      <c r="R242" s="43"/>
      <c r="S242" s="43"/>
      <c r="T242" s="43"/>
      <c r="U242" s="43"/>
      <c r="V242" s="44">
        <v>2.4</v>
      </c>
      <c r="W242" s="44">
        <v>1.8</v>
      </c>
      <c r="X242" s="45">
        <f t="shared" si="59"/>
        <v>7.8000000000000007</v>
      </c>
      <c r="Y242" s="45">
        <f t="shared" si="60"/>
        <v>7.8999999999999995</v>
      </c>
      <c r="Z242" s="45">
        <f t="shared" si="61"/>
        <v>7.8000000000000007</v>
      </c>
      <c r="AA242" s="17"/>
      <c r="AB242" s="17"/>
      <c r="AC242" s="17"/>
      <c r="AD242" s="17"/>
      <c r="AE242" s="17"/>
      <c r="AF242" s="17"/>
      <c r="AG242" s="17"/>
      <c r="AH242" s="17"/>
      <c r="AI242" s="17"/>
      <c r="AJ242" s="17"/>
      <c r="AK242" s="17"/>
      <c r="AL242" s="43"/>
      <c r="AM242" s="43"/>
    </row>
    <row r="243" spans="1:39" x14ac:dyDescent="0.25">
      <c r="A243" s="17" t="s">
        <v>811</v>
      </c>
      <c r="B243" s="18">
        <v>637</v>
      </c>
      <c r="C243" s="18">
        <v>242</v>
      </c>
      <c r="D243" s="17" t="s">
        <v>809</v>
      </c>
      <c r="E243" s="17">
        <v>1947</v>
      </c>
      <c r="F243" s="17">
        <v>3</v>
      </c>
      <c r="G243" s="17">
        <v>7</v>
      </c>
      <c r="H243" s="17">
        <v>1946</v>
      </c>
      <c r="I243" s="19" t="s">
        <v>12</v>
      </c>
      <c r="J243" s="17">
        <v>536.61101783000004</v>
      </c>
      <c r="K243" s="17">
        <v>-220.95320201000001</v>
      </c>
      <c r="L243" s="20">
        <v>138113.54574016001</v>
      </c>
      <c r="M243" s="20">
        <v>5027303.0225811303</v>
      </c>
      <c r="N243" s="20">
        <f t="shared" si="53"/>
        <v>138113.546</v>
      </c>
      <c r="O243" s="20">
        <f t="shared" si="54"/>
        <v>5027303.023</v>
      </c>
      <c r="P243" s="20" t="s">
        <v>104</v>
      </c>
      <c r="Q243" s="43"/>
      <c r="R243" s="43"/>
      <c r="S243" s="43"/>
      <c r="T243" s="43"/>
      <c r="U243" s="43"/>
      <c r="V243" s="44">
        <v>2.2999999999999998</v>
      </c>
      <c r="W243" s="44">
        <v>0.4</v>
      </c>
      <c r="X243" s="45">
        <f t="shared" si="59"/>
        <v>7.7</v>
      </c>
      <c r="Y243" s="45">
        <f t="shared" si="60"/>
        <v>6.5</v>
      </c>
      <c r="Z243" s="45">
        <f t="shared" si="61"/>
        <v>7.7</v>
      </c>
      <c r="AA243" s="17"/>
      <c r="AB243" s="17"/>
      <c r="AC243" s="17"/>
      <c r="AD243" s="17"/>
      <c r="AE243" s="17"/>
      <c r="AF243" s="17"/>
      <c r="AG243" s="17"/>
      <c r="AH243" s="17"/>
      <c r="AI243" s="17"/>
      <c r="AJ243" s="17"/>
      <c r="AK243" s="17"/>
      <c r="AL243" s="43"/>
      <c r="AM243" s="43"/>
    </row>
    <row r="244" spans="1:39" x14ac:dyDescent="0.25">
      <c r="A244" s="17" t="s">
        <v>962</v>
      </c>
      <c r="B244" s="18">
        <v>785</v>
      </c>
      <c r="C244" s="18">
        <v>243</v>
      </c>
      <c r="D244" s="17">
        <v>1931</v>
      </c>
      <c r="E244" s="17">
        <f>D244</f>
        <v>1931</v>
      </c>
      <c r="F244" s="17">
        <v>18</v>
      </c>
      <c r="G244" s="17">
        <v>7</v>
      </c>
      <c r="H244" s="17">
        <v>1946</v>
      </c>
      <c r="I244" s="19" t="s">
        <v>12</v>
      </c>
      <c r="J244" s="17">
        <v>554.99618410000005</v>
      </c>
      <c r="K244" s="17">
        <v>-290.33171183000002</v>
      </c>
      <c r="L244" s="20">
        <v>138113.54574016001</v>
      </c>
      <c r="M244" s="20">
        <v>5027303.0225811303</v>
      </c>
      <c r="N244" s="20">
        <f t="shared" si="53"/>
        <v>138113.546</v>
      </c>
      <c r="O244" s="20">
        <f t="shared" si="54"/>
        <v>5027303.023</v>
      </c>
      <c r="P244" s="20" t="s">
        <v>104</v>
      </c>
      <c r="Q244" s="43"/>
      <c r="R244" s="43"/>
      <c r="S244" s="43"/>
      <c r="T244" s="43"/>
      <c r="U244" s="43"/>
      <c r="V244" s="45">
        <v>17.605247590000001</v>
      </c>
      <c r="W244" s="45">
        <v>11.92018361</v>
      </c>
      <c r="X244" s="45">
        <f t="shared" si="59"/>
        <v>23.005247590000003</v>
      </c>
      <c r="Y244" s="45">
        <f t="shared" si="60"/>
        <v>18.02018361</v>
      </c>
      <c r="Z244" s="45">
        <f t="shared" si="61"/>
        <v>23.005247590000003</v>
      </c>
      <c r="AA244" s="17"/>
      <c r="AB244" s="17"/>
      <c r="AC244" s="17"/>
      <c r="AD244" s="17"/>
      <c r="AE244" s="17"/>
      <c r="AF244" s="17"/>
      <c r="AG244" s="17"/>
      <c r="AH244" s="17"/>
      <c r="AI244" s="17"/>
      <c r="AJ244" s="17"/>
      <c r="AK244" s="17"/>
      <c r="AL244" s="43"/>
      <c r="AM244" s="43"/>
    </row>
    <row r="245" spans="1:39" x14ac:dyDescent="0.25">
      <c r="A245" s="17" t="s">
        <v>1055</v>
      </c>
      <c r="B245" s="18">
        <v>877</v>
      </c>
      <c r="C245" s="18">
        <v>244</v>
      </c>
      <c r="D245" s="17" t="s">
        <v>1012</v>
      </c>
      <c r="E245" s="17">
        <v>1905</v>
      </c>
      <c r="F245" s="17">
        <v>44</v>
      </c>
      <c r="G245" s="17">
        <v>7</v>
      </c>
      <c r="H245" s="17">
        <v>1946</v>
      </c>
      <c r="I245" s="19" t="s">
        <v>12</v>
      </c>
      <c r="J245" s="17">
        <v>5095.8892178599999</v>
      </c>
      <c r="K245" s="17">
        <v>-3395.4969253499999</v>
      </c>
      <c r="L245" s="20">
        <v>138113.54574016001</v>
      </c>
      <c r="M245" s="20">
        <v>5027303.0225811303</v>
      </c>
      <c r="N245" s="20">
        <f t="shared" si="53"/>
        <v>138113.546</v>
      </c>
      <c r="O245" s="20">
        <f t="shared" si="54"/>
        <v>5027303.023</v>
      </c>
      <c r="P245" s="20" t="s">
        <v>104</v>
      </c>
      <c r="Q245" s="43"/>
      <c r="R245" s="43"/>
      <c r="S245" s="43"/>
      <c r="T245" s="43"/>
      <c r="U245" s="43"/>
      <c r="V245" s="45">
        <v>6.9655701399999996</v>
      </c>
      <c r="W245" s="45">
        <v>21.70686564</v>
      </c>
      <c r="X245" s="45">
        <f t="shared" si="59"/>
        <v>12.365570139999999</v>
      </c>
      <c r="Y245" s="45">
        <f t="shared" si="60"/>
        <v>27.806865639999998</v>
      </c>
      <c r="Z245" s="45">
        <f t="shared" si="61"/>
        <v>12.365570139999999</v>
      </c>
      <c r="AA245" s="17"/>
      <c r="AB245" s="17"/>
      <c r="AC245" s="17"/>
      <c r="AD245" s="17"/>
      <c r="AE245" s="17"/>
      <c r="AF245" s="17"/>
      <c r="AG245" s="17"/>
      <c r="AH245" s="17"/>
      <c r="AI245" s="17"/>
      <c r="AJ245" s="17"/>
      <c r="AK245" s="17"/>
      <c r="AL245" s="43"/>
      <c r="AM245" s="43"/>
    </row>
    <row r="246" spans="1:39" x14ac:dyDescent="0.25">
      <c r="A246" s="17" t="s">
        <v>1084</v>
      </c>
      <c r="B246" s="18">
        <v>905</v>
      </c>
      <c r="C246" s="18">
        <v>245</v>
      </c>
      <c r="D246" s="17" t="s">
        <v>1067</v>
      </c>
      <c r="E246" s="17">
        <v>1905</v>
      </c>
      <c r="F246" s="17">
        <v>18</v>
      </c>
      <c r="G246" s="17">
        <v>7</v>
      </c>
      <c r="H246" s="17">
        <v>1946</v>
      </c>
      <c r="I246" s="19" t="s">
        <v>12</v>
      </c>
      <c r="J246" s="17">
        <v>1984.7550605199999</v>
      </c>
      <c r="K246" s="17">
        <v>-1903.1328010100001</v>
      </c>
      <c r="L246" s="20">
        <v>138113.54574016001</v>
      </c>
      <c r="M246" s="20">
        <v>5027303.0225811303</v>
      </c>
      <c r="N246" s="20">
        <f t="shared" si="53"/>
        <v>138113.546</v>
      </c>
      <c r="O246" s="20">
        <f t="shared" si="54"/>
        <v>5027303.023</v>
      </c>
      <c r="P246" s="20" t="s">
        <v>104</v>
      </c>
      <c r="Q246" s="43"/>
      <c r="R246" s="43"/>
      <c r="S246" s="43"/>
      <c r="T246" s="43"/>
      <c r="U246" s="43"/>
      <c r="V246" s="44">
        <v>10.199999999999999</v>
      </c>
      <c r="W246" s="44">
        <v>18.2</v>
      </c>
      <c r="X246" s="45">
        <f t="shared" si="59"/>
        <v>15.6</v>
      </c>
      <c r="Y246" s="45">
        <f t="shared" si="60"/>
        <v>24.299999999999997</v>
      </c>
      <c r="Z246" s="45">
        <f t="shared" si="61"/>
        <v>15.6</v>
      </c>
      <c r="AA246" s="17"/>
      <c r="AB246" s="17"/>
      <c r="AC246" s="17"/>
      <c r="AD246" s="17"/>
      <c r="AE246" s="17"/>
      <c r="AF246" s="17"/>
      <c r="AG246" s="17"/>
      <c r="AH246" s="17"/>
      <c r="AI246" s="17"/>
      <c r="AJ246" s="17"/>
      <c r="AK246" s="17"/>
      <c r="AL246" s="43"/>
      <c r="AM246" s="43"/>
    </row>
    <row r="247" spans="1:39" x14ac:dyDescent="0.25">
      <c r="A247" s="17" t="s">
        <v>1146</v>
      </c>
      <c r="B247" s="18">
        <v>966</v>
      </c>
      <c r="C247" s="18">
        <v>246</v>
      </c>
      <c r="D247" s="17">
        <v>1883</v>
      </c>
      <c r="E247" s="17">
        <f>D247</f>
        <v>1883</v>
      </c>
      <c r="F247" s="17">
        <v>11</v>
      </c>
      <c r="G247" s="17">
        <v>7</v>
      </c>
      <c r="H247" s="17">
        <v>1946</v>
      </c>
      <c r="I247" s="19" t="s">
        <v>12</v>
      </c>
      <c r="J247" s="17">
        <v>2215.5005452700002</v>
      </c>
      <c r="K247" s="17">
        <v>-492.92534762000003</v>
      </c>
      <c r="L247" s="20">
        <v>138113.54574016001</v>
      </c>
      <c r="M247" s="20">
        <v>5027303.0225811303</v>
      </c>
      <c r="N247" s="20">
        <f t="shared" si="53"/>
        <v>138113.546</v>
      </c>
      <c r="O247" s="20">
        <f t="shared" si="54"/>
        <v>5027303.023</v>
      </c>
      <c r="P247" s="20" t="s">
        <v>104</v>
      </c>
      <c r="Q247" s="43"/>
      <c r="R247" s="43"/>
      <c r="S247" s="43"/>
      <c r="T247" s="43"/>
      <c r="U247" s="43"/>
      <c r="V247" s="53">
        <v>6.9699593899999996</v>
      </c>
      <c r="W247" s="53">
        <v>3.1792319299999998</v>
      </c>
      <c r="X247" s="45">
        <f t="shared" si="59"/>
        <v>12.36995939</v>
      </c>
      <c r="Y247" s="45">
        <f t="shared" si="60"/>
        <v>9.2792319299999999</v>
      </c>
      <c r="Z247" s="45">
        <f t="shared" si="61"/>
        <v>12.36995939</v>
      </c>
      <c r="AA247" s="17"/>
      <c r="AB247" s="17"/>
      <c r="AC247" s="17"/>
      <c r="AD247" s="17"/>
      <c r="AE247" s="17"/>
      <c r="AF247" s="17"/>
      <c r="AG247" s="17"/>
      <c r="AH247" s="17"/>
      <c r="AI247" s="17"/>
      <c r="AJ247" s="17"/>
      <c r="AK247" s="17"/>
      <c r="AL247" s="43"/>
      <c r="AM247" s="43"/>
    </row>
    <row r="248" spans="1:39" x14ac:dyDescent="0.25">
      <c r="A248" s="17" t="s">
        <v>1220</v>
      </c>
      <c r="B248" s="18">
        <v>1038</v>
      </c>
      <c r="C248" s="18">
        <v>247</v>
      </c>
      <c r="D248" s="17" t="s">
        <v>1221</v>
      </c>
      <c r="E248" s="17">
        <v>1880</v>
      </c>
      <c r="F248" s="17">
        <v>1</v>
      </c>
      <c r="G248" s="17">
        <v>7</v>
      </c>
      <c r="H248" s="17">
        <v>1946</v>
      </c>
      <c r="I248" s="19" t="s">
        <v>12</v>
      </c>
      <c r="J248" s="17">
        <v>837.51020407999999</v>
      </c>
      <c r="K248" s="17">
        <v>-2092.2346938800001</v>
      </c>
      <c r="L248" s="20">
        <v>138113.54574016001</v>
      </c>
      <c r="M248" s="20">
        <v>5027303.0225811303</v>
      </c>
      <c r="N248" s="20">
        <f t="shared" si="53"/>
        <v>138113.546</v>
      </c>
      <c r="O248" s="20">
        <f t="shared" si="54"/>
        <v>5027303.023</v>
      </c>
      <c r="P248" s="20" t="s">
        <v>104</v>
      </c>
      <c r="Q248" s="43"/>
      <c r="R248" s="43"/>
      <c r="S248" s="43"/>
      <c r="T248" s="43"/>
      <c r="U248" s="43"/>
      <c r="V248" s="44">
        <v>7.9</v>
      </c>
      <c r="W248" s="44">
        <v>16.2</v>
      </c>
      <c r="X248" s="45">
        <f t="shared" si="59"/>
        <v>13.3</v>
      </c>
      <c r="Y248" s="45">
        <f t="shared" si="60"/>
        <v>22.299999999999997</v>
      </c>
      <c r="Z248" s="45">
        <f t="shared" si="61"/>
        <v>13.3</v>
      </c>
      <c r="AA248" s="17"/>
      <c r="AB248" s="17"/>
      <c r="AC248" s="17"/>
      <c r="AD248" s="17"/>
      <c r="AE248" s="17"/>
      <c r="AF248" s="17"/>
      <c r="AG248" s="17"/>
      <c r="AH248" s="17"/>
      <c r="AI248" s="17"/>
      <c r="AJ248" s="17"/>
      <c r="AK248" s="17"/>
      <c r="AL248" s="43"/>
      <c r="AM248" s="43"/>
    </row>
    <row r="249" spans="1:39" x14ac:dyDescent="0.25">
      <c r="A249" s="17" t="s">
        <v>1285</v>
      </c>
      <c r="B249" s="18">
        <v>1101</v>
      </c>
      <c r="C249" s="18">
        <v>248</v>
      </c>
      <c r="D249" s="17" t="s">
        <v>1286</v>
      </c>
      <c r="E249" s="17">
        <v>1876</v>
      </c>
      <c r="F249" s="17">
        <v>1</v>
      </c>
      <c r="G249" s="17">
        <v>7</v>
      </c>
      <c r="H249" s="17">
        <v>1946</v>
      </c>
      <c r="I249" s="19" t="s">
        <v>12</v>
      </c>
      <c r="J249" s="17">
        <v>752.98609617</v>
      </c>
      <c r="K249" s="17">
        <v>-1112.82222482</v>
      </c>
      <c r="L249" s="20">
        <v>138113.54574016001</v>
      </c>
      <c r="M249" s="20">
        <v>5027303.0225811303</v>
      </c>
      <c r="N249" s="20">
        <f t="shared" si="53"/>
        <v>138113.546</v>
      </c>
      <c r="O249" s="20">
        <f t="shared" si="54"/>
        <v>5027303.023</v>
      </c>
      <c r="P249" s="20" t="s">
        <v>104</v>
      </c>
      <c r="Q249" s="43"/>
      <c r="R249" s="43"/>
      <c r="S249" s="43"/>
      <c r="T249" s="43"/>
      <c r="U249" s="43"/>
      <c r="V249" s="44">
        <v>42.6</v>
      </c>
      <c r="W249" s="44">
        <v>4.4000000000000004</v>
      </c>
      <c r="X249" s="45">
        <f t="shared" si="59"/>
        <v>48</v>
      </c>
      <c r="Y249" s="45">
        <f t="shared" si="60"/>
        <v>10.5</v>
      </c>
      <c r="Z249" s="45">
        <f t="shared" si="61"/>
        <v>48</v>
      </c>
      <c r="AA249" s="17"/>
      <c r="AB249" s="17"/>
      <c r="AC249" s="17"/>
      <c r="AD249" s="17"/>
      <c r="AE249" s="17"/>
      <c r="AF249" s="17"/>
      <c r="AG249" s="17"/>
      <c r="AH249" s="17"/>
      <c r="AI249" s="17"/>
      <c r="AJ249" s="17"/>
      <c r="AK249" s="17"/>
      <c r="AL249" s="43"/>
      <c r="AM249" s="43"/>
    </row>
    <row r="250" spans="1:39" x14ac:dyDescent="0.25">
      <c r="A250" s="17" t="s">
        <v>1252</v>
      </c>
      <c r="B250" s="18">
        <v>1068</v>
      </c>
      <c r="C250" s="18">
        <v>249</v>
      </c>
      <c r="D250" s="17" t="s">
        <v>1250</v>
      </c>
      <c r="E250" s="17">
        <v>1876</v>
      </c>
      <c r="F250" s="17">
        <v>3</v>
      </c>
      <c r="G250" s="17">
        <v>7</v>
      </c>
      <c r="H250" s="17">
        <v>1946</v>
      </c>
      <c r="I250" s="19" t="s">
        <v>12</v>
      </c>
      <c r="J250" s="17">
        <v>908.94837654000003</v>
      </c>
      <c r="K250" s="17">
        <v>-1908.8966427600001</v>
      </c>
      <c r="L250" s="20">
        <v>138113.54574016001</v>
      </c>
      <c r="M250" s="20">
        <v>5027303.0225811303</v>
      </c>
      <c r="N250" s="20">
        <f t="shared" si="53"/>
        <v>138113.546</v>
      </c>
      <c r="O250" s="20">
        <f t="shared" si="54"/>
        <v>5027303.023</v>
      </c>
      <c r="P250" s="20" t="s">
        <v>104</v>
      </c>
      <c r="Q250" s="43"/>
      <c r="R250" s="43"/>
      <c r="S250" s="43"/>
      <c r="T250" s="43"/>
      <c r="U250" s="43"/>
      <c r="V250" s="44">
        <v>74</v>
      </c>
      <c r="W250" s="44">
        <v>48.7</v>
      </c>
      <c r="X250" s="45">
        <f t="shared" si="59"/>
        <v>79.400000000000006</v>
      </c>
      <c r="Y250" s="45">
        <f t="shared" si="60"/>
        <v>54.800000000000004</v>
      </c>
      <c r="Z250" s="45">
        <f t="shared" si="61"/>
        <v>79.400000000000006</v>
      </c>
      <c r="AA250" s="17"/>
      <c r="AB250" s="17"/>
      <c r="AC250" s="17"/>
      <c r="AD250" s="17"/>
      <c r="AE250" s="17"/>
      <c r="AF250" s="17"/>
      <c r="AG250" s="17"/>
      <c r="AH250" s="17"/>
      <c r="AI250" s="17"/>
      <c r="AJ250" s="17"/>
      <c r="AK250" s="17"/>
      <c r="AL250" s="43"/>
      <c r="AM250" s="43"/>
    </row>
    <row r="251" spans="1:39" x14ac:dyDescent="0.25">
      <c r="A251" s="23" t="s">
        <v>129</v>
      </c>
      <c r="B251" s="23">
        <v>13</v>
      </c>
      <c r="C251" s="23">
        <v>250</v>
      </c>
      <c r="D251" s="23">
        <v>1946</v>
      </c>
      <c r="E251" s="23">
        <f>D251</f>
        <v>1946</v>
      </c>
      <c r="F251" s="23" t="s">
        <v>12</v>
      </c>
      <c r="G251" s="23">
        <v>13</v>
      </c>
      <c r="H251" s="23">
        <v>1946</v>
      </c>
      <c r="I251" s="24">
        <v>11</v>
      </c>
      <c r="J251" s="23" t="s">
        <v>12</v>
      </c>
      <c r="K251" s="23" t="s">
        <v>12</v>
      </c>
      <c r="L251" s="25">
        <v>138237.6624</v>
      </c>
      <c r="M251" s="25">
        <v>5027770.51</v>
      </c>
      <c r="N251" s="25">
        <f t="shared" si="53"/>
        <v>138237.66200000001</v>
      </c>
      <c r="O251" s="25">
        <f t="shared" si="54"/>
        <v>5027770.51</v>
      </c>
      <c r="P251" s="25" t="s">
        <v>104</v>
      </c>
      <c r="Q251" s="26">
        <v>4.5408311990909089</v>
      </c>
      <c r="R251" s="26">
        <v>4.374291754545454</v>
      </c>
      <c r="S251" s="27">
        <f>IF(E251=2020, Q251, IF(E251=1946, Q251+5.4, IF(E251=1883, Q251+8.2, IF(E251=1882, Q251+5.9, IF(E251=1824, Q251+5.8, IF(E251=1803, Q251+14.8, IF(E251=1790, Q251+8, )))))))</f>
        <v>9.9408311990909084</v>
      </c>
      <c r="T251" s="27">
        <f>IF(E251=2020, R251, IF(E251=1946, R251+5.4, IF(E251=1883, R251+8.2, IF(E251=1882, R251+5.9, IF(E251=1824, R251+5.8, IF(E251=1803, R251+14.8, IF(E251=1790, R251+8, )))))))</f>
        <v>9.7742917545454553</v>
      </c>
      <c r="U251" s="27">
        <f>IF(P251="Affine", S251, T251)</f>
        <v>9.9408311990909084</v>
      </c>
      <c r="V251" s="23"/>
      <c r="W251" s="23"/>
      <c r="X251" s="28"/>
      <c r="Y251" s="27"/>
      <c r="Z251" s="26"/>
      <c r="AA251" s="23">
        <v>1880</v>
      </c>
      <c r="AB251" s="23">
        <v>1882</v>
      </c>
      <c r="AC251" s="23">
        <f>AVERAGE(AA251:AB251)</f>
        <v>1881</v>
      </c>
      <c r="AD251" s="23">
        <f>AC251-AA251</f>
        <v>1</v>
      </c>
      <c r="AE251" s="23">
        <v>1952</v>
      </c>
      <c r="AF251" s="23">
        <v>1958</v>
      </c>
      <c r="AG251" s="23">
        <f>AVERAGE(AE251:AF251)</f>
        <v>1955</v>
      </c>
      <c r="AH251" s="23">
        <f>AG251-AE251</f>
        <v>3</v>
      </c>
      <c r="AI251" s="23" t="s">
        <v>105</v>
      </c>
      <c r="AJ251" s="23">
        <v>1</v>
      </c>
      <c r="AK251" s="23" t="s">
        <v>130</v>
      </c>
      <c r="AL251" s="26">
        <f>AVERAGE(V252:V262)</f>
        <v>4.5408311990909089</v>
      </c>
      <c r="AM251" s="26">
        <f>AVERAGE(W252:W262)</f>
        <v>4.374291754545454</v>
      </c>
    </row>
    <row r="252" spans="1:39" x14ac:dyDescent="0.25">
      <c r="A252" s="17" t="s">
        <v>779</v>
      </c>
      <c r="B252" s="18">
        <v>607</v>
      </c>
      <c r="C252" s="18">
        <v>251</v>
      </c>
      <c r="D252" s="17" t="s">
        <v>754</v>
      </c>
      <c r="E252" s="17">
        <v>1947</v>
      </c>
      <c r="F252" s="17">
        <v>26</v>
      </c>
      <c r="G252" s="17">
        <v>13</v>
      </c>
      <c r="H252" s="17">
        <v>1946</v>
      </c>
      <c r="I252" s="19" t="s">
        <v>12</v>
      </c>
      <c r="J252" s="17">
        <v>546.13502256000004</v>
      </c>
      <c r="K252" s="17">
        <v>-523.08650738999995</v>
      </c>
      <c r="L252" s="20">
        <v>138237.66236441999</v>
      </c>
      <c r="M252" s="20">
        <v>5027770.5101386104</v>
      </c>
      <c r="N252" s="20">
        <f t="shared" si="53"/>
        <v>138237.66200000001</v>
      </c>
      <c r="O252" s="20">
        <f t="shared" si="54"/>
        <v>5027770.51</v>
      </c>
      <c r="P252" s="20" t="s">
        <v>104</v>
      </c>
      <c r="Q252" s="43"/>
      <c r="R252" s="43"/>
      <c r="S252" s="43"/>
      <c r="T252" s="43"/>
      <c r="U252" s="43"/>
      <c r="V252" s="44">
        <v>3.9</v>
      </c>
      <c r="W252" s="44">
        <v>4.0999999999999996</v>
      </c>
      <c r="X252" s="45">
        <f t="shared" ref="X252:X262" si="62">IF(H252=2020, V252, IF(H252=1946, V252+5.4, IF(H252=1883, V252+8.2, IF(H252=1882, V252+5.9, IF(H252=1824, V252+5.8, IF(H252=1803, V252+14.8, IF(H252=1790, V252+8, )))))))</f>
        <v>9.3000000000000007</v>
      </c>
      <c r="Y252" s="45">
        <f t="shared" ref="Y252:Y262" si="63">IF(H252=2020, W252, IF(H252=1946, W252+6.1, IF(H252=1883, W252+7.6, IF(H252=1882, W252+6.3, IF(H252=1824, W252+7.4, IF(H252=1803, W252+17.5, IF(H252=1790, W252+11.8, )))))))</f>
        <v>10.199999999999999</v>
      </c>
      <c r="Z252" s="45">
        <f t="shared" ref="Z252:Z262" si="64">IF(P252="Affine", X252, Y252)</f>
        <v>9.3000000000000007</v>
      </c>
      <c r="AA252" s="17"/>
      <c r="AB252" s="17"/>
      <c r="AC252" s="17"/>
      <c r="AD252" s="17"/>
      <c r="AE252" s="17"/>
      <c r="AF252" s="17"/>
      <c r="AG252" s="17"/>
      <c r="AH252" s="17"/>
      <c r="AI252" s="17"/>
      <c r="AJ252" s="17"/>
      <c r="AK252" s="17"/>
      <c r="AL252" s="43"/>
      <c r="AM252" s="43"/>
    </row>
    <row r="253" spans="1:39" x14ac:dyDescent="0.25">
      <c r="A253" s="17" t="s">
        <v>804</v>
      </c>
      <c r="B253" s="18">
        <v>631</v>
      </c>
      <c r="C253" s="18">
        <v>252</v>
      </c>
      <c r="D253" s="17" t="s">
        <v>781</v>
      </c>
      <c r="E253" s="17">
        <v>1947</v>
      </c>
      <c r="F253" s="17">
        <v>24</v>
      </c>
      <c r="G253" s="17">
        <v>13</v>
      </c>
      <c r="H253" s="17">
        <v>1946</v>
      </c>
      <c r="I253" s="19" t="s">
        <v>12</v>
      </c>
      <c r="J253" s="17">
        <v>547.06574423999996</v>
      </c>
      <c r="K253" s="17">
        <v>-526.65670450000005</v>
      </c>
      <c r="L253" s="20">
        <v>138237.66236441999</v>
      </c>
      <c r="M253" s="20">
        <v>5027770.5101386104</v>
      </c>
      <c r="N253" s="20">
        <f t="shared" si="53"/>
        <v>138237.66200000001</v>
      </c>
      <c r="O253" s="20">
        <f t="shared" si="54"/>
        <v>5027770.51</v>
      </c>
      <c r="P253" s="20" t="s">
        <v>104</v>
      </c>
      <c r="Q253" s="43"/>
      <c r="R253" s="43"/>
      <c r="S253" s="43"/>
      <c r="T253" s="43"/>
      <c r="U253" s="43"/>
      <c r="V253" s="44">
        <v>0.7</v>
      </c>
      <c r="W253" s="44">
        <v>2.2000000000000002</v>
      </c>
      <c r="X253" s="45">
        <f t="shared" si="62"/>
        <v>6.1000000000000005</v>
      </c>
      <c r="Y253" s="45">
        <f t="shared" si="63"/>
        <v>8.3000000000000007</v>
      </c>
      <c r="Z253" s="45">
        <f t="shared" si="64"/>
        <v>6.1000000000000005</v>
      </c>
      <c r="AA253" s="17"/>
      <c r="AB253" s="17"/>
      <c r="AC253" s="17"/>
      <c r="AD253" s="17"/>
      <c r="AE253" s="17"/>
      <c r="AF253" s="17"/>
      <c r="AG253" s="17"/>
      <c r="AH253" s="17"/>
      <c r="AI253" s="17"/>
      <c r="AJ253" s="17"/>
      <c r="AK253" s="17"/>
      <c r="AL253" s="43"/>
      <c r="AM253" s="43"/>
    </row>
    <row r="254" spans="1:39" x14ac:dyDescent="0.25">
      <c r="A254" s="17" t="s">
        <v>833</v>
      </c>
      <c r="B254" s="18">
        <v>659</v>
      </c>
      <c r="C254" s="18">
        <v>253</v>
      </c>
      <c r="D254" s="17" t="s">
        <v>809</v>
      </c>
      <c r="E254" s="17">
        <v>1947</v>
      </c>
      <c r="F254" s="17">
        <v>25</v>
      </c>
      <c r="G254" s="17">
        <v>13</v>
      </c>
      <c r="H254" s="17">
        <v>1946</v>
      </c>
      <c r="I254" s="19" t="s">
        <v>12</v>
      </c>
      <c r="J254" s="17">
        <v>530.94178633000001</v>
      </c>
      <c r="K254" s="17">
        <v>-459.17225380999997</v>
      </c>
      <c r="L254" s="20">
        <v>138237.66236441999</v>
      </c>
      <c r="M254" s="20">
        <v>5027770.5101386104</v>
      </c>
      <c r="N254" s="20">
        <f t="shared" si="53"/>
        <v>138237.66200000001</v>
      </c>
      <c r="O254" s="20">
        <f t="shared" si="54"/>
        <v>5027770.51</v>
      </c>
      <c r="P254" s="20" t="s">
        <v>104</v>
      </c>
      <c r="Q254" s="43"/>
      <c r="R254" s="43"/>
      <c r="S254" s="43"/>
      <c r="T254" s="43"/>
      <c r="U254" s="43"/>
      <c r="V254" s="44">
        <v>2.4</v>
      </c>
      <c r="W254" s="44">
        <v>2.2999999999999998</v>
      </c>
      <c r="X254" s="45">
        <f t="shared" si="62"/>
        <v>7.8000000000000007</v>
      </c>
      <c r="Y254" s="45">
        <f t="shared" si="63"/>
        <v>8.3999999999999986</v>
      </c>
      <c r="Z254" s="45">
        <f t="shared" si="64"/>
        <v>7.8000000000000007</v>
      </c>
      <c r="AA254" s="17"/>
      <c r="AB254" s="17"/>
      <c r="AC254" s="17"/>
      <c r="AD254" s="17"/>
      <c r="AE254" s="17"/>
      <c r="AF254" s="17"/>
      <c r="AG254" s="17"/>
      <c r="AH254" s="17"/>
      <c r="AI254" s="17"/>
      <c r="AJ254" s="17"/>
      <c r="AK254" s="17"/>
      <c r="AL254" s="43"/>
      <c r="AM254" s="43"/>
    </row>
    <row r="255" spans="1:39" x14ac:dyDescent="0.25">
      <c r="A255" s="17" t="s">
        <v>966</v>
      </c>
      <c r="B255" s="18">
        <v>789</v>
      </c>
      <c r="C255" s="18">
        <v>254</v>
      </c>
      <c r="D255" s="17">
        <v>1931</v>
      </c>
      <c r="E255" s="17">
        <f>D255</f>
        <v>1931</v>
      </c>
      <c r="F255" s="17">
        <v>22</v>
      </c>
      <c r="G255" s="17">
        <v>13</v>
      </c>
      <c r="H255" s="17">
        <v>1946</v>
      </c>
      <c r="I255" s="19" t="s">
        <v>12</v>
      </c>
      <c r="J255" s="17">
        <v>547.32257167</v>
      </c>
      <c r="K255" s="17">
        <v>-532.81161360999999</v>
      </c>
      <c r="L255" s="20">
        <v>138237.66236441999</v>
      </c>
      <c r="M255" s="20">
        <v>5027770.5101386104</v>
      </c>
      <c r="N255" s="20">
        <f t="shared" si="53"/>
        <v>138237.66200000001</v>
      </c>
      <c r="O255" s="20">
        <f t="shared" si="54"/>
        <v>5027770.51</v>
      </c>
      <c r="P255" s="20" t="s">
        <v>104</v>
      </c>
      <c r="Q255" s="43"/>
      <c r="R255" s="43"/>
      <c r="S255" s="43"/>
      <c r="T255" s="43"/>
      <c r="U255" s="43"/>
      <c r="V255" s="45">
        <v>6.7270304699999999</v>
      </c>
      <c r="W255" s="45">
        <v>4.7591677600000004</v>
      </c>
      <c r="X255" s="45">
        <f t="shared" si="62"/>
        <v>12.127030470000001</v>
      </c>
      <c r="Y255" s="45">
        <f t="shared" si="63"/>
        <v>10.85916776</v>
      </c>
      <c r="Z255" s="45">
        <f t="shared" si="64"/>
        <v>12.127030470000001</v>
      </c>
      <c r="AA255" s="17"/>
      <c r="AB255" s="17"/>
      <c r="AC255" s="17"/>
      <c r="AD255" s="17"/>
      <c r="AE255" s="17"/>
      <c r="AF255" s="17"/>
      <c r="AG255" s="17"/>
      <c r="AH255" s="17"/>
      <c r="AI255" s="17"/>
      <c r="AJ255" s="17"/>
      <c r="AK255" s="17"/>
      <c r="AL255" s="43"/>
      <c r="AM255" s="43"/>
    </row>
    <row r="256" spans="1:39" x14ac:dyDescent="0.25">
      <c r="A256" s="17" t="s">
        <v>1051</v>
      </c>
      <c r="B256" s="18">
        <v>873</v>
      </c>
      <c r="C256" s="18">
        <v>255</v>
      </c>
      <c r="D256" s="17" t="s">
        <v>1012</v>
      </c>
      <c r="E256" s="17">
        <v>1905</v>
      </c>
      <c r="F256" s="17">
        <v>40</v>
      </c>
      <c r="G256" s="17">
        <v>13</v>
      </c>
      <c r="H256" s="17">
        <v>1946</v>
      </c>
      <c r="I256" s="19" t="s">
        <v>12</v>
      </c>
      <c r="J256" s="17">
        <v>5221.7724885600001</v>
      </c>
      <c r="K256" s="17">
        <v>-2910.9218552699999</v>
      </c>
      <c r="L256" s="20">
        <v>138237.66236441999</v>
      </c>
      <c r="M256" s="20">
        <v>5027770.5101386104</v>
      </c>
      <c r="N256" s="20">
        <f t="shared" si="53"/>
        <v>138237.66200000001</v>
      </c>
      <c r="O256" s="20">
        <f t="shared" si="54"/>
        <v>5027770.51</v>
      </c>
      <c r="P256" s="20" t="s">
        <v>104</v>
      </c>
      <c r="Q256" s="43"/>
      <c r="R256" s="43"/>
      <c r="S256" s="43"/>
      <c r="T256" s="43"/>
      <c r="U256" s="43"/>
      <c r="V256" s="45">
        <v>8.6930311899999992</v>
      </c>
      <c r="W256" s="45">
        <v>9.4984363300000005</v>
      </c>
      <c r="X256" s="45">
        <f t="shared" si="62"/>
        <v>14.09303119</v>
      </c>
      <c r="Y256" s="45">
        <f t="shared" si="63"/>
        <v>15.59843633</v>
      </c>
      <c r="Z256" s="45">
        <f t="shared" si="64"/>
        <v>14.09303119</v>
      </c>
      <c r="AA256" s="17"/>
      <c r="AB256" s="17"/>
      <c r="AC256" s="17"/>
      <c r="AD256" s="17"/>
      <c r="AE256" s="17"/>
      <c r="AF256" s="17"/>
      <c r="AG256" s="17"/>
      <c r="AH256" s="17"/>
      <c r="AI256" s="17"/>
      <c r="AJ256" s="17"/>
      <c r="AK256" s="17"/>
      <c r="AL256" s="43"/>
      <c r="AM256" s="43"/>
    </row>
    <row r="257" spans="1:39" x14ac:dyDescent="0.25">
      <c r="A257" s="17" t="s">
        <v>1086</v>
      </c>
      <c r="B257" s="18">
        <v>907</v>
      </c>
      <c r="C257" s="18">
        <v>256</v>
      </c>
      <c r="D257" s="17" t="s">
        <v>1067</v>
      </c>
      <c r="E257" s="17">
        <v>1905</v>
      </c>
      <c r="F257" s="17">
        <v>20</v>
      </c>
      <c r="G257" s="17">
        <v>13</v>
      </c>
      <c r="H257" s="17">
        <v>1946</v>
      </c>
      <c r="I257" s="19" t="s">
        <v>12</v>
      </c>
      <c r="J257" s="17">
        <v>2111.59936616</v>
      </c>
      <c r="K257" s="17">
        <v>-1415.42334611</v>
      </c>
      <c r="L257" s="20">
        <v>138237.66236441999</v>
      </c>
      <c r="M257" s="20">
        <v>5027770.5101386104</v>
      </c>
      <c r="N257" s="20">
        <f t="shared" si="53"/>
        <v>138237.66200000001</v>
      </c>
      <c r="O257" s="20">
        <f t="shared" si="54"/>
        <v>5027770.51</v>
      </c>
      <c r="P257" s="20" t="s">
        <v>104</v>
      </c>
      <c r="Q257" s="43"/>
      <c r="R257" s="43"/>
      <c r="S257" s="43"/>
      <c r="T257" s="43"/>
      <c r="U257" s="43"/>
      <c r="V257" s="44">
        <v>2.9</v>
      </c>
      <c r="W257" s="44">
        <v>3.7</v>
      </c>
      <c r="X257" s="45">
        <f t="shared" si="62"/>
        <v>8.3000000000000007</v>
      </c>
      <c r="Y257" s="45">
        <f t="shared" si="63"/>
        <v>9.8000000000000007</v>
      </c>
      <c r="Z257" s="45">
        <f t="shared" si="64"/>
        <v>8.3000000000000007</v>
      </c>
      <c r="AA257" s="17"/>
      <c r="AB257" s="17"/>
      <c r="AC257" s="17"/>
      <c r="AD257" s="17"/>
      <c r="AE257" s="17"/>
      <c r="AF257" s="17"/>
      <c r="AG257" s="17"/>
      <c r="AH257" s="17"/>
      <c r="AI257" s="17"/>
      <c r="AJ257" s="17"/>
      <c r="AK257" s="17"/>
      <c r="AL257" s="43"/>
      <c r="AM257" s="43"/>
    </row>
    <row r="258" spans="1:39" x14ac:dyDescent="0.25">
      <c r="A258" s="17" t="s">
        <v>1149</v>
      </c>
      <c r="B258" s="18">
        <v>969</v>
      </c>
      <c r="C258" s="18">
        <v>257</v>
      </c>
      <c r="D258" s="17">
        <v>1883</v>
      </c>
      <c r="E258" s="17">
        <f>D258</f>
        <v>1883</v>
      </c>
      <c r="F258" s="17">
        <v>14</v>
      </c>
      <c r="G258" s="17">
        <v>13</v>
      </c>
      <c r="H258" s="17">
        <v>1946</v>
      </c>
      <c r="I258" s="19" t="s">
        <v>12</v>
      </c>
      <c r="J258" s="17">
        <v>2199.0690193400001</v>
      </c>
      <c r="K258" s="17">
        <v>-1039.71026018</v>
      </c>
      <c r="L258" s="20">
        <v>138237.66236441999</v>
      </c>
      <c r="M258" s="20">
        <v>5027770.5101386104</v>
      </c>
      <c r="N258" s="20">
        <f t="shared" ref="N258:N321" si="65">ROUND(L258,3)</f>
        <v>138237.66200000001</v>
      </c>
      <c r="O258" s="20">
        <f t="shared" ref="O258:O321" si="66">ROUND(M258,3)</f>
        <v>5027770.51</v>
      </c>
      <c r="P258" s="20" t="s">
        <v>104</v>
      </c>
      <c r="Q258" s="43"/>
      <c r="R258" s="43"/>
      <c r="S258" s="43"/>
      <c r="T258" s="43"/>
      <c r="U258" s="43"/>
      <c r="V258" s="53">
        <v>6.7151961399999998</v>
      </c>
      <c r="W258" s="53">
        <v>7.3626115199999997</v>
      </c>
      <c r="X258" s="45">
        <f t="shared" si="62"/>
        <v>12.11519614</v>
      </c>
      <c r="Y258" s="45">
        <f t="shared" si="63"/>
        <v>13.462611519999999</v>
      </c>
      <c r="Z258" s="45">
        <f t="shared" si="64"/>
        <v>12.11519614</v>
      </c>
      <c r="AA258" s="17"/>
      <c r="AB258" s="17"/>
      <c r="AC258" s="17"/>
      <c r="AD258" s="17"/>
      <c r="AE258" s="17"/>
      <c r="AF258" s="17"/>
      <c r="AG258" s="17"/>
      <c r="AH258" s="17"/>
      <c r="AI258" s="17"/>
      <c r="AJ258" s="17"/>
      <c r="AK258" s="17"/>
      <c r="AL258" s="43"/>
      <c r="AM258" s="43"/>
    </row>
    <row r="259" spans="1:39" x14ac:dyDescent="0.25">
      <c r="A259" s="17" t="s">
        <v>1112</v>
      </c>
      <c r="B259" s="18">
        <v>933</v>
      </c>
      <c r="C259" s="18">
        <v>258</v>
      </c>
      <c r="D259" s="17">
        <v>1891</v>
      </c>
      <c r="E259" s="17">
        <f>D259</f>
        <v>1891</v>
      </c>
      <c r="F259" s="17">
        <v>11</v>
      </c>
      <c r="G259" s="17">
        <v>13</v>
      </c>
      <c r="H259" s="17">
        <v>1946</v>
      </c>
      <c r="I259" s="19" t="s">
        <v>12</v>
      </c>
      <c r="J259" s="17">
        <v>15.00839232</v>
      </c>
      <c r="K259" s="17">
        <v>18.244309739999998</v>
      </c>
      <c r="L259" s="20">
        <v>138237.6624</v>
      </c>
      <c r="M259" s="20">
        <v>5027770.51</v>
      </c>
      <c r="N259" s="20">
        <f t="shared" si="65"/>
        <v>138237.66200000001</v>
      </c>
      <c r="O259" s="20">
        <f t="shared" si="66"/>
        <v>5027770.51</v>
      </c>
      <c r="P259" s="20" t="s">
        <v>104</v>
      </c>
      <c r="Q259" s="43"/>
      <c r="R259" s="43"/>
      <c r="S259" s="43"/>
      <c r="T259" s="43"/>
      <c r="U259" s="43"/>
      <c r="V259" s="44">
        <v>3.3</v>
      </c>
      <c r="W259" s="44">
        <v>2.4</v>
      </c>
      <c r="X259" s="45">
        <f t="shared" si="62"/>
        <v>8.6999999999999993</v>
      </c>
      <c r="Y259" s="45">
        <f t="shared" si="63"/>
        <v>8.5</v>
      </c>
      <c r="Z259" s="45">
        <f t="shared" si="64"/>
        <v>8.6999999999999993</v>
      </c>
      <c r="AA259" s="17"/>
      <c r="AB259" s="17"/>
      <c r="AC259" s="17"/>
      <c r="AD259" s="17"/>
      <c r="AE259" s="17"/>
      <c r="AF259" s="17"/>
      <c r="AG259" s="17"/>
      <c r="AH259" s="17"/>
      <c r="AI259" s="17"/>
      <c r="AJ259" s="17"/>
      <c r="AK259" s="17"/>
      <c r="AL259" s="43"/>
      <c r="AM259" s="43"/>
    </row>
    <row r="260" spans="1:39" x14ac:dyDescent="0.25">
      <c r="A260" s="17" t="s">
        <v>1128</v>
      </c>
      <c r="B260" s="18">
        <v>948</v>
      </c>
      <c r="C260" s="18">
        <v>259</v>
      </c>
      <c r="D260" s="17" t="s">
        <v>1121</v>
      </c>
      <c r="E260" s="17">
        <v>1883</v>
      </c>
      <c r="F260" s="17">
        <v>8</v>
      </c>
      <c r="G260" s="17">
        <v>13</v>
      </c>
      <c r="H260" s="17">
        <v>1946</v>
      </c>
      <c r="I260" s="19" t="s">
        <v>12</v>
      </c>
      <c r="J260" s="17">
        <v>21.020576330000001</v>
      </c>
      <c r="K260" s="17">
        <v>19.93827327</v>
      </c>
      <c r="L260" s="20">
        <v>138237.6624</v>
      </c>
      <c r="M260" s="20">
        <v>5027770.51</v>
      </c>
      <c r="N260" s="20">
        <f t="shared" si="65"/>
        <v>138237.66200000001</v>
      </c>
      <c r="O260" s="20">
        <f t="shared" si="66"/>
        <v>5027770.51</v>
      </c>
      <c r="P260" s="20" t="s">
        <v>104</v>
      </c>
      <c r="Q260" s="43"/>
      <c r="R260" s="43"/>
      <c r="S260" s="43"/>
      <c r="T260" s="43"/>
      <c r="U260" s="43"/>
      <c r="V260" s="44">
        <v>1.74320911</v>
      </c>
      <c r="W260" s="44">
        <v>0.96140411999999997</v>
      </c>
      <c r="X260" s="45">
        <f t="shared" si="62"/>
        <v>7.1432091100000008</v>
      </c>
      <c r="Y260" s="45">
        <f t="shared" si="63"/>
        <v>7.0614041199999997</v>
      </c>
      <c r="Z260" s="45">
        <f t="shared" si="64"/>
        <v>7.1432091100000008</v>
      </c>
      <c r="AA260" s="17"/>
      <c r="AB260" s="17"/>
      <c r="AC260" s="17"/>
      <c r="AD260" s="17"/>
      <c r="AE260" s="17"/>
      <c r="AF260" s="17"/>
      <c r="AG260" s="17"/>
      <c r="AH260" s="17"/>
      <c r="AI260" s="17"/>
      <c r="AJ260" s="17"/>
      <c r="AK260" s="17"/>
      <c r="AL260" s="43"/>
      <c r="AM260" s="43"/>
    </row>
    <row r="261" spans="1:39" x14ac:dyDescent="0.25">
      <c r="A261" s="17" t="s">
        <v>1169</v>
      </c>
      <c r="B261" s="18">
        <v>988</v>
      </c>
      <c r="C261" s="18">
        <v>260</v>
      </c>
      <c r="D261" s="17" t="s">
        <v>1165</v>
      </c>
      <c r="E261" s="17">
        <v>1882</v>
      </c>
      <c r="F261" s="17">
        <v>5</v>
      </c>
      <c r="G261" s="17">
        <v>13</v>
      </c>
      <c r="H261" s="17">
        <v>1946</v>
      </c>
      <c r="I261" s="19" t="s">
        <v>12</v>
      </c>
      <c r="J261" s="17">
        <v>6837.5748684299997</v>
      </c>
      <c r="K261" s="17">
        <v>-5215.4528662299999</v>
      </c>
      <c r="L261" s="20">
        <v>138237.6624</v>
      </c>
      <c r="M261" s="20">
        <v>5027770.51</v>
      </c>
      <c r="N261" s="20">
        <f t="shared" si="65"/>
        <v>138237.66200000001</v>
      </c>
      <c r="O261" s="20">
        <f t="shared" si="66"/>
        <v>5027770.51</v>
      </c>
      <c r="P261" s="20" t="s">
        <v>104</v>
      </c>
      <c r="Q261" s="43"/>
      <c r="R261" s="43"/>
      <c r="S261" s="43"/>
      <c r="T261" s="43"/>
      <c r="U261" s="43"/>
      <c r="V261" s="44">
        <v>5.6431314700000001</v>
      </c>
      <c r="W261" s="44">
        <v>5.5624929400000003</v>
      </c>
      <c r="X261" s="45">
        <f t="shared" si="62"/>
        <v>11.043131470000001</v>
      </c>
      <c r="Y261" s="45">
        <f t="shared" si="63"/>
        <v>11.66249294</v>
      </c>
      <c r="Z261" s="45">
        <f t="shared" si="64"/>
        <v>11.043131470000001</v>
      </c>
      <c r="AA261" s="17"/>
      <c r="AB261" s="17"/>
      <c r="AC261" s="17"/>
      <c r="AD261" s="17"/>
      <c r="AE261" s="17"/>
      <c r="AF261" s="17"/>
      <c r="AG261" s="17"/>
      <c r="AH261" s="17"/>
      <c r="AI261" s="17"/>
      <c r="AJ261" s="17"/>
      <c r="AK261" s="17"/>
      <c r="AL261" s="43"/>
      <c r="AM261" s="43"/>
    </row>
    <row r="262" spans="1:39" x14ac:dyDescent="0.25">
      <c r="A262" s="17" t="s">
        <v>987</v>
      </c>
      <c r="B262" s="18">
        <v>810</v>
      </c>
      <c r="C262" s="18">
        <v>261</v>
      </c>
      <c r="D262" s="17">
        <v>1917</v>
      </c>
      <c r="E262" s="17">
        <f>D262</f>
        <v>1917</v>
      </c>
      <c r="F262" s="17">
        <v>15</v>
      </c>
      <c r="G262" s="17">
        <v>13</v>
      </c>
      <c r="H262" s="17">
        <v>1946</v>
      </c>
      <c r="I262" s="19" t="s">
        <v>12</v>
      </c>
      <c r="J262" s="17">
        <v>15.02632464</v>
      </c>
      <c r="K262" s="17">
        <v>6.4253906499999998</v>
      </c>
      <c r="L262" s="20">
        <v>138237.6624</v>
      </c>
      <c r="M262" s="20">
        <v>5027770.51</v>
      </c>
      <c r="N262" s="20">
        <f t="shared" si="65"/>
        <v>138237.66200000001</v>
      </c>
      <c r="O262" s="20">
        <f t="shared" si="66"/>
        <v>5027770.51</v>
      </c>
      <c r="P262" s="20" t="s">
        <v>104</v>
      </c>
      <c r="Q262" s="43"/>
      <c r="R262" s="43"/>
      <c r="S262" s="43"/>
      <c r="T262" s="43"/>
      <c r="U262" s="43"/>
      <c r="V262" s="44">
        <v>7.2275448100000004</v>
      </c>
      <c r="W262" s="44">
        <v>5.2730966300000004</v>
      </c>
      <c r="X262" s="45">
        <f t="shared" si="62"/>
        <v>12.62754481</v>
      </c>
      <c r="Y262" s="45">
        <f t="shared" si="63"/>
        <v>11.373096629999999</v>
      </c>
      <c r="Z262" s="45">
        <f t="shared" si="64"/>
        <v>12.62754481</v>
      </c>
      <c r="AA262" s="17"/>
      <c r="AB262" s="17"/>
      <c r="AC262" s="17"/>
      <c r="AD262" s="17"/>
      <c r="AE262" s="17"/>
      <c r="AF262" s="17"/>
      <c r="AG262" s="17"/>
      <c r="AH262" s="17"/>
      <c r="AI262" s="17"/>
      <c r="AJ262" s="17"/>
      <c r="AK262" s="17"/>
      <c r="AL262" s="43"/>
      <c r="AM262" s="43"/>
    </row>
    <row r="263" spans="1:39" x14ac:dyDescent="0.25">
      <c r="A263" s="23" t="s">
        <v>131</v>
      </c>
      <c r="B263" s="23">
        <v>14</v>
      </c>
      <c r="C263" s="23">
        <v>262</v>
      </c>
      <c r="D263" s="23">
        <v>1946</v>
      </c>
      <c r="E263" s="23">
        <f>D263</f>
        <v>1946</v>
      </c>
      <c r="F263" s="23" t="s">
        <v>12</v>
      </c>
      <c r="G263" s="23">
        <v>14</v>
      </c>
      <c r="H263" s="23">
        <v>1946</v>
      </c>
      <c r="I263" s="24">
        <v>11</v>
      </c>
      <c r="J263" s="23" t="s">
        <v>12</v>
      </c>
      <c r="K263" s="23" t="s">
        <v>12</v>
      </c>
      <c r="L263" s="25">
        <v>138283.8492</v>
      </c>
      <c r="M263" s="25">
        <v>5027798.9330000002</v>
      </c>
      <c r="N263" s="25">
        <f t="shared" si="65"/>
        <v>138283.84899999999</v>
      </c>
      <c r="O263" s="25">
        <f t="shared" si="66"/>
        <v>5027798.9330000002</v>
      </c>
      <c r="P263" s="25" t="s">
        <v>104</v>
      </c>
      <c r="Q263" s="26">
        <v>4.3136327018181824</v>
      </c>
      <c r="R263" s="26">
        <v>5.8859890472727274</v>
      </c>
      <c r="S263" s="27">
        <f>IF(E263=2020, Q263, IF(E263=1946, Q263+5.4, IF(E263=1883, Q263+8.2, IF(E263=1882, Q263+5.9, IF(E263=1824, Q263+5.8, IF(E263=1803, Q263+14.8, IF(E263=1790, Q263+8, )))))))</f>
        <v>9.7136327018181827</v>
      </c>
      <c r="T263" s="27">
        <f>IF(E263=2020, R263, IF(E263=1946, R263+5.4, IF(E263=1883, R263+8.2, IF(E263=1882, R263+5.9, IF(E263=1824, R263+5.8, IF(E263=1803, R263+14.8, IF(E263=1790, R263+8, )))))))</f>
        <v>11.285989047272729</v>
      </c>
      <c r="U263" s="27">
        <f>IF(P263="Affine", S263, T263)</f>
        <v>9.7136327018181827</v>
      </c>
      <c r="V263" s="23"/>
      <c r="W263" s="23"/>
      <c r="X263" s="28"/>
      <c r="Y263" s="27"/>
      <c r="Z263" s="26"/>
      <c r="AA263" s="23">
        <v>1880</v>
      </c>
      <c r="AB263" s="23">
        <v>1882</v>
      </c>
      <c r="AC263" s="23">
        <f>AVERAGE(AA263:AB263)</f>
        <v>1881</v>
      </c>
      <c r="AD263" s="23">
        <f>AC263-AA263</f>
        <v>1</v>
      </c>
      <c r="AE263" s="23">
        <v>1952</v>
      </c>
      <c r="AF263" s="23">
        <v>1958</v>
      </c>
      <c r="AG263" s="23">
        <f>AVERAGE(AE263:AF263)</f>
        <v>1955</v>
      </c>
      <c r="AH263" s="23">
        <f>AG263-AE263</f>
        <v>3</v>
      </c>
      <c r="AI263" s="23" t="s">
        <v>105</v>
      </c>
      <c r="AJ263" s="23">
        <v>1</v>
      </c>
      <c r="AK263" s="23" t="s">
        <v>132</v>
      </c>
      <c r="AL263" s="26">
        <f>AVERAGE(V264:V274)</f>
        <v>4.3136327018181824</v>
      </c>
      <c r="AM263" s="26">
        <f>AVERAGE(W264:W274)</f>
        <v>5.8859890472727274</v>
      </c>
    </row>
    <row r="264" spans="1:39" x14ac:dyDescent="0.25">
      <c r="A264" s="17" t="s">
        <v>778</v>
      </c>
      <c r="B264" s="18">
        <v>606</v>
      </c>
      <c r="C264" s="18">
        <v>263</v>
      </c>
      <c r="D264" s="17" t="s">
        <v>754</v>
      </c>
      <c r="E264" s="17">
        <v>1947</v>
      </c>
      <c r="F264" s="17">
        <v>25</v>
      </c>
      <c r="G264" s="17">
        <v>14</v>
      </c>
      <c r="H264" s="17">
        <v>1946</v>
      </c>
      <c r="I264" s="19" t="s">
        <v>12</v>
      </c>
      <c r="J264" s="17">
        <v>528.08037172000002</v>
      </c>
      <c r="K264" s="17">
        <v>-541.61891624999998</v>
      </c>
      <c r="L264" s="20">
        <v>138283.84918863999</v>
      </c>
      <c r="M264" s="20">
        <v>5027798.9327996699</v>
      </c>
      <c r="N264" s="20">
        <f t="shared" si="65"/>
        <v>138283.84899999999</v>
      </c>
      <c r="O264" s="20">
        <f t="shared" si="66"/>
        <v>5027798.9330000002</v>
      </c>
      <c r="P264" s="20" t="s">
        <v>104</v>
      </c>
      <c r="Q264" s="43"/>
      <c r="R264" s="43"/>
      <c r="S264" s="43"/>
      <c r="T264" s="43"/>
      <c r="U264" s="43"/>
      <c r="V264" s="44">
        <v>5.0999999999999996</v>
      </c>
      <c r="W264" s="44">
        <v>5.9</v>
      </c>
      <c r="X264" s="45">
        <f t="shared" ref="X264:X274" si="67">IF(H264=2020, V264, IF(H264=1946, V264+5.4, IF(H264=1883, V264+8.2, IF(H264=1882, V264+5.9, IF(H264=1824, V264+5.8, IF(H264=1803, V264+14.8, IF(H264=1790, V264+8, )))))))</f>
        <v>10.5</v>
      </c>
      <c r="Y264" s="45">
        <f t="shared" ref="Y264:Y274" si="68">IF(H264=2020, W264, IF(H264=1946, W264+6.1, IF(H264=1883, W264+7.6, IF(H264=1882, W264+6.3, IF(H264=1824, W264+7.4, IF(H264=1803, W264+17.5, IF(H264=1790, W264+11.8, )))))))</f>
        <v>12</v>
      </c>
      <c r="Z264" s="45">
        <f t="shared" ref="Z264:Z274" si="69">IF(P264="Affine", X264, Y264)</f>
        <v>10.5</v>
      </c>
      <c r="AA264" s="17"/>
      <c r="AB264" s="17"/>
      <c r="AC264" s="17"/>
      <c r="AD264" s="17"/>
      <c r="AE264" s="17"/>
      <c r="AF264" s="17"/>
      <c r="AG264" s="17"/>
      <c r="AH264" s="17"/>
      <c r="AI264" s="17"/>
      <c r="AJ264" s="17"/>
      <c r="AK264" s="17"/>
      <c r="AL264" s="43"/>
      <c r="AM264" s="43"/>
    </row>
    <row r="265" spans="1:39" x14ac:dyDescent="0.25">
      <c r="A265" s="17" t="s">
        <v>803</v>
      </c>
      <c r="B265" s="18">
        <v>630</v>
      </c>
      <c r="C265" s="18">
        <v>264</v>
      </c>
      <c r="D265" s="17" t="s">
        <v>781</v>
      </c>
      <c r="E265" s="17">
        <v>1947</v>
      </c>
      <c r="F265" s="17">
        <v>23</v>
      </c>
      <c r="G265" s="17">
        <v>14</v>
      </c>
      <c r="H265" s="17">
        <v>1946</v>
      </c>
      <c r="I265" s="19" t="s">
        <v>12</v>
      </c>
      <c r="J265" s="17">
        <v>529.12067622999996</v>
      </c>
      <c r="K265" s="17">
        <v>-545.87092063</v>
      </c>
      <c r="L265" s="20">
        <v>138283.84918863999</v>
      </c>
      <c r="M265" s="20">
        <v>5027798.9327996699</v>
      </c>
      <c r="N265" s="20">
        <f t="shared" si="65"/>
        <v>138283.84899999999</v>
      </c>
      <c r="O265" s="20">
        <f t="shared" si="66"/>
        <v>5027798.9330000002</v>
      </c>
      <c r="P265" s="20" t="s">
        <v>104</v>
      </c>
      <c r="Q265" s="43"/>
      <c r="R265" s="43"/>
      <c r="S265" s="43"/>
      <c r="T265" s="43"/>
      <c r="U265" s="43"/>
      <c r="V265" s="44">
        <v>1.3</v>
      </c>
      <c r="W265" s="44">
        <v>1.8</v>
      </c>
      <c r="X265" s="45">
        <f t="shared" si="67"/>
        <v>6.7</v>
      </c>
      <c r="Y265" s="45">
        <f t="shared" si="68"/>
        <v>7.8999999999999995</v>
      </c>
      <c r="Z265" s="45">
        <f t="shared" si="69"/>
        <v>6.7</v>
      </c>
      <c r="AA265" s="17"/>
      <c r="AB265" s="17"/>
      <c r="AC265" s="17"/>
      <c r="AD265" s="17"/>
      <c r="AE265" s="17"/>
      <c r="AF265" s="17"/>
      <c r="AG265" s="17"/>
      <c r="AH265" s="17"/>
      <c r="AI265" s="17"/>
      <c r="AJ265" s="17"/>
      <c r="AK265" s="17"/>
      <c r="AL265" s="43"/>
      <c r="AM265" s="43"/>
    </row>
    <row r="266" spans="1:39" x14ac:dyDescent="0.25">
      <c r="A266" s="17" t="s">
        <v>832</v>
      </c>
      <c r="B266" s="18">
        <v>658</v>
      </c>
      <c r="C266" s="18">
        <v>265</v>
      </c>
      <c r="D266" s="17" t="s">
        <v>809</v>
      </c>
      <c r="E266" s="17">
        <v>1947</v>
      </c>
      <c r="F266" s="17">
        <v>24</v>
      </c>
      <c r="G266" s="17">
        <v>14</v>
      </c>
      <c r="H266" s="17">
        <v>1946</v>
      </c>
      <c r="I266" s="19" t="s">
        <v>12</v>
      </c>
      <c r="J266" s="17">
        <v>511.95277169000002</v>
      </c>
      <c r="K266" s="17">
        <v>-477.73060685000002</v>
      </c>
      <c r="L266" s="20">
        <v>138283.84918863999</v>
      </c>
      <c r="M266" s="20">
        <v>5027798.9327996699</v>
      </c>
      <c r="N266" s="20">
        <f t="shared" si="65"/>
        <v>138283.84899999999</v>
      </c>
      <c r="O266" s="20">
        <f t="shared" si="66"/>
        <v>5027798.9330000002</v>
      </c>
      <c r="P266" s="20" t="s">
        <v>104</v>
      </c>
      <c r="Q266" s="43"/>
      <c r="R266" s="43"/>
      <c r="S266" s="43"/>
      <c r="T266" s="43"/>
      <c r="U266" s="43"/>
      <c r="V266" s="44">
        <v>1.9</v>
      </c>
      <c r="W266" s="44">
        <v>2.2000000000000002</v>
      </c>
      <c r="X266" s="45">
        <f t="shared" si="67"/>
        <v>7.3000000000000007</v>
      </c>
      <c r="Y266" s="45">
        <f t="shared" si="68"/>
        <v>8.3000000000000007</v>
      </c>
      <c r="Z266" s="45">
        <f t="shared" si="69"/>
        <v>7.3000000000000007</v>
      </c>
      <c r="AA266" s="17"/>
      <c r="AB266" s="17"/>
      <c r="AC266" s="17"/>
      <c r="AD266" s="17"/>
      <c r="AE266" s="17"/>
      <c r="AF266" s="17"/>
      <c r="AG266" s="17"/>
      <c r="AH266" s="17"/>
      <c r="AI266" s="17"/>
      <c r="AJ266" s="17"/>
      <c r="AK266" s="17"/>
      <c r="AL266" s="43"/>
      <c r="AM266" s="43"/>
    </row>
    <row r="267" spans="1:39" x14ac:dyDescent="0.25">
      <c r="A267" s="17" t="s">
        <v>965</v>
      </c>
      <c r="B267" s="18">
        <v>788</v>
      </c>
      <c r="C267" s="18">
        <v>266</v>
      </c>
      <c r="D267" s="17">
        <v>1931</v>
      </c>
      <c r="E267" s="17">
        <f>D267</f>
        <v>1931</v>
      </c>
      <c r="F267" s="17">
        <v>21</v>
      </c>
      <c r="G267" s="17">
        <v>14</v>
      </c>
      <c r="H267" s="17">
        <v>1946</v>
      </c>
      <c r="I267" s="19" t="s">
        <v>12</v>
      </c>
      <c r="J267" s="17">
        <v>527.62561542000003</v>
      </c>
      <c r="K267" s="17">
        <v>-551.51434434999999</v>
      </c>
      <c r="L267" s="20">
        <v>138283.84918863999</v>
      </c>
      <c r="M267" s="20">
        <v>5027798.9327996699</v>
      </c>
      <c r="N267" s="20">
        <f t="shared" si="65"/>
        <v>138283.84899999999</v>
      </c>
      <c r="O267" s="20">
        <f t="shared" si="66"/>
        <v>5027798.9330000002</v>
      </c>
      <c r="P267" s="20" t="s">
        <v>104</v>
      </c>
      <c r="Q267" s="43"/>
      <c r="R267" s="43"/>
      <c r="S267" s="43"/>
      <c r="T267" s="43"/>
      <c r="U267" s="43"/>
      <c r="V267" s="45">
        <v>4.3929644000000003</v>
      </c>
      <c r="W267" s="45">
        <v>4.5127209600000002</v>
      </c>
      <c r="X267" s="45">
        <f t="shared" si="67"/>
        <v>9.7929644000000007</v>
      </c>
      <c r="Y267" s="45">
        <f t="shared" si="68"/>
        <v>10.612720960000001</v>
      </c>
      <c r="Z267" s="45">
        <f t="shared" si="69"/>
        <v>9.7929644000000007</v>
      </c>
      <c r="AA267" s="17"/>
      <c r="AB267" s="17"/>
      <c r="AC267" s="17"/>
      <c r="AD267" s="17"/>
      <c r="AE267" s="17"/>
      <c r="AF267" s="17"/>
      <c r="AG267" s="17"/>
      <c r="AH267" s="17"/>
      <c r="AI267" s="17"/>
      <c r="AJ267" s="17"/>
      <c r="AK267" s="17"/>
      <c r="AL267" s="43"/>
      <c r="AM267" s="43"/>
    </row>
    <row r="268" spans="1:39" x14ac:dyDescent="0.25">
      <c r="A268" s="17" t="s">
        <v>1052</v>
      </c>
      <c r="B268" s="18">
        <v>874</v>
      </c>
      <c r="C268" s="18">
        <v>267</v>
      </c>
      <c r="D268" s="17" t="s">
        <v>1012</v>
      </c>
      <c r="E268" s="17">
        <v>1905</v>
      </c>
      <c r="F268" s="17">
        <v>41</v>
      </c>
      <c r="G268" s="17">
        <v>14</v>
      </c>
      <c r="H268" s="17">
        <v>1946</v>
      </c>
      <c r="I268" s="19" t="s">
        <v>12</v>
      </c>
      <c r="J268" s="17">
        <v>5272.6010574499996</v>
      </c>
      <c r="K268" s="17">
        <v>-2890.3394808100002</v>
      </c>
      <c r="L268" s="20">
        <v>138283.84918863999</v>
      </c>
      <c r="M268" s="20">
        <v>5027798.9327996699</v>
      </c>
      <c r="N268" s="20">
        <f t="shared" si="65"/>
        <v>138283.84899999999</v>
      </c>
      <c r="O268" s="20">
        <f t="shared" si="66"/>
        <v>5027798.9330000002</v>
      </c>
      <c r="P268" s="20" t="s">
        <v>104</v>
      </c>
      <c r="Q268" s="43"/>
      <c r="R268" s="43"/>
      <c r="S268" s="43"/>
      <c r="T268" s="43"/>
      <c r="U268" s="43"/>
      <c r="V268" s="45">
        <v>4.8400973900000004</v>
      </c>
      <c r="W268" s="45">
        <v>18.445935779999999</v>
      </c>
      <c r="X268" s="45">
        <f t="shared" si="67"/>
        <v>10.240097390000001</v>
      </c>
      <c r="Y268" s="45">
        <f t="shared" si="68"/>
        <v>24.545935780000001</v>
      </c>
      <c r="Z268" s="45">
        <f t="shared" si="69"/>
        <v>10.240097390000001</v>
      </c>
      <c r="AA268" s="17"/>
      <c r="AB268" s="17"/>
      <c r="AC268" s="17"/>
      <c r="AD268" s="17"/>
      <c r="AE268" s="17"/>
      <c r="AF268" s="17"/>
      <c r="AG268" s="17"/>
      <c r="AH268" s="17"/>
      <c r="AI268" s="17"/>
      <c r="AJ268" s="17"/>
      <c r="AK268" s="17"/>
      <c r="AL268" s="43"/>
      <c r="AM268" s="43"/>
    </row>
    <row r="269" spans="1:39" x14ac:dyDescent="0.25">
      <c r="A269" s="17" t="s">
        <v>1085</v>
      </c>
      <c r="B269" s="18">
        <v>906</v>
      </c>
      <c r="C269" s="18">
        <v>268</v>
      </c>
      <c r="D269" s="17" t="s">
        <v>1067</v>
      </c>
      <c r="E269" s="17">
        <v>1905</v>
      </c>
      <c r="F269" s="17">
        <v>19</v>
      </c>
      <c r="G269" s="17">
        <v>14</v>
      </c>
      <c r="H269" s="17">
        <v>1946</v>
      </c>
      <c r="I269" s="19" t="s">
        <v>12</v>
      </c>
      <c r="J269" s="17">
        <v>2162.42525419</v>
      </c>
      <c r="K269" s="17">
        <v>-1397.2747630399999</v>
      </c>
      <c r="L269" s="20">
        <v>138283.84918863999</v>
      </c>
      <c r="M269" s="20">
        <v>5027798.9327996699</v>
      </c>
      <c r="N269" s="20">
        <f t="shared" si="65"/>
        <v>138283.84899999999</v>
      </c>
      <c r="O269" s="20">
        <f t="shared" si="66"/>
        <v>5027798.9330000002</v>
      </c>
      <c r="P269" s="20" t="s">
        <v>104</v>
      </c>
      <c r="Q269" s="43"/>
      <c r="R269" s="43"/>
      <c r="S269" s="43"/>
      <c r="T269" s="43"/>
      <c r="U269" s="43"/>
      <c r="V269" s="44">
        <v>8.8000000000000007</v>
      </c>
      <c r="W269" s="44">
        <v>15.1</v>
      </c>
      <c r="X269" s="45">
        <f t="shared" si="67"/>
        <v>14.200000000000001</v>
      </c>
      <c r="Y269" s="45">
        <f t="shared" si="68"/>
        <v>21.2</v>
      </c>
      <c r="Z269" s="45">
        <f t="shared" si="69"/>
        <v>14.200000000000001</v>
      </c>
      <c r="AA269" s="17"/>
      <c r="AB269" s="17"/>
      <c r="AC269" s="17"/>
      <c r="AD269" s="17"/>
      <c r="AE269" s="17"/>
      <c r="AF269" s="17"/>
      <c r="AG269" s="17"/>
      <c r="AH269" s="17"/>
      <c r="AI269" s="17"/>
      <c r="AJ269" s="17"/>
      <c r="AK269" s="17"/>
      <c r="AL269" s="43"/>
      <c r="AM269" s="43"/>
    </row>
    <row r="270" spans="1:39" x14ac:dyDescent="0.25">
      <c r="A270" s="17" t="s">
        <v>1148</v>
      </c>
      <c r="B270" s="18">
        <v>968</v>
      </c>
      <c r="C270" s="18">
        <v>269</v>
      </c>
      <c r="D270" s="17">
        <v>1883</v>
      </c>
      <c r="E270" s="17">
        <f>D270</f>
        <v>1883</v>
      </c>
      <c r="F270" s="17">
        <v>13</v>
      </c>
      <c r="G270" s="17">
        <v>14</v>
      </c>
      <c r="H270" s="17">
        <v>1946</v>
      </c>
      <c r="I270" s="19" t="s">
        <v>12</v>
      </c>
      <c r="J270" s="17">
        <v>2156.1673061000001</v>
      </c>
      <c r="K270" s="17">
        <v>-1077.5053425900001</v>
      </c>
      <c r="L270" s="20">
        <v>138283.84918863999</v>
      </c>
      <c r="M270" s="20">
        <v>5027798.9327996699</v>
      </c>
      <c r="N270" s="20">
        <f t="shared" si="65"/>
        <v>138283.84899999999</v>
      </c>
      <c r="O270" s="20">
        <f t="shared" si="66"/>
        <v>5027798.9330000002</v>
      </c>
      <c r="P270" s="20" t="s">
        <v>104</v>
      </c>
      <c r="Q270" s="43"/>
      <c r="R270" s="43"/>
      <c r="S270" s="43"/>
      <c r="T270" s="43"/>
      <c r="U270" s="43"/>
      <c r="V270" s="53">
        <v>3.6162016100000001</v>
      </c>
      <c r="W270" s="53">
        <v>3.7105078300000001</v>
      </c>
      <c r="X270" s="45">
        <f t="shared" si="67"/>
        <v>9.0162016099999995</v>
      </c>
      <c r="Y270" s="45">
        <f t="shared" si="68"/>
        <v>9.8105078299999988</v>
      </c>
      <c r="Z270" s="45">
        <f t="shared" si="69"/>
        <v>9.0162016099999995</v>
      </c>
      <c r="AA270" s="17"/>
      <c r="AB270" s="17"/>
      <c r="AC270" s="17"/>
      <c r="AD270" s="17"/>
      <c r="AE270" s="17"/>
      <c r="AF270" s="17"/>
      <c r="AG270" s="17"/>
      <c r="AH270" s="17"/>
      <c r="AI270" s="17"/>
      <c r="AJ270" s="17"/>
      <c r="AK270" s="17"/>
      <c r="AL270" s="43"/>
      <c r="AM270" s="43"/>
    </row>
    <row r="271" spans="1:39" x14ac:dyDescent="0.25">
      <c r="A271" s="17" t="s">
        <v>988</v>
      </c>
      <c r="B271" s="18">
        <v>811</v>
      </c>
      <c r="C271" s="18">
        <v>270</v>
      </c>
      <c r="D271" s="17">
        <v>1917</v>
      </c>
      <c r="E271" s="17">
        <f>D271</f>
        <v>1917</v>
      </c>
      <c r="F271" s="17">
        <v>16</v>
      </c>
      <c r="G271" s="17">
        <v>14</v>
      </c>
      <c r="H271" s="17">
        <v>1946</v>
      </c>
      <c r="I271" s="19" t="s">
        <v>12</v>
      </c>
      <c r="J271" s="17">
        <v>14.790126190000001</v>
      </c>
      <c r="K271" s="17">
        <v>6.1965590199999996</v>
      </c>
      <c r="L271" s="20">
        <v>138283.8492</v>
      </c>
      <c r="M271" s="20">
        <v>5027798.9330000002</v>
      </c>
      <c r="N271" s="20">
        <f t="shared" si="65"/>
        <v>138283.84899999999</v>
      </c>
      <c r="O271" s="20">
        <f t="shared" si="66"/>
        <v>5027798.9330000002</v>
      </c>
      <c r="P271" s="20" t="s">
        <v>104</v>
      </c>
      <c r="Q271" s="43"/>
      <c r="R271" s="43"/>
      <c r="S271" s="43"/>
      <c r="T271" s="43"/>
      <c r="U271" s="43"/>
      <c r="V271" s="44">
        <v>6.4449405200000003</v>
      </c>
      <c r="W271" s="44">
        <v>4.7284176200000001</v>
      </c>
      <c r="X271" s="45">
        <f t="shared" si="67"/>
        <v>11.844940520000002</v>
      </c>
      <c r="Y271" s="45">
        <f t="shared" si="68"/>
        <v>10.82841762</v>
      </c>
      <c r="Z271" s="45">
        <f t="shared" si="69"/>
        <v>11.844940520000002</v>
      </c>
      <c r="AA271" s="17"/>
      <c r="AB271" s="17"/>
      <c r="AC271" s="17"/>
      <c r="AD271" s="17"/>
      <c r="AE271" s="17"/>
      <c r="AF271" s="17"/>
      <c r="AG271" s="17"/>
      <c r="AH271" s="17"/>
      <c r="AI271" s="17"/>
      <c r="AJ271" s="17"/>
      <c r="AK271" s="17"/>
      <c r="AL271" s="43"/>
      <c r="AM271" s="43"/>
    </row>
    <row r="272" spans="1:39" x14ac:dyDescent="0.25">
      <c r="A272" s="17" t="s">
        <v>1111</v>
      </c>
      <c r="B272" s="18">
        <v>932</v>
      </c>
      <c r="C272" s="18">
        <v>271</v>
      </c>
      <c r="D272" s="17">
        <v>1891</v>
      </c>
      <c r="E272" s="17">
        <f>D272</f>
        <v>1891</v>
      </c>
      <c r="F272" s="17">
        <v>10</v>
      </c>
      <c r="G272" s="17">
        <v>14</v>
      </c>
      <c r="H272" s="17">
        <v>1946</v>
      </c>
      <c r="I272" s="19" t="s">
        <v>12</v>
      </c>
      <c r="J272" s="17">
        <v>14.44366117</v>
      </c>
      <c r="K272" s="17">
        <v>17.67873865</v>
      </c>
      <c r="L272" s="20">
        <v>138283.8492</v>
      </c>
      <c r="M272" s="20">
        <v>5027798.9330000002</v>
      </c>
      <c r="N272" s="20">
        <f t="shared" si="65"/>
        <v>138283.84899999999</v>
      </c>
      <c r="O272" s="20">
        <f t="shared" si="66"/>
        <v>5027798.9330000002</v>
      </c>
      <c r="P272" s="20" t="s">
        <v>104</v>
      </c>
      <c r="Q272" s="43"/>
      <c r="R272" s="43"/>
      <c r="S272" s="43"/>
      <c r="T272" s="43"/>
      <c r="U272" s="43"/>
      <c r="V272" s="44">
        <v>3.6</v>
      </c>
      <c r="W272" s="44">
        <v>2.7</v>
      </c>
      <c r="X272" s="45">
        <f t="shared" si="67"/>
        <v>9</v>
      </c>
      <c r="Y272" s="45">
        <f t="shared" si="68"/>
        <v>8.8000000000000007</v>
      </c>
      <c r="Z272" s="45">
        <f t="shared" si="69"/>
        <v>9</v>
      </c>
      <c r="AA272" s="17"/>
      <c r="AB272" s="17"/>
      <c r="AC272" s="17"/>
      <c r="AD272" s="17"/>
      <c r="AE272" s="17"/>
      <c r="AF272" s="17"/>
      <c r="AG272" s="17"/>
      <c r="AH272" s="17"/>
      <c r="AI272" s="17"/>
      <c r="AJ272" s="17"/>
      <c r="AK272" s="17"/>
      <c r="AL272" s="43"/>
      <c r="AM272" s="43"/>
    </row>
    <row r="273" spans="1:39" x14ac:dyDescent="0.25">
      <c r="A273" s="17" t="s">
        <v>1127</v>
      </c>
      <c r="B273" s="18">
        <v>947</v>
      </c>
      <c r="C273" s="18">
        <v>272</v>
      </c>
      <c r="D273" s="17" t="s">
        <v>1121</v>
      </c>
      <c r="E273" s="17">
        <v>1883</v>
      </c>
      <c r="F273" s="17">
        <v>7</v>
      </c>
      <c r="G273" s="17">
        <v>14</v>
      </c>
      <c r="H273" s="17">
        <v>1946</v>
      </c>
      <c r="I273" s="19" t="s">
        <v>12</v>
      </c>
      <c r="J273" s="17">
        <v>20.43894525</v>
      </c>
      <c r="K273" s="17">
        <v>19.366634210000001</v>
      </c>
      <c r="L273" s="20">
        <v>138283.8492</v>
      </c>
      <c r="M273" s="20">
        <v>5027798.9330000002</v>
      </c>
      <c r="N273" s="20">
        <f t="shared" si="65"/>
        <v>138283.84899999999</v>
      </c>
      <c r="O273" s="20">
        <f t="shared" si="66"/>
        <v>5027798.9330000002</v>
      </c>
      <c r="P273" s="20" t="s">
        <v>104</v>
      </c>
      <c r="Q273" s="43"/>
      <c r="R273" s="43"/>
      <c r="S273" s="43"/>
      <c r="T273" s="43"/>
      <c r="U273" s="43"/>
      <c r="V273" s="44">
        <v>1.9926871799999999</v>
      </c>
      <c r="W273" s="44">
        <v>0.22360471000000001</v>
      </c>
      <c r="X273" s="45">
        <f t="shared" si="67"/>
        <v>7.3926871800000002</v>
      </c>
      <c r="Y273" s="45">
        <f t="shared" si="68"/>
        <v>6.3236047099999997</v>
      </c>
      <c r="Z273" s="45">
        <f t="shared" si="69"/>
        <v>7.3926871800000002</v>
      </c>
      <c r="AA273" s="17"/>
      <c r="AB273" s="17"/>
      <c r="AC273" s="17"/>
      <c r="AD273" s="17"/>
      <c r="AE273" s="17"/>
      <c r="AF273" s="17"/>
      <c r="AG273" s="17"/>
      <c r="AH273" s="17"/>
      <c r="AI273" s="17"/>
      <c r="AJ273" s="17"/>
      <c r="AK273" s="17"/>
      <c r="AL273" s="43"/>
      <c r="AM273" s="43"/>
    </row>
    <row r="274" spans="1:39" x14ac:dyDescent="0.25">
      <c r="A274" s="17" t="s">
        <v>1170</v>
      </c>
      <c r="B274" s="18">
        <v>989</v>
      </c>
      <c r="C274" s="18">
        <v>273</v>
      </c>
      <c r="D274" s="17" t="s">
        <v>1165</v>
      </c>
      <c r="E274" s="17">
        <v>1882</v>
      </c>
      <c r="F274" s="17">
        <v>6</v>
      </c>
      <c r="G274" s="17">
        <v>14</v>
      </c>
      <c r="H274" s="17">
        <v>1946</v>
      </c>
      <c r="I274" s="19" t="s">
        <v>12</v>
      </c>
      <c r="J274" s="17">
        <v>6663.3156016200001</v>
      </c>
      <c r="K274" s="17">
        <v>-5388.6959821299997</v>
      </c>
      <c r="L274" s="20">
        <v>138283.8492</v>
      </c>
      <c r="M274" s="20">
        <v>5027798.9330000002</v>
      </c>
      <c r="N274" s="20">
        <f t="shared" si="65"/>
        <v>138283.84899999999</v>
      </c>
      <c r="O274" s="20">
        <f t="shared" si="66"/>
        <v>5027798.9330000002</v>
      </c>
      <c r="P274" s="20" t="s">
        <v>104</v>
      </c>
      <c r="Q274" s="43"/>
      <c r="R274" s="43"/>
      <c r="S274" s="43"/>
      <c r="T274" s="43"/>
      <c r="U274" s="43"/>
      <c r="V274" s="44">
        <v>5.4630686199999996</v>
      </c>
      <c r="W274" s="44">
        <v>5.4246926200000001</v>
      </c>
      <c r="X274" s="45">
        <f t="shared" si="67"/>
        <v>10.86306862</v>
      </c>
      <c r="Y274" s="45">
        <f t="shared" si="68"/>
        <v>11.52469262</v>
      </c>
      <c r="Z274" s="45">
        <f t="shared" si="69"/>
        <v>10.86306862</v>
      </c>
      <c r="AA274" s="17"/>
      <c r="AB274" s="17"/>
      <c r="AC274" s="17"/>
      <c r="AD274" s="17"/>
      <c r="AE274" s="17"/>
      <c r="AF274" s="17"/>
      <c r="AG274" s="17"/>
      <c r="AH274" s="17"/>
      <c r="AI274" s="17"/>
      <c r="AJ274" s="17"/>
      <c r="AK274" s="17"/>
      <c r="AL274" s="43"/>
      <c r="AM274" s="43"/>
    </row>
    <row r="275" spans="1:39" x14ac:dyDescent="0.25">
      <c r="A275" s="29" t="s">
        <v>144</v>
      </c>
      <c r="B275" s="29">
        <v>20</v>
      </c>
      <c r="C275" s="29">
        <v>274</v>
      </c>
      <c r="D275" s="29">
        <v>2020</v>
      </c>
      <c r="E275" s="29">
        <f t="shared" ref="E275:E284" si="70">D275</f>
        <v>2020</v>
      </c>
      <c r="F275" s="29" t="s">
        <v>12</v>
      </c>
      <c r="G275" s="29">
        <v>20</v>
      </c>
      <c r="H275" s="29">
        <v>2020</v>
      </c>
      <c r="I275" s="30">
        <v>24</v>
      </c>
      <c r="J275" s="29" t="s">
        <v>12</v>
      </c>
      <c r="K275" s="29" t="s">
        <v>12</v>
      </c>
      <c r="L275" s="31">
        <v>138309.29639999999</v>
      </c>
      <c r="M275" s="31">
        <v>5028647.4110000003</v>
      </c>
      <c r="N275" s="31">
        <f t="shared" si="65"/>
        <v>138309.296</v>
      </c>
      <c r="O275" s="31">
        <f t="shared" si="66"/>
        <v>5028647.4110000003</v>
      </c>
      <c r="P275" s="31" t="s">
        <v>104</v>
      </c>
      <c r="Q275" s="32">
        <v>4.9201517483333328</v>
      </c>
      <c r="R275" s="32">
        <v>5.1769922687500003</v>
      </c>
      <c r="S275" s="33">
        <f>IF(E275=2020, Q275, IF(E275=1946, Q275+5.4, IF(E275=1883, Q275+8.2, IF(E275=1882, Q275+5.9, IF(E275=1824, Q275+5.8, IF(E275=1803, Q275+14.8, IF(E275=1790, Q275+8, )))))))</f>
        <v>4.9201517483333328</v>
      </c>
      <c r="T275" s="33">
        <f>IF(E275=2020, R275, IF(E275=1946, R275+5.4, IF(E275=1883, R275+8.2, IF(E275=1882, R275+5.9, IF(E275=1824, R275+5.8, IF(E275=1803, R275+14.8, IF(E275=1790, R275+8, )))))))</f>
        <v>5.1769922687500003</v>
      </c>
      <c r="U275" s="33">
        <f>IF(P275="Affine", S275, T275)</f>
        <v>4.9201517483333328</v>
      </c>
      <c r="V275" s="29"/>
      <c r="W275" s="29"/>
      <c r="X275" s="34"/>
      <c r="Y275" s="33"/>
      <c r="Z275" s="32"/>
      <c r="AA275" s="29">
        <v>1911</v>
      </c>
      <c r="AB275" s="29">
        <v>1917</v>
      </c>
      <c r="AC275" s="29">
        <f>AVERAGE(AA275:AB275)</f>
        <v>1914</v>
      </c>
      <c r="AD275" s="29">
        <f>AC275-AA275</f>
        <v>3</v>
      </c>
      <c r="AE275" s="29">
        <v>2020</v>
      </c>
      <c r="AF275" s="29">
        <v>2020</v>
      </c>
      <c r="AG275" s="29">
        <f>AVERAGE(AE275:AF275)</f>
        <v>2020</v>
      </c>
      <c r="AH275" s="29">
        <f>AG275-AE275</f>
        <v>0</v>
      </c>
      <c r="AI275" s="29" t="s">
        <v>142</v>
      </c>
      <c r="AJ275" s="29">
        <v>2</v>
      </c>
      <c r="AK275" s="29" t="s">
        <v>145</v>
      </c>
      <c r="AL275" s="32">
        <f>AVERAGE(V276:V299)</f>
        <v>4.9201517483333328</v>
      </c>
      <c r="AM275" s="32">
        <f>AVERAGE(W276:W299)</f>
        <v>5.1769922687500003</v>
      </c>
    </row>
    <row r="276" spans="1:39" x14ac:dyDescent="0.25">
      <c r="A276" s="17" t="s">
        <v>979</v>
      </c>
      <c r="B276" s="18">
        <v>802</v>
      </c>
      <c r="C276" s="18">
        <v>275</v>
      </c>
      <c r="D276" s="17">
        <v>1917</v>
      </c>
      <c r="E276" s="17">
        <f t="shared" si="70"/>
        <v>1917</v>
      </c>
      <c r="F276" s="17">
        <v>7</v>
      </c>
      <c r="G276" s="17">
        <v>20</v>
      </c>
      <c r="H276" s="17">
        <v>2020</v>
      </c>
      <c r="I276" s="19" t="s">
        <v>12</v>
      </c>
      <c r="J276" s="17">
        <v>15.83550441</v>
      </c>
      <c r="K276" s="17">
        <v>1.29425901</v>
      </c>
      <c r="L276" s="20">
        <v>138309.29639999999</v>
      </c>
      <c r="M276" s="20">
        <v>5028647.4110000003</v>
      </c>
      <c r="N276" s="20">
        <f t="shared" si="65"/>
        <v>138309.296</v>
      </c>
      <c r="O276" s="20">
        <f t="shared" si="66"/>
        <v>5028647.4110000003</v>
      </c>
      <c r="P276" s="20" t="s">
        <v>104</v>
      </c>
      <c r="Q276" s="43"/>
      <c r="R276" s="43"/>
      <c r="S276" s="43"/>
      <c r="T276" s="43"/>
      <c r="U276" s="43"/>
      <c r="V276" s="44">
        <v>10.015227940000001</v>
      </c>
      <c r="W276" s="44">
        <v>10.43955937</v>
      </c>
      <c r="X276" s="45">
        <f t="shared" ref="X276:X299" si="71">IF(H276=2020, V276, IF(H276=1946, V276+5.4, IF(H276=1883, V276+8.2, IF(H276=1882, V276+5.9, IF(H276=1824, V276+5.8, IF(H276=1803, V276+14.8, IF(H276=1790, V276+8, )))))))</f>
        <v>10.015227940000001</v>
      </c>
      <c r="Y276" s="45">
        <f t="shared" ref="Y276:Y299" si="72">IF(H276=2020, W276, IF(H276=1946, W276+6.1, IF(H276=1883, W276+7.6, IF(H276=1882, W276+6.3, IF(H276=1824, W276+7.4, IF(H276=1803, W276+17.5, IF(H276=1790, W276+11.8, )))))))</f>
        <v>10.43955937</v>
      </c>
      <c r="Z276" s="45">
        <f t="shared" ref="Z276:Z299" si="73">IF(P276="Affine", X276, Y276)</f>
        <v>10.015227940000001</v>
      </c>
      <c r="AA276" s="17"/>
      <c r="AB276" s="17"/>
      <c r="AC276" s="17"/>
      <c r="AD276" s="17"/>
      <c r="AE276" s="17"/>
      <c r="AF276" s="17"/>
      <c r="AG276" s="17"/>
      <c r="AH276" s="17"/>
      <c r="AI276" s="17"/>
      <c r="AJ276" s="17"/>
      <c r="AK276" s="17"/>
      <c r="AL276" s="43"/>
      <c r="AM276" s="43"/>
    </row>
    <row r="277" spans="1:39" x14ac:dyDescent="0.25">
      <c r="A277" s="17" t="s">
        <v>332</v>
      </c>
      <c r="B277" s="18">
        <v>152</v>
      </c>
      <c r="C277" s="18">
        <v>276</v>
      </c>
      <c r="D277" s="18">
        <v>2000</v>
      </c>
      <c r="E277" s="17">
        <f t="shared" si="70"/>
        <v>2000</v>
      </c>
      <c r="F277" s="17">
        <v>13</v>
      </c>
      <c r="G277" s="17">
        <v>20</v>
      </c>
      <c r="H277" s="17">
        <v>2020</v>
      </c>
      <c r="I277" s="19" t="s">
        <v>12</v>
      </c>
      <c r="J277" s="17">
        <v>1420.8065571100001</v>
      </c>
      <c r="K277" s="17">
        <v>-181.35628543000001</v>
      </c>
      <c r="L277" s="20">
        <v>138309.29639999999</v>
      </c>
      <c r="M277" s="20">
        <v>5028647.4110000003</v>
      </c>
      <c r="N277" s="20">
        <f t="shared" si="65"/>
        <v>138309.296</v>
      </c>
      <c r="O277" s="20">
        <f t="shared" si="66"/>
        <v>5028647.4110000003</v>
      </c>
      <c r="P277" s="20" t="s">
        <v>104</v>
      </c>
      <c r="Q277" s="43"/>
      <c r="R277" s="43"/>
      <c r="S277" s="43"/>
      <c r="T277" s="43"/>
      <c r="U277" s="43"/>
      <c r="V277" s="44">
        <v>2</v>
      </c>
      <c r="W277" s="44">
        <v>2.5</v>
      </c>
      <c r="X277" s="45">
        <f t="shared" si="71"/>
        <v>2</v>
      </c>
      <c r="Y277" s="45">
        <f t="shared" si="72"/>
        <v>2.5</v>
      </c>
      <c r="Z277" s="45">
        <f t="shared" si="73"/>
        <v>2</v>
      </c>
      <c r="AA277" s="17"/>
      <c r="AB277" s="17"/>
      <c r="AC277" s="17"/>
      <c r="AD277" s="17"/>
      <c r="AE277" s="17"/>
      <c r="AF277" s="17"/>
      <c r="AG277" s="17"/>
      <c r="AH277" s="17"/>
      <c r="AI277" s="17"/>
      <c r="AJ277" s="17"/>
      <c r="AK277" s="17"/>
      <c r="AL277" s="43"/>
      <c r="AM277" s="43"/>
    </row>
    <row r="278" spans="1:39" x14ac:dyDescent="0.25">
      <c r="A278" s="17" t="s">
        <v>494</v>
      </c>
      <c r="B278" s="18">
        <v>318</v>
      </c>
      <c r="C278" s="18">
        <v>277</v>
      </c>
      <c r="D278" s="18">
        <v>1986</v>
      </c>
      <c r="E278" s="17">
        <f t="shared" si="70"/>
        <v>1986</v>
      </c>
      <c r="F278" s="17">
        <v>18</v>
      </c>
      <c r="G278" s="17">
        <v>20</v>
      </c>
      <c r="H278" s="17">
        <v>2020</v>
      </c>
      <c r="I278" s="19" t="s">
        <v>12</v>
      </c>
      <c r="J278" s="17">
        <v>44.27409059</v>
      </c>
      <c r="K278" s="17">
        <v>7.9742556999999996</v>
      </c>
      <c r="L278" s="20">
        <v>138309.29639999999</v>
      </c>
      <c r="M278" s="20">
        <v>5028647.4110000003</v>
      </c>
      <c r="N278" s="20">
        <f t="shared" si="65"/>
        <v>138309.296</v>
      </c>
      <c r="O278" s="20">
        <f t="shared" si="66"/>
        <v>5028647.4110000003</v>
      </c>
      <c r="P278" s="20" t="s">
        <v>104</v>
      </c>
      <c r="Q278" s="43"/>
      <c r="R278" s="43"/>
      <c r="S278" s="43"/>
      <c r="T278" s="43"/>
      <c r="U278" s="43"/>
      <c r="V278" s="44">
        <v>1.8</v>
      </c>
      <c r="W278" s="44">
        <v>3.1</v>
      </c>
      <c r="X278" s="45">
        <f t="shared" si="71"/>
        <v>1.8</v>
      </c>
      <c r="Y278" s="45">
        <f t="shared" si="72"/>
        <v>3.1</v>
      </c>
      <c r="Z278" s="45">
        <f t="shared" si="73"/>
        <v>1.8</v>
      </c>
      <c r="AA278" s="17"/>
      <c r="AB278" s="17"/>
      <c r="AC278" s="17"/>
      <c r="AD278" s="17"/>
      <c r="AE278" s="17"/>
      <c r="AF278" s="17"/>
      <c r="AG278" s="17"/>
      <c r="AH278" s="17"/>
      <c r="AI278" s="17"/>
      <c r="AJ278" s="17"/>
      <c r="AK278" s="17"/>
      <c r="AL278" s="43"/>
      <c r="AM278" s="43"/>
    </row>
    <row r="279" spans="1:39" x14ac:dyDescent="0.25">
      <c r="A279" s="17" t="s">
        <v>617</v>
      </c>
      <c r="B279" s="18">
        <v>446</v>
      </c>
      <c r="C279" s="18">
        <v>278</v>
      </c>
      <c r="D279" s="18">
        <v>1974</v>
      </c>
      <c r="E279" s="17">
        <f t="shared" si="70"/>
        <v>1974</v>
      </c>
      <c r="F279" s="17">
        <v>5</v>
      </c>
      <c r="G279" s="17">
        <v>20</v>
      </c>
      <c r="H279" s="17">
        <v>2020</v>
      </c>
      <c r="I279" s="19" t="s">
        <v>12</v>
      </c>
      <c r="J279" s="17">
        <v>18.43663724</v>
      </c>
      <c r="K279" s="17">
        <v>10.479834970000001</v>
      </c>
      <c r="L279" s="20">
        <v>138309.29639999999</v>
      </c>
      <c r="M279" s="20">
        <v>5028647.4110000003</v>
      </c>
      <c r="N279" s="20">
        <f t="shared" si="65"/>
        <v>138309.296</v>
      </c>
      <c r="O279" s="20">
        <f t="shared" si="66"/>
        <v>5028647.4110000003</v>
      </c>
      <c r="P279" s="20" t="s">
        <v>104</v>
      </c>
      <c r="Q279" s="43"/>
      <c r="R279" s="43"/>
      <c r="S279" s="43"/>
      <c r="T279" s="43"/>
      <c r="U279" s="43"/>
      <c r="V279" s="44">
        <v>15.9</v>
      </c>
      <c r="W279" s="44">
        <v>15.5</v>
      </c>
      <c r="X279" s="45">
        <f t="shared" si="71"/>
        <v>15.9</v>
      </c>
      <c r="Y279" s="45">
        <f t="shared" si="72"/>
        <v>15.5</v>
      </c>
      <c r="Z279" s="45">
        <f t="shared" si="73"/>
        <v>15.9</v>
      </c>
      <c r="AA279" s="17"/>
      <c r="AB279" s="17"/>
      <c r="AC279" s="17"/>
      <c r="AD279" s="17"/>
      <c r="AE279" s="17"/>
      <c r="AF279" s="17"/>
      <c r="AG279" s="17"/>
      <c r="AH279" s="17"/>
      <c r="AI279" s="17"/>
      <c r="AJ279" s="17"/>
      <c r="AK279" s="17"/>
      <c r="AL279" s="43"/>
      <c r="AM279" s="43"/>
    </row>
    <row r="280" spans="1:39" x14ac:dyDescent="0.25">
      <c r="A280" s="17" t="s">
        <v>652</v>
      </c>
      <c r="B280" s="18">
        <v>481</v>
      </c>
      <c r="C280" s="18">
        <v>279</v>
      </c>
      <c r="D280" s="18">
        <v>1971</v>
      </c>
      <c r="E280" s="17">
        <f t="shared" si="70"/>
        <v>1971</v>
      </c>
      <c r="F280" s="17">
        <v>24</v>
      </c>
      <c r="G280" s="17">
        <v>20</v>
      </c>
      <c r="H280" s="17">
        <v>2020</v>
      </c>
      <c r="I280" s="19" t="s">
        <v>12</v>
      </c>
      <c r="J280" s="17">
        <v>13.594687260000001</v>
      </c>
      <c r="K280" s="17">
        <v>21.330268650000001</v>
      </c>
      <c r="L280" s="20">
        <v>138309.29639999999</v>
      </c>
      <c r="M280" s="20">
        <v>5028647.4110000003</v>
      </c>
      <c r="N280" s="20">
        <f t="shared" si="65"/>
        <v>138309.296</v>
      </c>
      <c r="O280" s="20">
        <f t="shared" si="66"/>
        <v>5028647.4110000003</v>
      </c>
      <c r="P280" s="20" t="s">
        <v>104</v>
      </c>
      <c r="Q280" s="43"/>
      <c r="R280" s="43"/>
      <c r="S280" s="43"/>
      <c r="T280" s="43"/>
      <c r="U280" s="43"/>
      <c r="V280" s="44">
        <v>1.2</v>
      </c>
      <c r="W280" s="44">
        <v>2.2000000000000002</v>
      </c>
      <c r="X280" s="45">
        <f t="shared" si="71"/>
        <v>1.2</v>
      </c>
      <c r="Y280" s="45">
        <f t="shared" si="72"/>
        <v>2.2000000000000002</v>
      </c>
      <c r="Z280" s="45">
        <f t="shared" si="73"/>
        <v>1.2</v>
      </c>
      <c r="AA280" s="17"/>
      <c r="AB280" s="17"/>
      <c r="AC280" s="17"/>
      <c r="AD280" s="17"/>
      <c r="AE280" s="17"/>
      <c r="AF280" s="17"/>
      <c r="AG280" s="17"/>
      <c r="AH280" s="17"/>
      <c r="AI280" s="17"/>
      <c r="AJ280" s="17"/>
      <c r="AK280" s="17"/>
      <c r="AL280" s="43"/>
      <c r="AM280" s="43"/>
    </row>
    <row r="281" spans="1:39" x14ac:dyDescent="0.25">
      <c r="A281" s="17" t="s">
        <v>663</v>
      </c>
      <c r="B281" s="18">
        <v>492</v>
      </c>
      <c r="C281" s="18">
        <v>280</v>
      </c>
      <c r="D281" s="18">
        <v>1966</v>
      </c>
      <c r="E281" s="17">
        <f t="shared" si="70"/>
        <v>1966</v>
      </c>
      <c r="F281" s="17">
        <v>11</v>
      </c>
      <c r="G281" s="17">
        <v>20</v>
      </c>
      <c r="H281" s="17">
        <v>2020</v>
      </c>
      <c r="I281" s="19" t="s">
        <v>12</v>
      </c>
      <c r="J281" s="17">
        <v>8.2678861799999996</v>
      </c>
      <c r="K281" s="17">
        <v>3.4512542800000001</v>
      </c>
      <c r="L281" s="20">
        <v>138309.29639999999</v>
      </c>
      <c r="M281" s="20">
        <v>5028647.4110000003</v>
      </c>
      <c r="N281" s="20">
        <f t="shared" si="65"/>
        <v>138309.296</v>
      </c>
      <c r="O281" s="20">
        <f t="shared" si="66"/>
        <v>5028647.4110000003</v>
      </c>
      <c r="P281" s="20" t="s">
        <v>104</v>
      </c>
      <c r="Q281" s="43"/>
      <c r="R281" s="43"/>
      <c r="S281" s="43"/>
      <c r="T281" s="43"/>
      <c r="U281" s="43"/>
      <c r="V281" s="44">
        <v>3.8</v>
      </c>
      <c r="W281" s="44">
        <v>6</v>
      </c>
      <c r="X281" s="45">
        <f t="shared" si="71"/>
        <v>3.8</v>
      </c>
      <c r="Y281" s="45">
        <f t="shared" si="72"/>
        <v>6</v>
      </c>
      <c r="Z281" s="45">
        <f t="shared" si="73"/>
        <v>3.8</v>
      </c>
      <c r="AA281" s="17"/>
      <c r="AB281" s="17"/>
      <c r="AC281" s="17"/>
      <c r="AD281" s="17"/>
      <c r="AE281" s="17"/>
      <c r="AF281" s="17"/>
      <c r="AG281" s="17"/>
      <c r="AH281" s="17"/>
      <c r="AI281" s="17"/>
      <c r="AJ281" s="17"/>
      <c r="AK281" s="17"/>
      <c r="AL281" s="43"/>
      <c r="AM281" s="43"/>
    </row>
    <row r="282" spans="1:39" x14ac:dyDescent="0.25">
      <c r="A282" s="17" t="s">
        <v>687</v>
      </c>
      <c r="B282" s="18">
        <v>516</v>
      </c>
      <c r="C282" s="18">
        <v>281</v>
      </c>
      <c r="D282" s="18">
        <v>1963</v>
      </c>
      <c r="E282" s="17">
        <f t="shared" si="70"/>
        <v>1963</v>
      </c>
      <c r="F282" s="17">
        <v>10</v>
      </c>
      <c r="G282" s="17">
        <v>20</v>
      </c>
      <c r="H282" s="17">
        <v>2020</v>
      </c>
      <c r="I282" s="19" t="s">
        <v>12</v>
      </c>
      <c r="J282" s="17">
        <v>10.683876379999999</v>
      </c>
      <c r="K282" s="17">
        <v>4.88405179</v>
      </c>
      <c r="L282" s="20">
        <v>138309.29639999999</v>
      </c>
      <c r="M282" s="20">
        <v>5028647.4110000003</v>
      </c>
      <c r="N282" s="20">
        <f t="shared" si="65"/>
        <v>138309.296</v>
      </c>
      <c r="O282" s="20">
        <f t="shared" si="66"/>
        <v>5028647.4110000003</v>
      </c>
      <c r="P282" s="20" t="s">
        <v>104</v>
      </c>
      <c r="Q282" s="43"/>
      <c r="R282" s="43"/>
      <c r="S282" s="43"/>
      <c r="T282" s="43"/>
      <c r="U282" s="43"/>
      <c r="V282" s="44">
        <v>0.8</v>
      </c>
      <c r="W282" s="44">
        <v>1.6</v>
      </c>
      <c r="X282" s="45">
        <f t="shared" si="71"/>
        <v>0.8</v>
      </c>
      <c r="Y282" s="45">
        <f t="shared" si="72"/>
        <v>1.6</v>
      </c>
      <c r="Z282" s="45">
        <f t="shared" si="73"/>
        <v>0.8</v>
      </c>
      <c r="AA282" s="17"/>
      <c r="AB282" s="17"/>
      <c r="AC282" s="17"/>
      <c r="AD282" s="17"/>
      <c r="AE282" s="17"/>
      <c r="AF282" s="17"/>
      <c r="AG282" s="17"/>
      <c r="AH282" s="17"/>
      <c r="AI282" s="17"/>
      <c r="AJ282" s="17"/>
      <c r="AK282" s="17"/>
      <c r="AL282" s="43"/>
      <c r="AM282" s="43"/>
    </row>
    <row r="283" spans="1:39" x14ac:dyDescent="0.25">
      <c r="A283" s="17" t="s">
        <v>713</v>
      </c>
      <c r="B283" s="18">
        <v>542</v>
      </c>
      <c r="C283" s="18">
        <v>282</v>
      </c>
      <c r="D283" s="18">
        <v>1960</v>
      </c>
      <c r="E283" s="17">
        <f t="shared" si="70"/>
        <v>1960</v>
      </c>
      <c r="F283" s="17">
        <v>11</v>
      </c>
      <c r="G283" s="17">
        <v>20</v>
      </c>
      <c r="H283" s="17">
        <v>2020</v>
      </c>
      <c r="I283" s="19" t="s">
        <v>12</v>
      </c>
      <c r="J283" s="17">
        <v>9.3186781700000001</v>
      </c>
      <c r="K283" s="17">
        <v>5.0351563500000003</v>
      </c>
      <c r="L283" s="20">
        <v>138309.29639999999</v>
      </c>
      <c r="M283" s="20">
        <v>5028647.4110000003</v>
      </c>
      <c r="N283" s="20">
        <f t="shared" si="65"/>
        <v>138309.296</v>
      </c>
      <c r="O283" s="20">
        <f t="shared" si="66"/>
        <v>5028647.4110000003</v>
      </c>
      <c r="P283" s="20" t="s">
        <v>104</v>
      </c>
      <c r="Q283" s="43"/>
      <c r="R283" s="43"/>
      <c r="S283" s="43"/>
      <c r="T283" s="43"/>
      <c r="U283" s="43"/>
      <c r="V283" s="44">
        <v>0.4</v>
      </c>
      <c r="W283" s="44">
        <v>0.9</v>
      </c>
      <c r="X283" s="45">
        <f t="shared" si="71"/>
        <v>0.4</v>
      </c>
      <c r="Y283" s="45">
        <f t="shared" si="72"/>
        <v>0.9</v>
      </c>
      <c r="Z283" s="45">
        <f t="shared" si="73"/>
        <v>0.4</v>
      </c>
      <c r="AA283" s="17"/>
      <c r="AB283" s="17"/>
      <c r="AC283" s="17"/>
      <c r="AD283" s="17"/>
      <c r="AE283" s="17"/>
      <c r="AF283" s="17"/>
      <c r="AG283" s="17"/>
      <c r="AH283" s="17"/>
      <c r="AI283" s="17"/>
      <c r="AJ283" s="17"/>
      <c r="AK283" s="17"/>
      <c r="AL283" s="43"/>
      <c r="AM283" s="43"/>
    </row>
    <row r="284" spans="1:39" x14ac:dyDescent="0.25">
      <c r="A284" s="17" t="s">
        <v>738</v>
      </c>
      <c r="B284" s="18">
        <v>567</v>
      </c>
      <c r="C284" s="18">
        <v>283</v>
      </c>
      <c r="D284" s="18">
        <v>1958</v>
      </c>
      <c r="E284" s="17">
        <f t="shared" si="70"/>
        <v>1958</v>
      </c>
      <c r="F284" s="17">
        <v>11</v>
      </c>
      <c r="G284" s="17">
        <v>20</v>
      </c>
      <c r="H284" s="17">
        <v>2020</v>
      </c>
      <c r="I284" s="19" t="s">
        <v>12</v>
      </c>
      <c r="J284" s="17">
        <v>10.4047754</v>
      </c>
      <c r="K284" s="17">
        <v>4.9548850299999998</v>
      </c>
      <c r="L284" s="20">
        <v>138309.29639999999</v>
      </c>
      <c r="M284" s="20">
        <v>5028647.4110000003</v>
      </c>
      <c r="N284" s="20">
        <f t="shared" si="65"/>
        <v>138309.296</v>
      </c>
      <c r="O284" s="20">
        <f t="shared" si="66"/>
        <v>5028647.4110000003</v>
      </c>
      <c r="P284" s="20" t="s">
        <v>104</v>
      </c>
      <c r="Q284" s="43"/>
      <c r="R284" s="43"/>
      <c r="S284" s="43"/>
      <c r="T284" s="43"/>
      <c r="U284" s="43"/>
      <c r="V284" s="44">
        <v>2.4</v>
      </c>
      <c r="W284" s="44">
        <v>1.9</v>
      </c>
      <c r="X284" s="45">
        <f t="shared" si="71"/>
        <v>2.4</v>
      </c>
      <c r="Y284" s="45">
        <f t="shared" si="72"/>
        <v>1.9</v>
      </c>
      <c r="Z284" s="45">
        <f t="shared" si="73"/>
        <v>2.4</v>
      </c>
      <c r="AA284" s="17"/>
      <c r="AB284" s="17"/>
      <c r="AC284" s="17"/>
      <c r="AD284" s="17"/>
      <c r="AE284" s="17"/>
      <c r="AF284" s="17"/>
      <c r="AG284" s="17"/>
      <c r="AH284" s="17"/>
      <c r="AI284" s="17"/>
      <c r="AJ284" s="17"/>
      <c r="AK284" s="17"/>
      <c r="AL284" s="43"/>
      <c r="AM284" s="43"/>
    </row>
    <row r="285" spans="1:39" x14ac:dyDescent="0.25">
      <c r="A285" s="17" t="s">
        <v>868</v>
      </c>
      <c r="B285" s="18">
        <v>693</v>
      </c>
      <c r="C285" s="18">
        <v>284</v>
      </c>
      <c r="D285" s="17" t="s">
        <v>837</v>
      </c>
      <c r="E285" s="17">
        <v>1946</v>
      </c>
      <c r="F285" s="17">
        <v>32</v>
      </c>
      <c r="G285" s="17">
        <v>20</v>
      </c>
      <c r="H285" s="17">
        <v>2020</v>
      </c>
      <c r="I285" s="19" t="s">
        <v>12</v>
      </c>
      <c r="J285" s="17">
        <v>13.30469972</v>
      </c>
      <c r="K285" s="17">
        <v>10.68872159</v>
      </c>
      <c r="L285" s="20">
        <v>138309.29639999999</v>
      </c>
      <c r="M285" s="20">
        <v>5028647.4110000003</v>
      </c>
      <c r="N285" s="20">
        <f t="shared" si="65"/>
        <v>138309.296</v>
      </c>
      <c r="O285" s="20">
        <f t="shared" si="66"/>
        <v>5028647.4110000003</v>
      </c>
      <c r="P285" s="20" t="s">
        <v>104</v>
      </c>
      <c r="Q285" s="43"/>
      <c r="R285" s="43"/>
      <c r="S285" s="43"/>
      <c r="T285" s="43"/>
      <c r="U285" s="43"/>
      <c r="V285" s="44">
        <v>3.5</v>
      </c>
      <c r="W285" s="44">
        <v>4.5</v>
      </c>
      <c r="X285" s="45">
        <f t="shared" si="71"/>
        <v>3.5</v>
      </c>
      <c r="Y285" s="45">
        <f t="shared" si="72"/>
        <v>4.5</v>
      </c>
      <c r="Z285" s="45">
        <f t="shared" si="73"/>
        <v>3.5</v>
      </c>
      <c r="AA285" s="17"/>
      <c r="AB285" s="17"/>
      <c r="AC285" s="17"/>
      <c r="AD285" s="17"/>
      <c r="AE285" s="17"/>
      <c r="AF285" s="17"/>
      <c r="AG285" s="17"/>
      <c r="AH285" s="17"/>
      <c r="AI285" s="17"/>
      <c r="AJ285" s="17"/>
      <c r="AK285" s="17"/>
      <c r="AL285" s="43"/>
      <c r="AM285" s="43"/>
    </row>
    <row r="286" spans="1:39" x14ac:dyDescent="0.25">
      <c r="A286" s="17" t="s">
        <v>884</v>
      </c>
      <c r="B286" s="18">
        <v>708</v>
      </c>
      <c r="C286" s="18">
        <v>285</v>
      </c>
      <c r="D286" s="17" t="s">
        <v>879</v>
      </c>
      <c r="E286" s="17">
        <v>1946</v>
      </c>
      <c r="F286" s="17">
        <v>6</v>
      </c>
      <c r="G286" s="17">
        <v>20</v>
      </c>
      <c r="H286" s="17">
        <v>2020</v>
      </c>
      <c r="I286" s="19" t="s">
        <v>12</v>
      </c>
      <c r="J286" s="17">
        <v>449.53031704</v>
      </c>
      <c r="K286" s="17">
        <v>-220.24236428</v>
      </c>
      <c r="L286" s="20">
        <v>138309.29639999999</v>
      </c>
      <c r="M286" s="20">
        <v>5028647.4110000003</v>
      </c>
      <c r="N286" s="20">
        <f t="shared" si="65"/>
        <v>138309.296</v>
      </c>
      <c r="O286" s="20">
        <f t="shared" si="66"/>
        <v>5028647.4110000003</v>
      </c>
      <c r="P286" s="20" t="s">
        <v>104</v>
      </c>
      <c r="Q286" s="43"/>
      <c r="R286" s="43"/>
      <c r="S286" s="43"/>
      <c r="T286" s="43"/>
      <c r="U286" s="43"/>
      <c r="V286" s="44">
        <v>4.7</v>
      </c>
      <c r="W286" s="44">
        <v>6.3</v>
      </c>
      <c r="X286" s="45">
        <f t="shared" si="71"/>
        <v>4.7</v>
      </c>
      <c r="Y286" s="45">
        <f t="shared" si="72"/>
        <v>6.3</v>
      </c>
      <c r="Z286" s="45">
        <f t="shared" si="73"/>
        <v>4.7</v>
      </c>
      <c r="AA286" s="17"/>
      <c r="AB286" s="17"/>
      <c r="AC286" s="17"/>
      <c r="AD286" s="17"/>
      <c r="AE286" s="17"/>
      <c r="AF286" s="17"/>
      <c r="AG286" s="17"/>
      <c r="AH286" s="17"/>
      <c r="AI286" s="17"/>
      <c r="AJ286" s="17"/>
      <c r="AK286" s="17"/>
      <c r="AL286" s="43"/>
      <c r="AM286" s="43"/>
    </row>
    <row r="287" spans="1:39" x14ac:dyDescent="0.25">
      <c r="A287" s="17" t="s">
        <v>935</v>
      </c>
      <c r="B287" s="18">
        <v>758</v>
      </c>
      <c r="C287" s="18">
        <v>286</v>
      </c>
      <c r="D287" s="17" t="s">
        <v>919</v>
      </c>
      <c r="E287" s="17">
        <v>1946</v>
      </c>
      <c r="F287" s="17">
        <v>17</v>
      </c>
      <c r="G287" s="17">
        <v>20</v>
      </c>
      <c r="H287" s="17">
        <v>2020</v>
      </c>
      <c r="I287" s="19" t="s">
        <v>12</v>
      </c>
      <c r="J287" s="17">
        <v>25.563423109999999</v>
      </c>
      <c r="K287" s="17">
        <v>26.574599169999999</v>
      </c>
      <c r="L287" s="20">
        <v>138309.29639999999</v>
      </c>
      <c r="M287" s="20">
        <v>5028647.4110000003</v>
      </c>
      <c r="N287" s="20">
        <f t="shared" si="65"/>
        <v>138309.296</v>
      </c>
      <c r="O287" s="20">
        <f t="shared" si="66"/>
        <v>5028647.4110000003</v>
      </c>
      <c r="P287" s="20" t="s">
        <v>104</v>
      </c>
      <c r="Q287" s="43"/>
      <c r="R287" s="43"/>
      <c r="S287" s="43"/>
      <c r="T287" s="43"/>
      <c r="U287" s="43"/>
      <c r="V287" s="44">
        <v>6.3</v>
      </c>
      <c r="W287" s="44">
        <v>7.4</v>
      </c>
      <c r="X287" s="45">
        <f t="shared" si="71"/>
        <v>6.3</v>
      </c>
      <c r="Y287" s="45">
        <f t="shared" si="72"/>
        <v>7.4</v>
      </c>
      <c r="Z287" s="45">
        <f t="shared" si="73"/>
        <v>6.3</v>
      </c>
      <c r="AA287" s="17"/>
      <c r="AB287" s="17"/>
      <c r="AC287" s="17"/>
      <c r="AD287" s="17"/>
      <c r="AE287" s="17"/>
      <c r="AF287" s="17"/>
      <c r="AG287" s="17"/>
      <c r="AH287" s="17"/>
      <c r="AI287" s="17"/>
      <c r="AJ287" s="17"/>
      <c r="AK287" s="17"/>
      <c r="AL287" s="43"/>
      <c r="AM287" s="43"/>
    </row>
    <row r="288" spans="1:39" x14ac:dyDescent="0.25">
      <c r="A288" s="17" t="s">
        <v>761</v>
      </c>
      <c r="B288" s="18">
        <v>589</v>
      </c>
      <c r="C288" s="18">
        <v>287</v>
      </c>
      <c r="D288" s="17" t="s">
        <v>754</v>
      </c>
      <c r="E288" s="17">
        <v>1947</v>
      </c>
      <c r="F288" s="17">
        <v>8</v>
      </c>
      <c r="G288" s="17">
        <v>20</v>
      </c>
      <c r="H288" s="17">
        <v>2020</v>
      </c>
      <c r="I288" s="19" t="s">
        <v>12</v>
      </c>
      <c r="J288" s="17">
        <v>606.98149989000001</v>
      </c>
      <c r="K288" s="17">
        <v>-951.82181918000003</v>
      </c>
      <c r="L288" s="20">
        <v>138309.29643431999</v>
      </c>
      <c r="M288" s="20">
        <v>5028647.4111870602</v>
      </c>
      <c r="N288" s="20">
        <f t="shared" si="65"/>
        <v>138309.296</v>
      </c>
      <c r="O288" s="20">
        <f t="shared" si="66"/>
        <v>5028647.4110000003</v>
      </c>
      <c r="P288" s="20" t="s">
        <v>104</v>
      </c>
      <c r="Q288" s="43"/>
      <c r="R288" s="43"/>
      <c r="S288" s="43"/>
      <c r="T288" s="43"/>
      <c r="U288" s="43"/>
      <c r="V288" s="44">
        <v>5.8</v>
      </c>
      <c r="W288" s="44">
        <v>8</v>
      </c>
      <c r="X288" s="45">
        <f t="shared" si="71"/>
        <v>5.8</v>
      </c>
      <c r="Y288" s="45">
        <f t="shared" si="72"/>
        <v>8</v>
      </c>
      <c r="Z288" s="45">
        <f t="shared" si="73"/>
        <v>5.8</v>
      </c>
      <c r="AA288" s="17"/>
      <c r="AB288" s="17"/>
      <c r="AC288" s="17"/>
      <c r="AD288" s="17"/>
      <c r="AE288" s="17"/>
      <c r="AF288" s="17"/>
      <c r="AG288" s="17"/>
      <c r="AH288" s="17"/>
      <c r="AI288" s="17"/>
      <c r="AJ288" s="17"/>
      <c r="AK288" s="17"/>
      <c r="AL288" s="43"/>
      <c r="AM288" s="43"/>
    </row>
    <row r="289" spans="1:39" x14ac:dyDescent="0.25">
      <c r="A289" s="17" t="s">
        <v>787</v>
      </c>
      <c r="B289" s="18">
        <v>614</v>
      </c>
      <c r="C289" s="18">
        <v>288</v>
      </c>
      <c r="D289" s="17" t="s">
        <v>781</v>
      </c>
      <c r="E289" s="17">
        <v>1947</v>
      </c>
      <c r="F289" s="17">
        <v>7</v>
      </c>
      <c r="G289" s="17">
        <v>20</v>
      </c>
      <c r="H289" s="17">
        <v>2020</v>
      </c>
      <c r="I289" s="19" t="s">
        <v>12</v>
      </c>
      <c r="J289" s="17">
        <v>612.10145861000001</v>
      </c>
      <c r="K289" s="17">
        <v>-959.18953216</v>
      </c>
      <c r="L289" s="20">
        <v>138309.29643431999</v>
      </c>
      <c r="M289" s="20">
        <v>5028647.4111870602</v>
      </c>
      <c r="N289" s="20">
        <f t="shared" si="65"/>
        <v>138309.296</v>
      </c>
      <c r="O289" s="20">
        <f t="shared" si="66"/>
        <v>5028647.4110000003</v>
      </c>
      <c r="P289" s="20" t="s">
        <v>104</v>
      </c>
      <c r="Q289" s="43"/>
      <c r="R289" s="43"/>
      <c r="S289" s="43"/>
      <c r="T289" s="43"/>
      <c r="U289" s="43"/>
      <c r="V289" s="44">
        <v>0.8</v>
      </c>
      <c r="W289" s="44">
        <v>3.2</v>
      </c>
      <c r="X289" s="45">
        <f t="shared" si="71"/>
        <v>0.8</v>
      </c>
      <c r="Y289" s="45">
        <f t="shared" si="72"/>
        <v>3.2</v>
      </c>
      <c r="Z289" s="45">
        <f t="shared" si="73"/>
        <v>0.8</v>
      </c>
      <c r="AA289" s="17"/>
      <c r="AB289" s="17"/>
      <c r="AC289" s="17"/>
      <c r="AD289" s="17"/>
      <c r="AE289" s="17"/>
      <c r="AF289" s="17"/>
      <c r="AG289" s="17"/>
      <c r="AH289" s="17"/>
      <c r="AI289" s="17"/>
      <c r="AJ289" s="17"/>
      <c r="AK289" s="17"/>
      <c r="AL289" s="43"/>
      <c r="AM289" s="43"/>
    </row>
    <row r="290" spans="1:39" x14ac:dyDescent="0.25">
      <c r="A290" s="17" t="s">
        <v>824</v>
      </c>
      <c r="B290" s="18">
        <v>650</v>
      </c>
      <c r="C290" s="18">
        <v>289</v>
      </c>
      <c r="D290" s="17" t="s">
        <v>809</v>
      </c>
      <c r="E290" s="17">
        <v>1947</v>
      </c>
      <c r="F290" s="17">
        <v>16</v>
      </c>
      <c r="G290" s="17">
        <v>20</v>
      </c>
      <c r="H290" s="17">
        <v>2020</v>
      </c>
      <c r="I290" s="19" t="s">
        <v>12</v>
      </c>
      <c r="J290" s="17">
        <v>595.48313624000002</v>
      </c>
      <c r="K290" s="17">
        <v>-888.12222768000004</v>
      </c>
      <c r="L290" s="20">
        <v>138309.29643431999</v>
      </c>
      <c r="M290" s="20">
        <v>5028647.4111870602</v>
      </c>
      <c r="N290" s="20">
        <f t="shared" si="65"/>
        <v>138309.296</v>
      </c>
      <c r="O290" s="20">
        <f t="shared" si="66"/>
        <v>5028647.4110000003</v>
      </c>
      <c r="P290" s="20" t="s">
        <v>104</v>
      </c>
      <c r="Q290" s="43"/>
      <c r="R290" s="43"/>
      <c r="S290" s="43"/>
      <c r="T290" s="43"/>
      <c r="U290" s="43"/>
      <c r="V290" s="44">
        <v>3.9</v>
      </c>
      <c r="W290" s="44">
        <v>2.4</v>
      </c>
      <c r="X290" s="45">
        <f t="shared" si="71"/>
        <v>3.9</v>
      </c>
      <c r="Y290" s="45">
        <f t="shared" si="72"/>
        <v>2.4</v>
      </c>
      <c r="Z290" s="45">
        <f t="shared" si="73"/>
        <v>3.9</v>
      </c>
      <c r="AA290" s="17"/>
      <c r="AB290" s="17"/>
      <c r="AC290" s="17"/>
      <c r="AD290" s="17"/>
      <c r="AE290" s="17"/>
      <c r="AF290" s="17"/>
      <c r="AG290" s="17"/>
      <c r="AH290" s="17"/>
      <c r="AI290" s="17"/>
      <c r="AJ290" s="17"/>
      <c r="AK290" s="17"/>
      <c r="AL290" s="43"/>
      <c r="AM290" s="43"/>
    </row>
    <row r="291" spans="1:39" x14ac:dyDescent="0.25">
      <c r="A291" s="17" t="s">
        <v>950</v>
      </c>
      <c r="B291" s="18">
        <v>773</v>
      </c>
      <c r="C291" s="18">
        <v>290</v>
      </c>
      <c r="D291" s="17">
        <v>1931</v>
      </c>
      <c r="E291" s="17">
        <f t="shared" ref="E291:E297" si="74">D291</f>
        <v>1931</v>
      </c>
      <c r="F291" s="17">
        <v>6</v>
      </c>
      <c r="G291" s="17">
        <v>20</v>
      </c>
      <c r="H291" s="17">
        <v>2020</v>
      </c>
      <c r="I291" s="19" t="s">
        <v>12</v>
      </c>
      <c r="J291" s="17">
        <v>615.02346837000005</v>
      </c>
      <c r="K291" s="17">
        <v>-970.49157388000003</v>
      </c>
      <c r="L291" s="20">
        <v>138309.29643431999</v>
      </c>
      <c r="M291" s="20">
        <v>5028647.4111870602</v>
      </c>
      <c r="N291" s="20">
        <f t="shared" si="65"/>
        <v>138309.296</v>
      </c>
      <c r="O291" s="20">
        <f t="shared" si="66"/>
        <v>5028647.4110000003</v>
      </c>
      <c r="P291" s="20" t="s">
        <v>104</v>
      </c>
      <c r="Q291" s="43"/>
      <c r="R291" s="43"/>
      <c r="S291" s="43"/>
      <c r="T291" s="43"/>
      <c r="U291" s="43"/>
      <c r="V291" s="45">
        <v>11.42924283</v>
      </c>
      <c r="W291" s="45">
        <v>2.6196531799999998</v>
      </c>
      <c r="X291" s="45">
        <f t="shared" si="71"/>
        <v>11.42924283</v>
      </c>
      <c r="Y291" s="45">
        <f t="shared" si="72"/>
        <v>2.6196531799999998</v>
      </c>
      <c r="Z291" s="45">
        <f t="shared" si="73"/>
        <v>11.42924283</v>
      </c>
      <c r="AA291" s="17"/>
      <c r="AB291" s="17"/>
      <c r="AC291" s="17"/>
      <c r="AD291" s="17"/>
      <c r="AE291" s="17"/>
      <c r="AF291" s="17"/>
      <c r="AG291" s="17"/>
      <c r="AH291" s="17"/>
      <c r="AI291" s="17"/>
      <c r="AJ291" s="17"/>
      <c r="AK291" s="17"/>
      <c r="AL291" s="43"/>
      <c r="AM291" s="43"/>
    </row>
    <row r="292" spans="1:39" x14ac:dyDescent="0.25">
      <c r="A292" s="17" t="s">
        <v>293</v>
      </c>
      <c r="B292" s="18">
        <v>110</v>
      </c>
      <c r="C292" s="18">
        <v>291</v>
      </c>
      <c r="D292" s="18">
        <v>2010</v>
      </c>
      <c r="E292" s="17">
        <f t="shared" si="74"/>
        <v>2010</v>
      </c>
      <c r="F292" s="17">
        <v>6</v>
      </c>
      <c r="G292" s="17">
        <v>20</v>
      </c>
      <c r="H292" s="17">
        <v>2020</v>
      </c>
      <c r="I292" s="19" t="s">
        <v>12</v>
      </c>
      <c r="J292" s="17">
        <v>2434.1906053600001</v>
      </c>
      <c r="K292" s="17">
        <v>-441.78604779</v>
      </c>
      <c r="L292" s="20">
        <v>138309.29639999999</v>
      </c>
      <c r="M292" s="20">
        <v>5028647.4110000003</v>
      </c>
      <c r="N292" s="20">
        <f t="shared" si="65"/>
        <v>138309.296</v>
      </c>
      <c r="O292" s="20">
        <f t="shared" si="66"/>
        <v>5028647.4110000003</v>
      </c>
      <c r="P292" s="20" t="s">
        <v>104</v>
      </c>
      <c r="Q292" s="43"/>
      <c r="R292" s="43"/>
      <c r="S292" s="43"/>
      <c r="T292" s="43"/>
      <c r="U292" s="43"/>
      <c r="V292" s="44">
        <v>4.7965339499999997</v>
      </c>
      <c r="W292" s="44">
        <v>4.2309341700000003</v>
      </c>
      <c r="X292" s="45">
        <f t="shared" si="71"/>
        <v>4.7965339499999997</v>
      </c>
      <c r="Y292" s="45">
        <f t="shared" si="72"/>
        <v>4.2309341700000003</v>
      </c>
      <c r="Z292" s="45">
        <f t="shared" si="73"/>
        <v>4.7965339499999997</v>
      </c>
      <c r="AA292" s="17"/>
      <c r="AB292" s="17"/>
      <c r="AC292" s="17"/>
      <c r="AD292" s="17"/>
      <c r="AE292" s="17"/>
      <c r="AF292" s="17"/>
      <c r="AG292" s="17"/>
      <c r="AH292" s="17"/>
      <c r="AI292" s="17"/>
      <c r="AJ292" s="17"/>
      <c r="AK292" s="17"/>
      <c r="AL292" s="43"/>
      <c r="AM292" s="43"/>
    </row>
    <row r="293" spans="1:39" x14ac:dyDescent="0.25">
      <c r="A293" s="17" t="s">
        <v>360</v>
      </c>
      <c r="B293" s="18">
        <v>180</v>
      </c>
      <c r="C293" s="18">
        <v>292</v>
      </c>
      <c r="D293" s="18">
        <v>1998</v>
      </c>
      <c r="E293" s="17">
        <f t="shared" si="74"/>
        <v>1998</v>
      </c>
      <c r="F293" s="17">
        <v>7</v>
      </c>
      <c r="G293" s="17">
        <v>20</v>
      </c>
      <c r="H293" s="17">
        <v>2020</v>
      </c>
      <c r="I293" s="19" t="s">
        <v>12</v>
      </c>
      <c r="J293" s="17">
        <v>1943.0243599800001</v>
      </c>
      <c r="K293" s="17">
        <v>-330.29710912000002</v>
      </c>
      <c r="L293" s="20">
        <v>138309.29639999999</v>
      </c>
      <c r="M293" s="20">
        <v>5028647.4110000003</v>
      </c>
      <c r="N293" s="20">
        <f t="shared" si="65"/>
        <v>138309.296</v>
      </c>
      <c r="O293" s="20">
        <f t="shared" si="66"/>
        <v>5028647.4110000003</v>
      </c>
      <c r="P293" s="20" t="s">
        <v>104</v>
      </c>
      <c r="Q293" s="43"/>
      <c r="R293" s="43"/>
      <c r="S293" s="43"/>
      <c r="T293" s="43"/>
      <c r="U293" s="43"/>
      <c r="V293" s="44">
        <v>0.93117806999999997</v>
      </c>
      <c r="W293" s="44">
        <v>1.9037888599999999</v>
      </c>
      <c r="X293" s="45">
        <f t="shared" si="71"/>
        <v>0.93117806999999997</v>
      </c>
      <c r="Y293" s="45">
        <f t="shared" si="72"/>
        <v>1.9037888599999999</v>
      </c>
      <c r="Z293" s="45">
        <f t="shared" si="73"/>
        <v>0.93117806999999997</v>
      </c>
      <c r="AA293" s="17"/>
      <c r="AB293" s="17"/>
      <c r="AC293" s="17"/>
      <c r="AD293" s="17"/>
      <c r="AE293" s="17"/>
      <c r="AF293" s="17"/>
      <c r="AG293" s="17"/>
      <c r="AH293" s="17"/>
      <c r="AI293" s="17"/>
      <c r="AJ293" s="17"/>
      <c r="AK293" s="17"/>
      <c r="AL293" s="43"/>
      <c r="AM293" s="43"/>
    </row>
    <row r="294" spans="1:39" x14ac:dyDescent="0.25">
      <c r="A294" s="17" t="s">
        <v>392</v>
      </c>
      <c r="B294" s="18">
        <v>214</v>
      </c>
      <c r="C294" s="18">
        <v>293</v>
      </c>
      <c r="D294" s="18">
        <v>1995</v>
      </c>
      <c r="E294" s="17">
        <f t="shared" si="74"/>
        <v>1995</v>
      </c>
      <c r="F294" s="17">
        <v>10</v>
      </c>
      <c r="G294" s="17">
        <v>20</v>
      </c>
      <c r="H294" s="17">
        <v>2020</v>
      </c>
      <c r="I294" s="19" t="s">
        <v>12</v>
      </c>
      <c r="J294" s="17">
        <v>1546.58207214</v>
      </c>
      <c r="K294" s="17">
        <v>-194.94322008</v>
      </c>
      <c r="L294" s="20">
        <v>138309.29639999999</v>
      </c>
      <c r="M294" s="20">
        <v>5028647.4110000003</v>
      </c>
      <c r="N294" s="20">
        <f t="shared" si="65"/>
        <v>138309.296</v>
      </c>
      <c r="O294" s="20">
        <f t="shared" si="66"/>
        <v>5028647.4110000003</v>
      </c>
      <c r="P294" s="20" t="s">
        <v>104</v>
      </c>
      <c r="Q294" s="43"/>
      <c r="R294" s="43"/>
      <c r="S294" s="43"/>
      <c r="T294" s="43"/>
      <c r="U294" s="43"/>
      <c r="V294" s="44">
        <v>12.29950876</v>
      </c>
      <c r="W294" s="44">
        <v>9.4053196799999998</v>
      </c>
      <c r="X294" s="45">
        <f t="shared" si="71"/>
        <v>12.29950876</v>
      </c>
      <c r="Y294" s="45">
        <f t="shared" si="72"/>
        <v>9.4053196799999998</v>
      </c>
      <c r="Z294" s="45">
        <f t="shared" si="73"/>
        <v>12.29950876</v>
      </c>
      <c r="AA294" s="17"/>
      <c r="AB294" s="17"/>
      <c r="AC294" s="17"/>
      <c r="AD294" s="17"/>
      <c r="AE294" s="17"/>
      <c r="AF294" s="17"/>
      <c r="AG294" s="17"/>
      <c r="AH294" s="17"/>
      <c r="AI294" s="17"/>
      <c r="AJ294" s="17"/>
      <c r="AK294" s="17"/>
      <c r="AL294" s="43"/>
      <c r="AM294" s="43"/>
    </row>
    <row r="295" spans="1:39" x14ac:dyDescent="0.25">
      <c r="A295" s="17" t="s">
        <v>446</v>
      </c>
      <c r="B295" s="18">
        <v>269</v>
      </c>
      <c r="C295" s="18">
        <v>294</v>
      </c>
      <c r="D295" s="18">
        <v>1992</v>
      </c>
      <c r="E295" s="17">
        <f t="shared" si="74"/>
        <v>1992</v>
      </c>
      <c r="F295" s="17">
        <v>34</v>
      </c>
      <c r="G295" s="17">
        <v>20</v>
      </c>
      <c r="H295" s="17">
        <v>2020</v>
      </c>
      <c r="I295" s="19" t="s">
        <v>12</v>
      </c>
      <c r="J295" s="17">
        <v>3077.3750202299998</v>
      </c>
      <c r="K295" s="17">
        <v>-548.73929805</v>
      </c>
      <c r="L295" s="20">
        <v>138309.29639999999</v>
      </c>
      <c r="M295" s="20">
        <v>5028647.4110000003</v>
      </c>
      <c r="N295" s="20">
        <f t="shared" si="65"/>
        <v>138309.296</v>
      </c>
      <c r="O295" s="20">
        <f t="shared" si="66"/>
        <v>5028647.4110000003</v>
      </c>
      <c r="P295" s="20" t="s">
        <v>104</v>
      </c>
      <c r="Q295" s="43"/>
      <c r="R295" s="43"/>
      <c r="S295" s="43"/>
      <c r="T295" s="43"/>
      <c r="U295" s="43"/>
      <c r="V295" s="44">
        <v>7.9719481200000004</v>
      </c>
      <c r="W295" s="44">
        <v>10.76747183</v>
      </c>
      <c r="X295" s="45">
        <f t="shared" si="71"/>
        <v>7.9719481200000004</v>
      </c>
      <c r="Y295" s="45">
        <f t="shared" si="72"/>
        <v>10.76747183</v>
      </c>
      <c r="Z295" s="45">
        <f t="shared" si="73"/>
        <v>7.9719481200000004</v>
      </c>
      <c r="AA295" s="17"/>
      <c r="AB295" s="17"/>
      <c r="AC295" s="17"/>
      <c r="AD295" s="17"/>
      <c r="AE295" s="17"/>
      <c r="AF295" s="17"/>
      <c r="AG295" s="17"/>
      <c r="AH295" s="17"/>
      <c r="AI295" s="17"/>
      <c r="AJ295" s="17"/>
      <c r="AK295" s="17"/>
      <c r="AL295" s="43"/>
      <c r="AM295" s="43"/>
    </row>
    <row r="296" spans="1:39" x14ac:dyDescent="0.25">
      <c r="A296" s="17" t="s">
        <v>457</v>
      </c>
      <c r="B296" s="18">
        <v>280</v>
      </c>
      <c r="C296" s="18">
        <v>295</v>
      </c>
      <c r="D296" s="18">
        <v>1989</v>
      </c>
      <c r="E296" s="17">
        <f t="shared" si="74"/>
        <v>1989</v>
      </c>
      <c r="F296" s="17">
        <v>8</v>
      </c>
      <c r="G296" s="17">
        <v>20</v>
      </c>
      <c r="H296" s="17">
        <v>2020</v>
      </c>
      <c r="I296" s="19" t="s">
        <v>12</v>
      </c>
      <c r="J296" s="17">
        <v>3175.5063894</v>
      </c>
      <c r="K296" s="17">
        <v>-573.13640226999996</v>
      </c>
      <c r="L296" s="20">
        <v>138309.29639999999</v>
      </c>
      <c r="M296" s="20">
        <v>5028647.4110000003</v>
      </c>
      <c r="N296" s="20">
        <f t="shared" si="65"/>
        <v>138309.296</v>
      </c>
      <c r="O296" s="20">
        <f t="shared" si="66"/>
        <v>5028647.4110000003</v>
      </c>
      <c r="P296" s="20" t="s">
        <v>104</v>
      </c>
      <c r="Q296" s="43"/>
      <c r="R296" s="43"/>
      <c r="S296" s="43"/>
      <c r="T296" s="43"/>
      <c r="U296" s="43"/>
      <c r="V296" s="44">
        <v>1.1031255900000001</v>
      </c>
      <c r="W296" s="44">
        <v>1.0189864500000001</v>
      </c>
      <c r="X296" s="45">
        <f t="shared" si="71"/>
        <v>1.1031255900000001</v>
      </c>
      <c r="Y296" s="45">
        <f t="shared" si="72"/>
        <v>1.0189864500000001</v>
      </c>
      <c r="Z296" s="45">
        <f t="shared" si="73"/>
        <v>1.1031255900000001</v>
      </c>
      <c r="AA296" s="17"/>
      <c r="AB296" s="17"/>
      <c r="AC296" s="17"/>
      <c r="AD296" s="17"/>
      <c r="AE296" s="17"/>
      <c r="AF296" s="17"/>
      <c r="AG296" s="17"/>
      <c r="AH296" s="17"/>
      <c r="AI296" s="17"/>
      <c r="AJ296" s="17"/>
      <c r="AK296" s="17"/>
      <c r="AL296" s="43"/>
      <c r="AM296" s="43"/>
    </row>
    <row r="297" spans="1:39" x14ac:dyDescent="0.25">
      <c r="A297" s="17" t="s">
        <v>516</v>
      </c>
      <c r="B297" s="18">
        <v>340</v>
      </c>
      <c r="C297" s="18">
        <v>296</v>
      </c>
      <c r="D297" s="18">
        <v>1983</v>
      </c>
      <c r="E297" s="17">
        <f t="shared" si="74"/>
        <v>1983</v>
      </c>
      <c r="F297" s="17">
        <v>11</v>
      </c>
      <c r="G297" s="17">
        <v>20</v>
      </c>
      <c r="H297" s="17">
        <v>2020</v>
      </c>
      <c r="I297" s="19" t="s">
        <v>12</v>
      </c>
      <c r="J297" s="17">
        <v>3111.99025712</v>
      </c>
      <c r="K297" s="17">
        <v>-597.99009223999997</v>
      </c>
      <c r="L297" s="20">
        <v>138309.29639999999</v>
      </c>
      <c r="M297" s="20">
        <v>5028647.4110000003</v>
      </c>
      <c r="N297" s="20">
        <f t="shared" si="65"/>
        <v>138309.296</v>
      </c>
      <c r="O297" s="20">
        <f t="shared" si="66"/>
        <v>5028647.4110000003</v>
      </c>
      <c r="P297" s="20" t="s">
        <v>104</v>
      </c>
      <c r="Q297" s="43"/>
      <c r="R297" s="43"/>
      <c r="S297" s="43"/>
      <c r="T297" s="43"/>
      <c r="U297" s="43"/>
      <c r="V297" s="44">
        <v>5.97167768</v>
      </c>
      <c r="W297" s="44">
        <v>5.0999999999999996</v>
      </c>
      <c r="X297" s="45">
        <f t="shared" si="71"/>
        <v>5.97167768</v>
      </c>
      <c r="Y297" s="45">
        <f t="shared" si="72"/>
        <v>5.0999999999999996</v>
      </c>
      <c r="Z297" s="45">
        <f t="shared" si="73"/>
        <v>5.97167768</v>
      </c>
      <c r="AA297" s="17"/>
      <c r="AB297" s="17"/>
      <c r="AC297" s="17"/>
      <c r="AD297" s="17"/>
      <c r="AE297" s="17"/>
      <c r="AF297" s="17"/>
      <c r="AG297" s="17"/>
      <c r="AH297" s="17"/>
      <c r="AI297" s="17"/>
      <c r="AJ297" s="17"/>
      <c r="AK297" s="17"/>
      <c r="AL297" s="43"/>
      <c r="AM297" s="43"/>
    </row>
    <row r="298" spans="1:39" x14ac:dyDescent="0.25">
      <c r="A298" s="17" t="s">
        <v>550</v>
      </c>
      <c r="B298" s="18">
        <v>376</v>
      </c>
      <c r="C298" s="18">
        <v>297</v>
      </c>
      <c r="D298">
        <v>1980</v>
      </c>
      <c r="E298">
        <v>1980</v>
      </c>
      <c r="F298">
        <v>15</v>
      </c>
      <c r="G298" s="17">
        <v>20</v>
      </c>
      <c r="H298" s="17">
        <v>2020</v>
      </c>
      <c r="I298" s="19" t="s">
        <v>12</v>
      </c>
      <c r="J298">
        <v>3268.4596731500001</v>
      </c>
      <c r="K298">
        <v>-696.92212881</v>
      </c>
      <c r="L298" s="54">
        <v>138309.29639999999</v>
      </c>
      <c r="M298" s="54">
        <v>5028647.4110000003</v>
      </c>
      <c r="N298" s="20">
        <f t="shared" si="65"/>
        <v>138309.296</v>
      </c>
      <c r="O298" s="20">
        <f t="shared" si="66"/>
        <v>5028647.4110000003</v>
      </c>
      <c r="P298" s="20" t="s">
        <v>104</v>
      </c>
      <c r="Q298" s="43"/>
      <c r="R298" s="43"/>
      <c r="S298" s="43"/>
      <c r="T298" s="43"/>
      <c r="U298" s="43"/>
      <c r="V298" s="45">
        <v>2.91595848</v>
      </c>
      <c r="W298" s="45">
        <v>5.8255168299999998</v>
      </c>
      <c r="X298" s="45">
        <f t="shared" si="71"/>
        <v>2.91595848</v>
      </c>
      <c r="Y298" s="45">
        <f t="shared" si="72"/>
        <v>5.8255168299999998</v>
      </c>
      <c r="Z298" s="45">
        <f t="shared" si="73"/>
        <v>2.91595848</v>
      </c>
      <c r="AA298" s="17"/>
      <c r="AB298" s="17"/>
      <c r="AC298" s="17"/>
      <c r="AD298" s="17"/>
      <c r="AE298" s="17"/>
      <c r="AF298" s="17"/>
      <c r="AG298" s="17"/>
      <c r="AH298" s="17"/>
      <c r="AI298" s="17"/>
      <c r="AJ298" s="17"/>
      <c r="AK298" s="17"/>
      <c r="AL298" s="43"/>
      <c r="AM298" s="43"/>
    </row>
    <row r="299" spans="1:39" x14ac:dyDescent="0.25">
      <c r="A299" s="17" t="s">
        <v>597</v>
      </c>
      <c r="B299" s="18">
        <v>424</v>
      </c>
      <c r="C299" s="18">
        <v>298</v>
      </c>
      <c r="D299" s="18">
        <v>1977</v>
      </c>
      <c r="E299" s="17">
        <f>D299</f>
        <v>1977</v>
      </c>
      <c r="F299" s="17">
        <v>23</v>
      </c>
      <c r="G299" s="17">
        <v>20</v>
      </c>
      <c r="H299" s="17">
        <v>2020</v>
      </c>
      <c r="I299" s="19" t="s">
        <v>12</v>
      </c>
      <c r="J299" s="17">
        <v>3331.4060226699999</v>
      </c>
      <c r="K299" s="17">
        <v>-719.94269373999998</v>
      </c>
      <c r="L299" s="20">
        <v>138309.29639999999</v>
      </c>
      <c r="M299" s="20">
        <v>5028647.4110000003</v>
      </c>
      <c r="N299" s="20">
        <f t="shared" si="65"/>
        <v>138309.296</v>
      </c>
      <c r="O299" s="20">
        <f t="shared" si="66"/>
        <v>5028647.4110000003</v>
      </c>
      <c r="P299" s="20" t="s">
        <v>104</v>
      </c>
      <c r="Q299" s="43"/>
      <c r="R299" s="43"/>
      <c r="S299" s="43"/>
      <c r="T299" s="43"/>
      <c r="U299" s="43"/>
      <c r="V299" s="44">
        <v>7.3492405400000003</v>
      </c>
      <c r="W299" s="44">
        <v>7.4365840800000003</v>
      </c>
      <c r="X299" s="45">
        <f t="shared" si="71"/>
        <v>7.3492405400000003</v>
      </c>
      <c r="Y299" s="45">
        <f t="shared" si="72"/>
        <v>7.4365840800000003</v>
      </c>
      <c r="Z299" s="45">
        <f t="shared" si="73"/>
        <v>7.3492405400000003</v>
      </c>
      <c r="AA299" s="17"/>
      <c r="AB299" s="17"/>
      <c r="AC299" s="17"/>
      <c r="AD299" s="17"/>
      <c r="AE299" s="17"/>
      <c r="AF299" s="17"/>
      <c r="AG299" s="17"/>
      <c r="AH299" s="17"/>
      <c r="AI299" s="17"/>
      <c r="AJ299" s="17"/>
      <c r="AK299" s="17"/>
      <c r="AL299" s="43"/>
      <c r="AM299" s="43"/>
    </row>
    <row r="300" spans="1:39" x14ac:dyDescent="0.25">
      <c r="A300" s="23" t="s">
        <v>115</v>
      </c>
      <c r="B300" s="23">
        <v>6</v>
      </c>
      <c r="C300" s="23">
        <v>299</v>
      </c>
      <c r="D300" s="23">
        <v>1946</v>
      </c>
      <c r="E300" s="23">
        <f>D300</f>
        <v>1946</v>
      </c>
      <c r="F300" s="23" t="s">
        <v>12</v>
      </c>
      <c r="G300" s="23">
        <v>6</v>
      </c>
      <c r="H300" s="23">
        <v>1946</v>
      </c>
      <c r="I300" s="24">
        <v>23</v>
      </c>
      <c r="J300" s="23" t="s">
        <v>12</v>
      </c>
      <c r="K300" s="23" t="s">
        <v>12</v>
      </c>
      <c r="L300" s="25">
        <v>138328.01019999999</v>
      </c>
      <c r="M300" s="25">
        <v>5027348.5149999997</v>
      </c>
      <c r="N300" s="25">
        <f t="shared" si="65"/>
        <v>138328.01</v>
      </c>
      <c r="O300" s="25">
        <f t="shared" si="66"/>
        <v>5027348.5149999997</v>
      </c>
      <c r="P300" s="25" t="s">
        <v>104</v>
      </c>
      <c r="Q300" s="26">
        <v>8.2188084447826082</v>
      </c>
      <c r="R300" s="26">
        <v>9.478772673043478</v>
      </c>
      <c r="S300" s="27">
        <f>IF(E300=2020, Q300, IF(E300=1946, Q300+5.4, IF(E300=1883, Q300+8.2, IF(E300=1882, Q300+5.9, IF(E300=1824, Q300+5.8, IF(E300=1803, Q300+14.8, IF(E300=1790, Q300+8, )))))))</f>
        <v>13.618808444782609</v>
      </c>
      <c r="T300" s="27">
        <f>IF(E300=2020, R300, IF(E300=1946, R300+5.4, IF(E300=1883, R300+8.2, IF(E300=1882, R300+5.9, IF(E300=1824, R300+5.8, IF(E300=1803, R300+14.8, IF(E300=1790, R300+8, )))))))</f>
        <v>14.878772673043478</v>
      </c>
      <c r="U300" s="27">
        <f>IF(P300="Affine", S300, T300)</f>
        <v>13.618808444782609</v>
      </c>
      <c r="V300" s="23"/>
      <c r="W300" s="23"/>
      <c r="X300" s="28"/>
      <c r="Y300" s="27"/>
      <c r="Z300" s="26"/>
      <c r="AA300" s="23">
        <v>1852</v>
      </c>
      <c r="AB300" s="23">
        <v>1862</v>
      </c>
      <c r="AC300" s="23">
        <f>AVERAGE(AA300:AB300)</f>
        <v>1857</v>
      </c>
      <c r="AD300" s="23">
        <f>AC300-AA300</f>
        <v>5</v>
      </c>
      <c r="AE300" s="23">
        <v>2000</v>
      </c>
      <c r="AF300" s="23">
        <v>2004</v>
      </c>
      <c r="AG300" s="23">
        <f>AVERAGE(AE300:AF300)</f>
        <v>2002</v>
      </c>
      <c r="AH300" s="23">
        <f>AG300-AE300</f>
        <v>2</v>
      </c>
      <c r="AI300" s="23" t="s">
        <v>105</v>
      </c>
      <c r="AJ300" s="23">
        <v>1</v>
      </c>
      <c r="AK300" s="23" t="s">
        <v>116</v>
      </c>
      <c r="AL300" s="26">
        <f>AVERAGE(V301:V323)</f>
        <v>8.2188084447826082</v>
      </c>
      <c r="AM300" s="26">
        <f>AVERAGE(W301:W323)</f>
        <v>9.478772673043478</v>
      </c>
    </row>
    <row r="301" spans="1:39" x14ac:dyDescent="0.25">
      <c r="A301" s="17" t="s">
        <v>1222</v>
      </c>
      <c r="B301" s="18">
        <v>1039</v>
      </c>
      <c r="C301" s="18">
        <v>300</v>
      </c>
      <c r="D301" s="17" t="s">
        <v>1221</v>
      </c>
      <c r="E301" s="17">
        <v>1880</v>
      </c>
      <c r="F301" s="17">
        <v>2</v>
      </c>
      <c r="G301" s="17">
        <v>6</v>
      </c>
      <c r="H301" s="17">
        <v>1946</v>
      </c>
      <c r="I301" s="19" t="s">
        <v>12</v>
      </c>
      <c r="J301" s="17">
        <v>1063.38763195</v>
      </c>
      <c r="K301" s="17">
        <v>-2035.67342764</v>
      </c>
      <c r="L301" s="20">
        <v>138328.01019646999</v>
      </c>
      <c r="M301" s="20">
        <v>5027348.5150415599</v>
      </c>
      <c r="N301" s="20">
        <f t="shared" si="65"/>
        <v>138328.01</v>
      </c>
      <c r="O301" s="20">
        <f t="shared" si="66"/>
        <v>5027348.5149999997</v>
      </c>
      <c r="P301" s="20" t="s">
        <v>104</v>
      </c>
      <c r="Q301" s="51"/>
      <c r="R301" s="51"/>
      <c r="S301" s="51"/>
      <c r="T301" s="51"/>
      <c r="U301" s="51"/>
      <c r="V301" s="44">
        <v>13.9</v>
      </c>
      <c r="W301" s="44">
        <v>17.2</v>
      </c>
      <c r="X301" s="45">
        <f t="shared" ref="X301:X323" si="75">IF(H301=2020, V301, IF(H301=1946, V301+5.4, IF(H301=1883, V301+8.2, IF(H301=1882, V301+5.9, IF(H301=1824, V301+5.8, IF(H301=1803, V301+14.8, IF(H301=1790, V301+8, )))))))</f>
        <v>19.3</v>
      </c>
      <c r="Y301" s="45">
        <f t="shared" ref="Y301:Y323" si="76">IF(H301=2020, W301, IF(H301=1946, W301+6.1, IF(H301=1883, W301+7.6, IF(H301=1882, W301+6.3, IF(H301=1824, W301+7.4, IF(H301=1803, W301+17.5, IF(H301=1790, W301+11.8, )))))))</f>
        <v>23.299999999999997</v>
      </c>
      <c r="Z301" s="45">
        <f t="shared" ref="Z301:Z323" si="77">IF(P301="Affine", X301, Y301)</f>
        <v>19.3</v>
      </c>
      <c r="AA301" s="17"/>
      <c r="AB301" s="17"/>
      <c r="AC301" s="17"/>
      <c r="AD301" s="17"/>
      <c r="AE301" s="17"/>
      <c r="AF301" s="17"/>
      <c r="AG301" s="17"/>
      <c r="AH301" s="17"/>
      <c r="AI301" s="17"/>
      <c r="AJ301" s="17"/>
      <c r="AK301" s="17"/>
      <c r="AL301" s="51"/>
      <c r="AM301" s="51"/>
    </row>
    <row r="302" spans="1:39" x14ac:dyDescent="0.25">
      <c r="A302" s="17" t="s">
        <v>773</v>
      </c>
      <c r="B302" s="18">
        <v>601</v>
      </c>
      <c r="C302" s="18">
        <v>301</v>
      </c>
      <c r="D302" s="17" t="s">
        <v>754</v>
      </c>
      <c r="E302" s="17">
        <v>1947</v>
      </c>
      <c r="F302" s="17">
        <v>20</v>
      </c>
      <c r="G302" s="17">
        <v>6</v>
      </c>
      <c r="H302" s="17">
        <v>1946</v>
      </c>
      <c r="I302" s="19" t="s">
        <v>12</v>
      </c>
      <c r="J302" s="17">
        <v>453.80027904000002</v>
      </c>
      <c r="K302" s="17">
        <v>-328.24991870999997</v>
      </c>
      <c r="L302" s="20">
        <v>138328.01019646999</v>
      </c>
      <c r="M302" s="20">
        <v>5027348.5150415599</v>
      </c>
      <c r="N302" s="20">
        <f t="shared" si="65"/>
        <v>138328.01</v>
      </c>
      <c r="O302" s="20">
        <f t="shared" si="66"/>
        <v>5027348.5149999997</v>
      </c>
      <c r="P302" s="20" t="s">
        <v>104</v>
      </c>
      <c r="Q302" s="51"/>
      <c r="R302" s="51"/>
      <c r="S302" s="51"/>
      <c r="T302" s="51"/>
      <c r="U302" s="51"/>
      <c r="V302" s="44">
        <v>2.4</v>
      </c>
      <c r="W302" s="44">
        <v>7.8</v>
      </c>
      <c r="X302" s="45">
        <f t="shared" si="75"/>
        <v>7.8000000000000007</v>
      </c>
      <c r="Y302" s="45">
        <f t="shared" si="76"/>
        <v>13.899999999999999</v>
      </c>
      <c r="Z302" s="45">
        <f t="shared" si="77"/>
        <v>7.8000000000000007</v>
      </c>
      <c r="AA302" s="17"/>
      <c r="AB302" s="17"/>
      <c r="AC302" s="17"/>
      <c r="AD302" s="17"/>
      <c r="AE302" s="17"/>
      <c r="AF302" s="17"/>
      <c r="AG302" s="17"/>
      <c r="AH302" s="17"/>
      <c r="AI302" s="17"/>
      <c r="AJ302" s="17"/>
      <c r="AK302" s="17"/>
      <c r="AL302" s="51"/>
      <c r="AM302" s="51"/>
    </row>
    <row r="303" spans="1:39" x14ac:dyDescent="0.25">
      <c r="A303" s="17" t="s">
        <v>799</v>
      </c>
      <c r="B303" s="18">
        <v>626</v>
      </c>
      <c r="C303" s="18">
        <v>302</v>
      </c>
      <c r="D303" s="17" t="s">
        <v>781</v>
      </c>
      <c r="E303" s="17">
        <v>1947</v>
      </c>
      <c r="F303" s="17">
        <v>19</v>
      </c>
      <c r="G303" s="17">
        <v>6</v>
      </c>
      <c r="H303" s="17">
        <v>1946</v>
      </c>
      <c r="I303" s="19" t="s">
        <v>12</v>
      </c>
      <c r="J303" s="17">
        <v>454.79365321</v>
      </c>
      <c r="K303" s="17">
        <v>-332.75704215000002</v>
      </c>
      <c r="L303" s="20">
        <v>138328.01019646999</v>
      </c>
      <c r="M303" s="20">
        <v>5027348.5150415599</v>
      </c>
      <c r="N303" s="20">
        <f t="shared" si="65"/>
        <v>138328.01</v>
      </c>
      <c r="O303" s="20">
        <f t="shared" si="66"/>
        <v>5027348.5149999997</v>
      </c>
      <c r="P303" s="20" t="s">
        <v>104</v>
      </c>
      <c r="Q303" s="43"/>
      <c r="R303" s="43"/>
      <c r="S303" s="43"/>
      <c r="T303" s="43"/>
      <c r="U303" s="43"/>
      <c r="V303" s="44">
        <v>4</v>
      </c>
      <c r="W303" s="44">
        <v>5</v>
      </c>
      <c r="X303" s="45">
        <f t="shared" si="75"/>
        <v>9.4</v>
      </c>
      <c r="Y303" s="45">
        <f t="shared" si="76"/>
        <v>11.1</v>
      </c>
      <c r="Z303" s="45">
        <f t="shared" si="77"/>
        <v>9.4</v>
      </c>
      <c r="AA303" s="17"/>
      <c r="AB303" s="17"/>
      <c r="AC303" s="17"/>
      <c r="AD303" s="17"/>
      <c r="AE303" s="17"/>
      <c r="AF303" s="17"/>
      <c r="AG303" s="17"/>
      <c r="AH303" s="17"/>
      <c r="AI303" s="17"/>
      <c r="AJ303" s="17"/>
      <c r="AK303" s="17"/>
      <c r="AL303" s="43"/>
      <c r="AM303" s="43"/>
    </row>
    <row r="304" spans="1:39" x14ac:dyDescent="0.25">
      <c r="A304" s="17" t="s">
        <v>812</v>
      </c>
      <c r="B304" s="18">
        <v>638</v>
      </c>
      <c r="C304" s="18">
        <v>303</v>
      </c>
      <c r="D304" s="17" t="s">
        <v>809</v>
      </c>
      <c r="E304" s="17">
        <v>1947</v>
      </c>
      <c r="F304" s="17">
        <v>4</v>
      </c>
      <c r="G304" s="17">
        <v>6</v>
      </c>
      <c r="H304" s="17">
        <v>1946</v>
      </c>
      <c r="I304" s="19" t="s">
        <v>12</v>
      </c>
      <c r="J304" s="17">
        <v>438.03592906</v>
      </c>
      <c r="K304" s="17">
        <v>-265.14804521999997</v>
      </c>
      <c r="L304" s="20">
        <v>138328.01019646999</v>
      </c>
      <c r="M304" s="20">
        <v>5027348.5150415599</v>
      </c>
      <c r="N304" s="20">
        <f t="shared" si="65"/>
        <v>138328.01</v>
      </c>
      <c r="O304" s="20">
        <f t="shared" si="66"/>
        <v>5027348.5149999997</v>
      </c>
      <c r="P304" s="20" t="s">
        <v>104</v>
      </c>
      <c r="Q304" s="43"/>
      <c r="R304" s="43"/>
      <c r="S304" s="43"/>
      <c r="T304" s="43"/>
      <c r="U304" s="43"/>
      <c r="V304" s="44">
        <v>3.8</v>
      </c>
      <c r="W304" s="44">
        <v>4.4000000000000004</v>
      </c>
      <c r="X304" s="45">
        <f t="shared" si="75"/>
        <v>9.1999999999999993</v>
      </c>
      <c r="Y304" s="45">
        <f t="shared" si="76"/>
        <v>10.5</v>
      </c>
      <c r="Z304" s="45">
        <f t="shared" si="77"/>
        <v>9.1999999999999993</v>
      </c>
      <c r="AA304" s="17"/>
      <c r="AB304" s="17"/>
      <c r="AC304" s="17"/>
      <c r="AD304" s="17"/>
      <c r="AE304" s="17"/>
      <c r="AF304" s="17"/>
      <c r="AG304" s="17"/>
      <c r="AH304" s="17"/>
      <c r="AI304" s="17"/>
      <c r="AJ304" s="17"/>
      <c r="AK304" s="17"/>
      <c r="AL304" s="43"/>
      <c r="AM304" s="43"/>
    </row>
    <row r="305" spans="1:39" x14ac:dyDescent="0.25">
      <c r="A305" s="17" t="s">
        <v>961</v>
      </c>
      <c r="B305" s="18">
        <v>784</v>
      </c>
      <c r="C305" s="18">
        <v>304</v>
      </c>
      <c r="D305" s="17">
        <v>1931</v>
      </c>
      <c r="E305" s="17">
        <f>D305</f>
        <v>1931</v>
      </c>
      <c r="F305" s="17">
        <v>17</v>
      </c>
      <c r="G305" s="17">
        <v>6</v>
      </c>
      <c r="H305" s="17">
        <v>1946</v>
      </c>
      <c r="I305" s="19" t="s">
        <v>12</v>
      </c>
      <c r="J305" s="17">
        <v>456.68745388000002</v>
      </c>
      <c r="K305" s="17">
        <v>-338.09694736</v>
      </c>
      <c r="L305" s="20">
        <v>138328.01019646999</v>
      </c>
      <c r="M305" s="20">
        <v>5027348.5150415599</v>
      </c>
      <c r="N305" s="20">
        <f t="shared" si="65"/>
        <v>138328.01</v>
      </c>
      <c r="O305" s="20">
        <f t="shared" si="66"/>
        <v>5027348.5149999997</v>
      </c>
      <c r="P305" s="20" t="s">
        <v>104</v>
      </c>
      <c r="Q305" s="43"/>
      <c r="R305" s="43"/>
      <c r="S305" s="43"/>
      <c r="T305" s="43"/>
      <c r="U305" s="43"/>
      <c r="V305" s="45">
        <v>16.982290150000001</v>
      </c>
      <c r="W305" s="45">
        <v>13.70456325</v>
      </c>
      <c r="X305" s="45">
        <f t="shared" si="75"/>
        <v>22.382290150000003</v>
      </c>
      <c r="Y305" s="45">
        <f t="shared" si="76"/>
        <v>19.804563250000001</v>
      </c>
      <c r="Z305" s="45">
        <f t="shared" si="77"/>
        <v>22.382290150000003</v>
      </c>
      <c r="AA305" s="17"/>
      <c r="AB305" s="17"/>
      <c r="AC305" s="17"/>
      <c r="AD305" s="17"/>
      <c r="AE305" s="17"/>
      <c r="AF305" s="17"/>
      <c r="AG305" s="17"/>
      <c r="AH305" s="17"/>
      <c r="AI305" s="17"/>
      <c r="AJ305" s="17"/>
      <c r="AK305" s="17"/>
      <c r="AL305" s="43"/>
      <c r="AM305" s="43"/>
    </row>
    <row r="306" spans="1:39" x14ac:dyDescent="0.25">
      <c r="A306" s="17" t="s">
        <v>1054</v>
      </c>
      <c r="B306" s="18">
        <v>876</v>
      </c>
      <c r="C306" s="18">
        <v>305</v>
      </c>
      <c r="D306" s="17" t="s">
        <v>1012</v>
      </c>
      <c r="E306" s="17">
        <v>1905</v>
      </c>
      <c r="F306" s="17">
        <v>43</v>
      </c>
      <c r="G306" s="17">
        <v>6</v>
      </c>
      <c r="H306" s="17">
        <v>1946</v>
      </c>
      <c r="I306" s="19" t="s">
        <v>12</v>
      </c>
      <c r="J306" s="17">
        <v>5299.8253221100003</v>
      </c>
      <c r="K306" s="17">
        <v>-3348.5228864000001</v>
      </c>
      <c r="L306" s="20">
        <v>138328.01019646999</v>
      </c>
      <c r="M306" s="20">
        <v>5027348.5150415599</v>
      </c>
      <c r="N306" s="20">
        <f t="shared" si="65"/>
        <v>138328.01</v>
      </c>
      <c r="O306" s="20">
        <f t="shared" si="66"/>
        <v>5027348.5149999997</v>
      </c>
      <c r="P306" s="20" t="s">
        <v>104</v>
      </c>
      <c r="Q306" s="43"/>
      <c r="R306" s="43"/>
      <c r="S306" s="43"/>
      <c r="T306" s="43"/>
      <c r="U306" s="43"/>
      <c r="V306" s="45">
        <v>15.264808540000001</v>
      </c>
      <c r="W306" s="45">
        <v>26.327408299999998</v>
      </c>
      <c r="X306" s="45">
        <f t="shared" si="75"/>
        <v>20.664808540000003</v>
      </c>
      <c r="Y306" s="45">
        <f t="shared" si="76"/>
        <v>32.427408299999996</v>
      </c>
      <c r="Z306" s="45">
        <f t="shared" si="77"/>
        <v>20.664808540000003</v>
      </c>
      <c r="AA306" s="17"/>
      <c r="AB306" s="17"/>
      <c r="AC306" s="17"/>
      <c r="AD306" s="17"/>
      <c r="AE306" s="17"/>
      <c r="AF306" s="17"/>
      <c r="AG306" s="17"/>
      <c r="AH306" s="17"/>
      <c r="AI306" s="17"/>
      <c r="AJ306" s="17"/>
      <c r="AK306" s="17"/>
      <c r="AL306" s="43"/>
      <c r="AM306" s="43"/>
    </row>
    <row r="307" spans="1:39" x14ac:dyDescent="0.25">
      <c r="A307" s="17" t="s">
        <v>1083</v>
      </c>
      <c r="B307" s="18">
        <v>904</v>
      </c>
      <c r="C307" s="18">
        <v>306</v>
      </c>
      <c r="D307" s="17" t="s">
        <v>1067</v>
      </c>
      <c r="E307" s="17">
        <v>1905</v>
      </c>
      <c r="F307" s="17">
        <v>17</v>
      </c>
      <c r="G307" s="17">
        <v>6</v>
      </c>
      <c r="H307" s="17">
        <v>1946</v>
      </c>
      <c r="I307" s="19" t="s">
        <v>12</v>
      </c>
      <c r="J307" s="17">
        <v>2186.48992662</v>
      </c>
      <c r="K307" s="17">
        <v>-1855.5035992099999</v>
      </c>
      <c r="L307" s="20">
        <v>138328.01019646999</v>
      </c>
      <c r="M307" s="20">
        <v>5027348.5150415599</v>
      </c>
      <c r="N307" s="20">
        <f t="shared" si="65"/>
        <v>138328.01</v>
      </c>
      <c r="O307" s="20">
        <f t="shared" si="66"/>
        <v>5027348.5149999997</v>
      </c>
      <c r="P307" s="20" t="s">
        <v>104</v>
      </c>
      <c r="Q307" s="43"/>
      <c r="R307" s="43"/>
      <c r="S307" s="43"/>
      <c r="T307" s="43"/>
      <c r="U307" s="43"/>
      <c r="V307" s="44">
        <v>20.2</v>
      </c>
      <c r="W307" s="44">
        <v>23.5</v>
      </c>
      <c r="X307" s="45">
        <f t="shared" si="75"/>
        <v>25.6</v>
      </c>
      <c r="Y307" s="45">
        <f t="shared" si="76"/>
        <v>29.6</v>
      </c>
      <c r="Z307" s="45">
        <f t="shared" si="77"/>
        <v>25.6</v>
      </c>
      <c r="AA307" s="17"/>
      <c r="AB307" s="17"/>
      <c r="AC307" s="17"/>
      <c r="AD307" s="17"/>
      <c r="AE307" s="17"/>
      <c r="AF307" s="17"/>
      <c r="AG307" s="17"/>
      <c r="AH307" s="17"/>
      <c r="AI307" s="17"/>
      <c r="AJ307" s="17"/>
      <c r="AK307" s="17"/>
      <c r="AL307" s="43"/>
      <c r="AM307" s="43"/>
    </row>
    <row r="308" spans="1:39" x14ac:dyDescent="0.25">
      <c r="A308" s="17" t="s">
        <v>1145</v>
      </c>
      <c r="B308" s="18">
        <v>965</v>
      </c>
      <c r="C308" s="18">
        <v>307</v>
      </c>
      <c r="D308" s="17">
        <v>1883</v>
      </c>
      <c r="E308" s="17">
        <f>D308</f>
        <v>1883</v>
      </c>
      <c r="F308" s="17">
        <v>10</v>
      </c>
      <c r="G308" s="17">
        <v>6</v>
      </c>
      <c r="H308" s="17">
        <v>1946</v>
      </c>
      <c r="I308" s="19" t="s">
        <v>12</v>
      </c>
      <c r="J308" s="17">
        <v>1995.5461925899999</v>
      </c>
      <c r="K308" s="17">
        <v>-597.89298942000005</v>
      </c>
      <c r="L308" s="20">
        <v>138328.01019646999</v>
      </c>
      <c r="M308" s="20">
        <v>5027348.5150415599</v>
      </c>
      <c r="N308" s="20">
        <f t="shared" si="65"/>
        <v>138328.01</v>
      </c>
      <c r="O308" s="20">
        <f t="shared" si="66"/>
        <v>5027348.5149999997</v>
      </c>
      <c r="P308" s="20" t="s">
        <v>104</v>
      </c>
      <c r="Q308" s="43"/>
      <c r="R308" s="43"/>
      <c r="S308" s="43"/>
      <c r="T308" s="43"/>
      <c r="U308" s="43"/>
      <c r="V308" s="53">
        <v>5.2655453100000003</v>
      </c>
      <c r="W308" s="53">
        <v>2.17156203</v>
      </c>
      <c r="X308" s="45">
        <f t="shared" si="75"/>
        <v>10.665545310000001</v>
      </c>
      <c r="Y308" s="45">
        <f t="shared" si="76"/>
        <v>8.2715620300000001</v>
      </c>
      <c r="Z308" s="45">
        <f t="shared" si="77"/>
        <v>10.665545310000001</v>
      </c>
      <c r="AA308" s="17"/>
      <c r="AB308" s="17"/>
      <c r="AC308" s="17"/>
      <c r="AD308" s="17"/>
      <c r="AE308" s="17"/>
      <c r="AF308" s="17"/>
      <c r="AG308" s="17"/>
      <c r="AH308" s="17"/>
      <c r="AI308" s="17"/>
      <c r="AJ308" s="17"/>
      <c r="AK308" s="17"/>
      <c r="AL308" s="43"/>
      <c r="AM308" s="43"/>
    </row>
    <row r="309" spans="1:39" x14ac:dyDescent="0.25">
      <c r="A309" s="17" t="s">
        <v>1364</v>
      </c>
      <c r="B309" s="18">
        <v>1179</v>
      </c>
      <c r="C309" s="18">
        <v>308</v>
      </c>
      <c r="D309" s="17" t="s">
        <v>1742</v>
      </c>
      <c r="E309" s="17">
        <v>1852</v>
      </c>
      <c r="F309" s="17">
        <v>21</v>
      </c>
      <c r="G309" s="17">
        <v>6</v>
      </c>
      <c r="H309" s="17">
        <v>1946</v>
      </c>
      <c r="I309" s="19" t="s">
        <v>12</v>
      </c>
      <c r="J309" s="17">
        <v>6.1157131199999997</v>
      </c>
      <c r="K309" s="17">
        <v>5.3838612599999998</v>
      </c>
      <c r="L309" s="20">
        <v>138328.01019646999</v>
      </c>
      <c r="M309" s="20">
        <v>5027348.5150415599</v>
      </c>
      <c r="N309" s="20">
        <f t="shared" si="65"/>
        <v>138328.01</v>
      </c>
      <c r="O309" s="20">
        <f t="shared" si="66"/>
        <v>5027348.5149999997</v>
      </c>
      <c r="P309" s="20" t="s">
        <v>104</v>
      </c>
      <c r="Q309" s="43"/>
      <c r="R309" s="43"/>
      <c r="S309" s="43"/>
      <c r="T309" s="43"/>
      <c r="U309" s="43"/>
      <c r="V309" s="44">
        <v>19.899999999999999</v>
      </c>
      <c r="W309" s="44">
        <v>24.6</v>
      </c>
      <c r="X309" s="45">
        <f t="shared" si="75"/>
        <v>25.299999999999997</v>
      </c>
      <c r="Y309" s="45">
        <f t="shared" si="76"/>
        <v>30.700000000000003</v>
      </c>
      <c r="Z309" s="45">
        <f t="shared" si="77"/>
        <v>25.299999999999997</v>
      </c>
      <c r="AA309" s="17"/>
      <c r="AB309" s="17"/>
      <c r="AC309" s="17"/>
      <c r="AD309" s="17"/>
      <c r="AE309" s="17"/>
      <c r="AF309" s="17"/>
      <c r="AG309" s="17"/>
      <c r="AH309" s="17"/>
      <c r="AI309" s="17"/>
      <c r="AJ309" s="17"/>
      <c r="AK309" s="17"/>
      <c r="AL309" s="43"/>
      <c r="AM309" s="43"/>
    </row>
    <row r="310" spans="1:39" x14ac:dyDescent="0.25">
      <c r="A310" s="17" t="s">
        <v>1388</v>
      </c>
      <c r="B310" s="18">
        <v>1203</v>
      </c>
      <c r="C310" s="18">
        <v>309</v>
      </c>
      <c r="D310" s="17" t="s">
        <v>1741</v>
      </c>
      <c r="E310" s="17">
        <v>1852</v>
      </c>
      <c r="F310" s="17">
        <v>11</v>
      </c>
      <c r="G310" s="17">
        <v>6</v>
      </c>
      <c r="H310" s="17">
        <v>1946</v>
      </c>
      <c r="I310" s="19" t="s">
        <v>12</v>
      </c>
      <c r="J310" s="17">
        <v>1.59635087</v>
      </c>
      <c r="K310" s="17">
        <v>0.42173126999999999</v>
      </c>
      <c r="L310" s="20">
        <v>138328.01019646999</v>
      </c>
      <c r="M310" s="20">
        <v>5027348.5150415599</v>
      </c>
      <c r="N310" s="20">
        <f t="shared" si="65"/>
        <v>138328.01</v>
      </c>
      <c r="O310" s="20">
        <f t="shared" si="66"/>
        <v>5027348.5149999997</v>
      </c>
      <c r="P310" s="20" t="s">
        <v>104</v>
      </c>
      <c r="Q310" s="43"/>
      <c r="R310" s="43"/>
      <c r="S310" s="43"/>
      <c r="T310" s="43"/>
      <c r="U310" s="43"/>
      <c r="V310" s="44">
        <v>9.8000000000000007</v>
      </c>
      <c r="W310" s="44">
        <v>7.8</v>
      </c>
      <c r="X310" s="45">
        <f t="shared" si="75"/>
        <v>15.200000000000001</v>
      </c>
      <c r="Y310" s="45">
        <f t="shared" si="76"/>
        <v>13.899999999999999</v>
      </c>
      <c r="Z310" s="45">
        <f t="shared" si="77"/>
        <v>15.200000000000001</v>
      </c>
      <c r="AA310" s="17"/>
      <c r="AB310" s="17"/>
      <c r="AC310" s="17"/>
      <c r="AD310" s="17"/>
      <c r="AE310" s="17"/>
      <c r="AF310" s="17"/>
      <c r="AG310" s="17"/>
      <c r="AH310" s="17"/>
      <c r="AI310" s="17"/>
      <c r="AJ310" s="17"/>
      <c r="AK310" s="17"/>
      <c r="AL310" s="43"/>
      <c r="AM310" s="43"/>
    </row>
    <row r="311" spans="1:39" x14ac:dyDescent="0.25">
      <c r="A311" s="17" t="s">
        <v>983</v>
      </c>
      <c r="B311" s="18">
        <v>806</v>
      </c>
      <c r="C311" s="18">
        <v>310</v>
      </c>
      <c r="D311" s="17">
        <v>1917</v>
      </c>
      <c r="E311" s="17">
        <f t="shared" ref="E311:E318" si="78">D311</f>
        <v>1917</v>
      </c>
      <c r="F311" s="17">
        <v>11</v>
      </c>
      <c r="G311" s="17">
        <v>6</v>
      </c>
      <c r="H311" s="17">
        <v>1946</v>
      </c>
      <c r="I311" s="19" t="s">
        <v>12</v>
      </c>
      <c r="J311" s="17">
        <v>13.899266150000001</v>
      </c>
      <c r="K311" s="17">
        <v>8.74406952</v>
      </c>
      <c r="L311" s="20">
        <v>138328.01019999999</v>
      </c>
      <c r="M311" s="20">
        <v>5027348.5149999997</v>
      </c>
      <c r="N311" s="20">
        <f t="shared" si="65"/>
        <v>138328.01</v>
      </c>
      <c r="O311" s="20">
        <f t="shared" si="66"/>
        <v>5027348.5149999997</v>
      </c>
      <c r="P311" s="20" t="s">
        <v>104</v>
      </c>
      <c r="Q311" s="43"/>
      <c r="R311" s="43"/>
      <c r="S311" s="43"/>
      <c r="T311" s="43"/>
      <c r="U311" s="43"/>
      <c r="V311" s="44">
        <v>8.8843761200000007</v>
      </c>
      <c r="W311" s="44">
        <v>5.3491535099999998</v>
      </c>
      <c r="X311" s="45">
        <f t="shared" si="75"/>
        <v>14.284376120000001</v>
      </c>
      <c r="Y311" s="45">
        <f t="shared" si="76"/>
        <v>11.449153509999999</v>
      </c>
      <c r="Z311" s="45">
        <f t="shared" si="77"/>
        <v>14.284376120000001</v>
      </c>
      <c r="AA311" s="17"/>
      <c r="AB311" s="17"/>
      <c r="AC311" s="17"/>
      <c r="AD311" s="17"/>
      <c r="AE311" s="17"/>
      <c r="AF311" s="17"/>
      <c r="AG311" s="17"/>
      <c r="AH311" s="17"/>
      <c r="AI311" s="17"/>
      <c r="AJ311" s="17"/>
      <c r="AK311" s="17"/>
      <c r="AL311" s="43"/>
      <c r="AM311" s="43"/>
    </row>
    <row r="312" spans="1:39" x14ac:dyDescent="0.25">
      <c r="A312" s="17" t="s">
        <v>644</v>
      </c>
      <c r="B312" s="18">
        <v>473</v>
      </c>
      <c r="C312" s="18">
        <v>311</v>
      </c>
      <c r="D312" s="18">
        <v>1971</v>
      </c>
      <c r="E312" s="17">
        <f t="shared" si="78"/>
        <v>1971</v>
      </c>
      <c r="F312" s="17">
        <v>16</v>
      </c>
      <c r="G312" s="17">
        <v>6</v>
      </c>
      <c r="H312" s="17">
        <v>1946</v>
      </c>
      <c r="I312" s="19" t="s">
        <v>12</v>
      </c>
      <c r="J312" s="17">
        <v>16.029097709999999</v>
      </c>
      <c r="K312" s="17">
        <v>11.23069636</v>
      </c>
      <c r="L312" s="20">
        <v>138328.01019999999</v>
      </c>
      <c r="M312" s="20">
        <v>5027348.5149999997</v>
      </c>
      <c r="N312" s="20">
        <f t="shared" si="65"/>
        <v>138328.01</v>
      </c>
      <c r="O312" s="20">
        <f t="shared" si="66"/>
        <v>5027348.5149999997</v>
      </c>
      <c r="P312" s="20" t="s">
        <v>104</v>
      </c>
      <c r="Q312" s="43"/>
      <c r="R312" s="43"/>
      <c r="S312" s="43"/>
      <c r="T312" s="43"/>
      <c r="U312" s="43"/>
      <c r="V312" s="44">
        <v>4.2</v>
      </c>
      <c r="W312" s="44">
        <v>2.6</v>
      </c>
      <c r="X312" s="45">
        <f t="shared" si="75"/>
        <v>9.6000000000000014</v>
      </c>
      <c r="Y312" s="45">
        <f t="shared" si="76"/>
        <v>8.6999999999999993</v>
      </c>
      <c r="Z312" s="45">
        <f t="shared" si="77"/>
        <v>9.6000000000000014</v>
      </c>
      <c r="AA312" s="17"/>
      <c r="AB312" s="17"/>
      <c r="AC312" s="17"/>
      <c r="AD312" s="17"/>
      <c r="AE312" s="17"/>
      <c r="AF312" s="17"/>
      <c r="AG312" s="17"/>
      <c r="AH312" s="17"/>
      <c r="AI312" s="17"/>
      <c r="AJ312" s="17"/>
      <c r="AK312" s="17"/>
      <c r="AL312" s="43"/>
      <c r="AM312" s="43"/>
    </row>
    <row r="313" spans="1:39" x14ac:dyDescent="0.25">
      <c r="A313" s="17" t="s">
        <v>673</v>
      </c>
      <c r="B313" s="18">
        <v>502</v>
      </c>
      <c r="C313" s="18">
        <v>312</v>
      </c>
      <c r="D313" s="18">
        <v>1966</v>
      </c>
      <c r="E313" s="17">
        <f t="shared" si="78"/>
        <v>1966</v>
      </c>
      <c r="F313" s="17">
        <v>21</v>
      </c>
      <c r="G313" s="17">
        <v>6</v>
      </c>
      <c r="H313" s="17">
        <v>1946</v>
      </c>
      <c r="I313" s="19" t="s">
        <v>12</v>
      </c>
      <c r="J313" s="17">
        <v>5.7145696199999998</v>
      </c>
      <c r="K313" s="17">
        <v>13.53025914</v>
      </c>
      <c r="L313" s="20">
        <v>138328.01019999999</v>
      </c>
      <c r="M313" s="20">
        <v>5027348.5149999997</v>
      </c>
      <c r="N313" s="20">
        <f t="shared" si="65"/>
        <v>138328.01</v>
      </c>
      <c r="O313" s="20">
        <f t="shared" si="66"/>
        <v>5027348.5149999997</v>
      </c>
      <c r="P313" s="20" t="s">
        <v>104</v>
      </c>
      <c r="Q313" s="43"/>
      <c r="R313" s="43"/>
      <c r="S313" s="43"/>
      <c r="T313" s="43"/>
      <c r="U313" s="43"/>
      <c r="V313" s="44">
        <v>6.6</v>
      </c>
      <c r="W313" s="44">
        <v>9.3000000000000007</v>
      </c>
      <c r="X313" s="45">
        <f t="shared" si="75"/>
        <v>12</v>
      </c>
      <c r="Y313" s="45">
        <f t="shared" si="76"/>
        <v>15.4</v>
      </c>
      <c r="Z313" s="45">
        <f t="shared" si="77"/>
        <v>12</v>
      </c>
      <c r="AA313" s="17"/>
      <c r="AB313" s="17"/>
      <c r="AC313" s="17"/>
      <c r="AD313" s="17"/>
      <c r="AE313" s="17"/>
      <c r="AF313" s="17"/>
      <c r="AG313" s="17"/>
      <c r="AH313" s="17"/>
      <c r="AI313" s="17"/>
      <c r="AJ313" s="17"/>
      <c r="AK313" s="17"/>
      <c r="AL313" s="43"/>
      <c r="AM313" s="43"/>
    </row>
    <row r="314" spans="1:39" x14ac:dyDescent="0.25">
      <c r="A314" s="17" t="s">
        <v>697</v>
      </c>
      <c r="B314" s="18">
        <v>526</v>
      </c>
      <c r="C314" s="18">
        <v>313</v>
      </c>
      <c r="D314" s="18">
        <v>1963</v>
      </c>
      <c r="E314" s="17">
        <f t="shared" si="78"/>
        <v>1963</v>
      </c>
      <c r="F314" s="17">
        <v>20</v>
      </c>
      <c r="G314" s="17">
        <v>6</v>
      </c>
      <c r="H314" s="17">
        <v>1946</v>
      </c>
      <c r="I314" s="19" t="s">
        <v>12</v>
      </c>
      <c r="J314" s="17">
        <v>8.2866972000000008</v>
      </c>
      <c r="K314" s="17">
        <v>14.93910502</v>
      </c>
      <c r="L314" s="20">
        <v>138328.01019999999</v>
      </c>
      <c r="M314" s="20">
        <v>5027348.5149999997</v>
      </c>
      <c r="N314" s="20">
        <f t="shared" si="65"/>
        <v>138328.01</v>
      </c>
      <c r="O314" s="20">
        <f t="shared" si="66"/>
        <v>5027348.5149999997</v>
      </c>
      <c r="P314" s="20" t="s">
        <v>104</v>
      </c>
      <c r="Q314" s="43"/>
      <c r="R314" s="43"/>
      <c r="S314" s="43"/>
      <c r="T314" s="43"/>
      <c r="U314" s="43"/>
      <c r="V314" s="44">
        <v>2.1</v>
      </c>
      <c r="W314" s="44">
        <v>1.4</v>
      </c>
      <c r="X314" s="45">
        <f t="shared" si="75"/>
        <v>7.5</v>
      </c>
      <c r="Y314" s="45">
        <f t="shared" si="76"/>
        <v>7.5</v>
      </c>
      <c r="Z314" s="45">
        <f t="shared" si="77"/>
        <v>7.5</v>
      </c>
      <c r="AA314" s="17"/>
      <c r="AB314" s="17"/>
      <c r="AC314" s="17"/>
      <c r="AD314" s="17"/>
      <c r="AE314" s="17"/>
      <c r="AF314" s="17"/>
      <c r="AG314" s="17"/>
      <c r="AH314" s="17"/>
      <c r="AI314" s="17"/>
      <c r="AJ314" s="17"/>
      <c r="AK314" s="17"/>
      <c r="AL314" s="43"/>
      <c r="AM314" s="43"/>
    </row>
    <row r="315" spans="1:39" x14ac:dyDescent="0.25">
      <c r="A315" s="17" t="s">
        <v>721</v>
      </c>
      <c r="B315" s="18">
        <v>550</v>
      </c>
      <c r="C315" s="18">
        <v>314</v>
      </c>
      <c r="D315" s="18">
        <v>1960</v>
      </c>
      <c r="E315" s="17">
        <f t="shared" si="78"/>
        <v>1960</v>
      </c>
      <c r="F315" s="17">
        <v>19</v>
      </c>
      <c r="G315" s="17">
        <v>6</v>
      </c>
      <c r="H315" s="17">
        <v>1946</v>
      </c>
      <c r="I315" s="19" t="s">
        <v>12</v>
      </c>
      <c r="J315" s="17">
        <v>6.8974745300000002</v>
      </c>
      <c r="K315" s="17">
        <v>15.16967009</v>
      </c>
      <c r="L315" s="20">
        <v>138328.01019999999</v>
      </c>
      <c r="M315" s="20">
        <v>5027348.5149999997</v>
      </c>
      <c r="N315" s="20">
        <f t="shared" si="65"/>
        <v>138328.01</v>
      </c>
      <c r="O315" s="20">
        <f t="shared" si="66"/>
        <v>5027348.5149999997</v>
      </c>
      <c r="P315" s="20" t="s">
        <v>104</v>
      </c>
      <c r="Q315" s="43"/>
      <c r="R315" s="43"/>
      <c r="S315" s="43"/>
      <c r="T315" s="43"/>
      <c r="U315" s="43"/>
      <c r="V315" s="44">
        <v>2.5</v>
      </c>
      <c r="W315" s="44">
        <v>1.5</v>
      </c>
      <c r="X315" s="45">
        <f t="shared" si="75"/>
        <v>7.9</v>
      </c>
      <c r="Y315" s="45">
        <f t="shared" si="76"/>
        <v>7.6</v>
      </c>
      <c r="Z315" s="45">
        <f t="shared" si="77"/>
        <v>7.9</v>
      </c>
      <c r="AA315" s="17"/>
      <c r="AB315" s="17"/>
      <c r="AC315" s="17"/>
      <c r="AD315" s="17"/>
      <c r="AE315" s="17"/>
      <c r="AF315" s="17"/>
      <c r="AG315" s="17"/>
      <c r="AH315" s="17"/>
      <c r="AI315" s="17"/>
      <c r="AJ315" s="17"/>
      <c r="AK315" s="17"/>
      <c r="AL315" s="43"/>
      <c r="AM315" s="43"/>
    </row>
    <row r="316" spans="1:39" x14ac:dyDescent="0.25">
      <c r="A316" s="17" t="s">
        <v>748</v>
      </c>
      <c r="B316" s="18">
        <v>577</v>
      </c>
      <c r="C316" s="18">
        <v>315</v>
      </c>
      <c r="D316" s="18">
        <v>1958</v>
      </c>
      <c r="E316" s="17">
        <f t="shared" si="78"/>
        <v>1958</v>
      </c>
      <c r="F316" s="17">
        <v>21</v>
      </c>
      <c r="G316" s="17">
        <v>6</v>
      </c>
      <c r="H316" s="17">
        <v>1946</v>
      </c>
      <c r="I316" s="19" t="s">
        <v>12</v>
      </c>
      <c r="J316" s="17">
        <v>7.7990889900000004</v>
      </c>
      <c r="K316" s="17">
        <v>15.985117779999999</v>
      </c>
      <c r="L316" s="20">
        <v>138328.01019999999</v>
      </c>
      <c r="M316" s="20">
        <v>5027348.5149999997</v>
      </c>
      <c r="N316" s="20">
        <f t="shared" si="65"/>
        <v>138328.01</v>
      </c>
      <c r="O316" s="20">
        <f t="shared" si="66"/>
        <v>5027348.5149999997</v>
      </c>
      <c r="P316" s="20" t="s">
        <v>104</v>
      </c>
      <c r="Q316" s="43"/>
      <c r="R316" s="43"/>
      <c r="S316" s="43"/>
      <c r="T316" s="43"/>
      <c r="U316" s="43"/>
      <c r="V316" s="44">
        <v>0.9</v>
      </c>
      <c r="W316" s="44">
        <v>0.6</v>
      </c>
      <c r="X316" s="45">
        <f t="shared" si="75"/>
        <v>6.3000000000000007</v>
      </c>
      <c r="Y316" s="45">
        <f t="shared" si="76"/>
        <v>6.6999999999999993</v>
      </c>
      <c r="Z316" s="45">
        <f t="shared" si="77"/>
        <v>6.3000000000000007</v>
      </c>
      <c r="AA316" s="17"/>
      <c r="AB316" s="17"/>
      <c r="AC316" s="17"/>
      <c r="AD316" s="17"/>
      <c r="AE316" s="17"/>
      <c r="AF316" s="17"/>
      <c r="AG316" s="17"/>
      <c r="AH316" s="17"/>
      <c r="AI316" s="17"/>
      <c r="AJ316" s="17"/>
      <c r="AK316" s="17"/>
      <c r="AL316" s="43"/>
      <c r="AM316" s="43"/>
    </row>
    <row r="317" spans="1:39" x14ac:dyDescent="0.25">
      <c r="A317" s="17" t="s">
        <v>998</v>
      </c>
      <c r="B317" s="18">
        <v>821</v>
      </c>
      <c r="C317" s="18">
        <v>316</v>
      </c>
      <c r="D317" s="17">
        <v>1911</v>
      </c>
      <c r="E317" s="17">
        <f t="shared" si="78"/>
        <v>1911</v>
      </c>
      <c r="F317" s="17">
        <v>3</v>
      </c>
      <c r="G317" s="17">
        <v>6</v>
      </c>
      <c r="H317" s="17">
        <v>1946</v>
      </c>
      <c r="I317" s="19" t="s">
        <v>12</v>
      </c>
      <c r="J317" s="17">
        <v>5566.02855894</v>
      </c>
      <c r="K317" s="17">
        <v>-732.57880980000004</v>
      </c>
      <c r="L317" s="20">
        <v>138328.01019999999</v>
      </c>
      <c r="M317" s="20">
        <v>5027348.5149999997</v>
      </c>
      <c r="N317" s="20">
        <f t="shared" si="65"/>
        <v>138328.01</v>
      </c>
      <c r="O317" s="20">
        <f t="shared" si="66"/>
        <v>5027348.5149999997</v>
      </c>
      <c r="P317" s="20" t="s">
        <v>104</v>
      </c>
      <c r="Q317" s="43"/>
      <c r="R317" s="43"/>
      <c r="S317" s="43"/>
      <c r="T317" s="43"/>
      <c r="U317" s="43"/>
      <c r="V317" s="44">
        <v>3.7</v>
      </c>
      <c r="W317" s="44">
        <v>7.9</v>
      </c>
      <c r="X317" s="45">
        <f t="shared" si="75"/>
        <v>9.1000000000000014</v>
      </c>
      <c r="Y317" s="45">
        <f t="shared" si="76"/>
        <v>14</v>
      </c>
      <c r="Z317" s="45">
        <f t="shared" si="77"/>
        <v>9.1000000000000014</v>
      </c>
      <c r="AA317" s="17"/>
      <c r="AB317" s="17"/>
      <c r="AC317" s="17"/>
      <c r="AD317" s="17"/>
      <c r="AE317" s="17"/>
      <c r="AF317" s="17"/>
      <c r="AG317" s="17"/>
      <c r="AH317" s="17"/>
      <c r="AI317" s="17"/>
      <c r="AJ317" s="17"/>
      <c r="AK317" s="17"/>
      <c r="AL317" s="43"/>
      <c r="AM317" s="43"/>
    </row>
    <row r="318" spans="1:39" x14ac:dyDescent="0.25">
      <c r="A318" s="17" t="s">
        <v>1114</v>
      </c>
      <c r="B318" s="18">
        <v>935</v>
      </c>
      <c r="C318" s="18">
        <v>317</v>
      </c>
      <c r="D318" s="17">
        <v>1891</v>
      </c>
      <c r="E318" s="17">
        <f t="shared" si="78"/>
        <v>1891</v>
      </c>
      <c r="F318" s="17">
        <v>13</v>
      </c>
      <c r="G318" s="17">
        <v>6</v>
      </c>
      <c r="H318" s="17">
        <v>1946</v>
      </c>
      <c r="I318" s="19" t="s">
        <v>12</v>
      </c>
      <c r="J318" s="17">
        <v>12.2477088</v>
      </c>
      <c r="K318" s="17">
        <v>24.092406619999998</v>
      </c>
      <c r="L318" s="20">
        <v>138328.01019999999</v>
      </c>
      <c r="M318" s="20">
        <v>5027348.5149999997</v>
      </c>
      <c r="N318" s="20">
        <f t="shared" si="65"/>
        <v>138328.01</v>
      </c>
      <c r="O318" s="20">
        <f t="shared" si="66"/>
        <v>5027348.5149999997</v>
      </c>
      <c r="P318" s="20" t="s">
        <v>104</v>
      </c>
      <c r="Q318" s="43"/>
      <c r="R318" s="43"/>
      <c r="S318" s="43"/>
      <c r="T318" s="43"/>
      <c r="U318" s="43"/>
      <c r="V318" s="44">
        <v>3.1</v>
      </c>
      <c r="W318" s="44">
        <v>6.7</v>
      </c>
      <c r="X318" s="45">
        <f t="shared" si="75"/>
        <v>8.5</v>
      </c>
      <c r="Y318" s="45">
        <f t="shared" si="76"/>
        <v>12.8</v>
      </c>
      <c r="Z318" s="45">
        <f t="shared" si="77"/>
        <v>8.5</v>
      </c>
      <c r="AA318" s="17"/>
      <c r="AB318" s="17"/>
      <c r="AC318" s="17"/>
      <c r="AD318" s="17"/>
      <c r="AE318" s="17"/>
      <c r="AF318" s="17"/>
      <c r="AG318" s="17"/>
      <c r="AH318" s="17"/>
      <c r="AI318" s="17"/>
      <c r="AJ318" s="17"/>
      <c r="AK318" s="17"/>
      <c r="AL318" s="43"/>
      <c r="AM318" s="43"/>
    </row>
    <row r="319" spans="1:39" x14ac:dyDescent="0.25">
      <c r="A319" s="17" t="s">
        <v>1124</v>
      </c>
      <c r="B319" s="18">
        <v>944</v>
      </c>
      <c r="C319" s="18">
        <v>318</v>
      </c>
      <c r="D319" s="17" t="s">
        <v>1121</v>
      </c>
      <c r="E319" s="17">
        <v>1883</v>
      </c>
      <c r="F319" s="17">
        <v>4</v>
      </c>
      <c r="G319" s="17">
        <v>6</v>
      </c>
      <c r="H319" s="17">
        <v>1946</v>
      </c>
      <c r="I319" s="19" t="s">
        <v>12</v>
      </c>
      <c r="J319" s="17">
        <v>18.304294970000001</v>
      </c>
      <c r="K319" s="17">
        <v>25.705795219999999</v>
      </c>
      <c r="L319" s="20">
        <v>138328.01019999999</v>
      </c>
      <c r="M319" s="20">
        <v>5027348.5149999997</v>
      </c>
      <c r="N319" s="20">
        <f t="shared" si="65"/>
        <v>138328.01</v>
      </c>
      <c r="O319" s="20">
        <f t="shared" si="66"/>
        <v>5027348.5149999997</v>
      </c>
      <c r="P319" s="20" t="s">
        <v>104</v>
      </c>
      <c r="Q319" s="43"/>
      <c r="R319" s="43"/>
      <c r="S319" s="43"/>
      <c r="T319" s="43"/>
      <c r="U319" s="43"/>
      <c r="V319" s="44">
        <v>2.2481069900000001</v>
      </c>
      <c r="W319" s="44">
        <v>1.1756725800000001</v>
      </c>
      <c r="X319" s="45">
        <f t="shared" si="75"/>
        <v>7.6481069900000005</v>
      </c>
      <c r="Y319" s="45">
        <f t="shared" si="76"/>
        <v>7.2756725800000002</v>
      </c>
      <c r="Z319" s="45">
        <f t="shared" si="77"/>
        <v>7.6481069900000005</v>
      </c>
      <c r="AA319" s="17"/>
      <c r="AB319" s="17"/>
      <c r="AC319" s="17"/>
      <c r="AD319" s="17"/>
      <c r="AE319" s="17"/>
      <c r="AF319" s="17"/>
      <c r="AG319" s="17"/>
      <c r="AH319" s="17"/>
      <c r="AI319" s="17"/>
      <c r="AJ319" s="17"/>
      <c r="AK319" s="17"/>
      <c r="AL319" s="43"/>
      <c r="AM319" s="43"/>
    </row>
    <row r="320" spans="1:39" x14ac:dyDescent="0.25">
      <c r="A320" s="17" t="s">
        <v>1166</v>
      </c>
      <c r="B320" s="18">
        <v>985</v>
      </c>
      <c r="C320" s="18">
        <v>319</v>
      </c>
      <c r="D320" s="17" t="s">
        <v>1165</v>
      </c>
      <c r="E320" s="17">
        <v>1882</v>
      </c>
      <c r="F320" s="17">
        <v>2</v>
      </c>
      <c r="G320" s="17">
        <v>6</v>
      </c>
      <c r="H320" s="17">
        <v>1946</v>
      </c>
      <c r="I320" s="19" t="s">
        <v>12</v>
      </c>
      <c r="J320" s="17">
        <v>5951.62238867</v>
      </c>
      <c r="K320" s="17">
        <v>-3471.08443549</v>
      </c>
      <c r="L320" s="20">
        <v>138328.01019999999</v>
      </c>
      <c r="M320" s="20">
        <v>5027348.5149999997</v>
      </c>
      <c r="N320" s="20">
        <f t="shared" si="65"/>
        <v>138328.01</v>
      </c>
      <c r="O320" s="20">
        <f t="shared" si="66"/>
        <v>5027348.5149999997</v>
      </c>
      <c r="P320" s="20" t="s">
        <v>104</v>
      </c>
      <c r="Q320" s="43"/>
      <c r="R320" s="43"/>
      <c r="S320" s="43"/>
      <c r="T320" s="43"/>
      <c r="U320" s="43"/>
      <c r="V320" s="44">
        <v>11.52630012</v>
      </c>
      <c r="W320" s="44">
        <v>9.85332936</v>
      </c>
      <c r="X320" s="45">
        <f t="shared" si="75"/>
        <v>16.926300120000001</v>
      </c>
      <c r="Y320" s="45">
        <f t="shared" si="76"/>
        <v>15.95332936</v>
      </c>
      <c r="Z320" s="45">
        <f t="shared" si="77"/>
        <v>16.926300120000001</v>
      </c>
      <c r="AA320" s="17"/>
      <c r="AB320" s="17"/>
      <c r="AC320" s="17"/>
      <c r="AD320" s="17"/>
      <c r="AE320" s="17"/>
      <c r="AF320" s="17"/>
      <c r="AG320" s="17"/>
      <c r="AH320" s="17"/>
      <c r="AI320" s="17"/>
      <c r="AJ320" s="17"/>
      <c r="AK320" s="17"/>
      <c r="AL320" s="43"/>
      <c r="AM320" s="43"/>
    </row>
    <row r="321" spans="1:39" x14ac:dyDescent="0.25">
      <c r="A321" s="17" t="s">
        <v>1175</v>
      </c>
      <c r="B321" s="18">
        <v>994</v>
      </c>
      <c r="C321" s="18">
        <v>320</v>
      </c>
      <c r="D321" s="17" t="s">
        <v>1176</v>
      </c>
      <c r="E321" s="17">
        <v>1880</v>
      </c>
      <c r="F321" s="17">
        <v>1</v>
      </c>
      <c r="G321" s="17">
        <v>6</v>
      </c>
      <c r="H321" s="17">
        <v>1946</v>
      </c>
      <c r="I321" s="19" t="s">
        <v>12</v>
      </c>
      <c r="J321" s="17">
        <v>5561.9622353799996</v>
      </c>
      <c r="K321" s="17">
        <v>-3341.4880368200002</v>
      </c>
      <c r="L321" s="20">
        <v>138328.01019999999</v>
      </c>
      <c r="M321" s="20">
        <v>5027348.5149999997</v>
      </c>
      <c r="N321" s="20">
        <f t="shared" si="65"/>
        <v>138328.01</v>
      </c>
      <c r="O321" s="20">
        <f t="shared" si="66"/>
        <v>5027348.5149999997</v>
      </c>
      <c r="P321" s="20" t="s">
        <v>104</v>
      </c>
      <c r="Q321" s="43"/>
      <c r="R321" s="43"/>
      <c r="S321" s="43"/>
      <c r="T321" s="43"/>
      <c r="U321" s="43"/>
      <c r="V321" s="44">
        <v>14.3</v>
      </c>
      <c r="W321" s="44">
        <v>26</v>
      </c>
      <c r="X321" s="45">
        <f t="shared" si="75"/>
        <v>19.700000000000003</v>
      </c>
      <c r="Y321" s="45">
        <f t="shared" si="76"/>
        <v>32.1</v>
      </c>
      <c r="Z321" s="45">
        <f t="shared" si="77"/>
        <v>19.700000000000003</v>
      </c>
      <c r="AA321" s="17"/>
      <c r="AB321" s="17"/>
      <c r="AC321" s="17"/>
      <c r="AD321" s="17"/>
      <c r="AE321" s="17"/>
      <c r="AF321" s="17"/>
      <c r="AG321" s="17"/>
      <c r="AH321" s="17"/>
      <c r="AI321" s="17"/>
      <c r="AJ321" s="17"/>
      <c r="AK321" s="17"/>
      <c r="AL321" s="43"/>
      <c r="AM321" s="43"/>
    </row>
    <row r="322" spans="1:39" x14ac:dyDescent="0.25">
      <c r="A322" s="17" t="s">
        <v>1313</v>
      </c>
      <c r="B322" s="18">
        <v>1128</v>
      </c>
      <c r="C322" s="18">
        <v>321</v>
      </c>
      <c r="D322" s="17">
        <v>1874</v>
      </c>
      <c r="E322" s="17">
        <f>D322</f>
        <v>1874</v>
      </c>
      <c r="F322" s="17">
        <v>2</v>
      </c>
      <c r="G322" s="17">
        <v>6</v>
      </c>
      <c r="H322" s="17">
        <v>1946</v>
      </c>
      <c r="I322" s="19" t="s">
        <v>12</v>
      </c>
      <c r="J322" s="17">
        <v>19.37892664</v>
      </c>
      <c r="K322" s="17">
        <v>27.66003203</v>
      </c>
      <c r="L322" s="20">
        <v>138328.01019999999</v>
      </c>
      <c r="M322" s="20">
        <v>5027348.5149999997</v>
      </c>
      <c r="N322" s="20">
        <f t="shared" ref="N322:N385" si="79">ROUND(L322,3)</f>
        <v>138328.01</v>
      </c>
      <c r="O322" s="20">
        <f t="shared" ref="O322:O385" si="80">ROUND(M322,3)</f>
        <v>5027348.5149999997</v>
      </c>
      <c r="P322" s="20" t="s">
        <v>104</v>
      </c>
      <c r="Q322" s="43"/>
      <c r="R322" s="43"/>
      <c r="S322" s="43"/>
      <c r="T322" s="43"/>
      <c r="U322" s="43"/>
      <c r="V322" s="52">
        <v>9.361167</v>
      </c>
      <c r="W322" s="52">
        <v>6.4300824499999996</v>
      </c>
      <c r="X322" s="45">
        <f t="shared" si="75"/>
        <v>14.761167</v>
      </c>
      <c r="Y322" s="45">
        <f t="shared" si="76"/>
        <v>12.530082449999998</v>
      </c>
      <c r="Z322" s="45">
        <f t="shared" si="77"/>
        <v>14.761167</v>
      </c>
      <c r="AA322" s="17"/>
      <c r="AB322" s="17"/>
      <c r="AC322" s="17"/>
      <c r="AD322" s="17"/>
      <c r="AE322" s="17"/>
      <c r="AF322" s="17"/>
      <c r="AG322" s="17"/>
      <c r="AH322" s="17"/>
      <c r="AI322" s="17"/>
      <c r="AJ322" s="17"/>
      <c r="AK322" s="17"/>
      <c r="AL322" s="43"/>
      <c r="AM322" s="43"/>
    </row>
    <row r="323" spans="1:39" x14ac:dyDescent="0.25">
      <c r="A323" s="17" t="s">
        <v>1337</v>
      </c>
      <c r="B323" s="18">
        <v>1152</v>
      </c>
      <c r="C323" s="18">
        <v>322</v>
      </c>
      <c r="D323" s="17">
        <v>1862</v>
      </c>
      <c r="E323" s="17">
        <f>D323</f>
        <v>1862</v>
      </c>
      <c r="F323" s="17">
        <v>10</v>
      </c>
      <c r="G323" s="17">
        <v>6</v>
      </c>
      <c r="H323" s="17">
        <v>1946</v>
      </c>
      <c r="I323" s="19" t="s">
        <v>12</v>
      </c>
      <c r="J323" s="17">
        <v>5.5515925399999997</v>
      </c>
      <c r="K323" s="17">
        <v>26.47871022</v>
      </c>
      <c r="L323" s="20">
        <v>138328.01019999999</v>
      </c>
      <c r="M323" s="20">
        <v>5027348.5149999997</v>
      </c>
      <c r="N323" s="20">
        <f t="shared" si="79"/>
        <v>138328.01</v>
      </c>
      <c r="O323" s="20">
        <f t="shared" si="80"/>
        <v>5027348.5149999997</v>
      </c>
      <c r="P323" s="20" t="s">
        <v>104</v>
      </c>
      <c r="Q323" s="43"/>
      <c r="R323" s="43"/>
      <c r="S323" s="43"/>
      <c r="T323" s="43"/>
      <c r="U323" s="43"/>
      <c r="V323" s="44">
        <v>8.1</v>
      </c>
      <c r="W323" s="44">
        <v>6.7</v>
      </c>
      <c r="X323" s="45">
        <f t="shared" si="75"/>
        <v>13.5</v>
      </c>
      <c r="Y323" s="45">
        <f t="shared" si="76"/>
        <v>12.8</v>
      </c>
      <c r="Z323" s="45">
        <f t="shared" si="77"/>
        <v>13.5</v>
      </c>
      <c r="AA323" s="17"/>
      <c r="AB323" s="17"/>
      <c r="AC323" s="17"/>
      <c r="AD323" s="17"/>
      <c r="AE323" s="17"/>
      <c r="AF323" s="17"/>
      <c r="AG323" s="17"/>
      <c r="AH323" s="17"/>
      <c r="AI323" s="17"/>
      <c r="AJ323" s="17"/>
      <c r="AK323" s="17"/>
      <c r="AL323" s="43"/>
      <c r="AM323" s="43"/>
    </row>
    <row r="324" spans="1:39" x14ac:dyDescent="0.25">
      <c r="A324" s="29" t="s">
        <v>188</v>
      </c>
      <c r="B324" s="29">
        <v>43</v>
      </c>
      <c r="C324" s="29">
        <v>323</v>
      </c>
      <c r="D324" s="29">
        <v>1882</v>
      </c>
      <c r="E324" s="29">
        <f>D324</f>
        <v>1882</v>
      </c>
      <c r="F324" s="29" t="s">
        <v>12</v>
      </c>
      <c r="G324" s="29">
        <v>43</v>
      </c>
      <c r="H324" s="29">
        <v>1882</v>
      </c>
      <c r="I324" s="30">
        <v>11</v>
      </c>
      <c r="J324" s="29" t="s">
        <v>12</v>
      </c>
      <c r="K324" s="29" t="s">
        <v>12</v>
      </c>
      <c r="L324" s="31">
        <v>138397.4695715617</v>
      </c>
      <c r="M324" s="31">
        <v>5028633.3114128225</v>
      </c>
      <c r="N324" s="31">
        <f t="shared" si="79"/>
        <v>138397.47</v>
      </c>
      <c r="O324" s="31">
        <f t="shared" si="80"/>
        <v>5028633.3109999998</v>
      </c>
      <c r="P324" s="31" t="s">
        <v>104</v>
      </c>
      <c r="Q324" s="32">
        <v>24.408949974545461</v>
      </c>
      <c r="R324" s="32">
        <v>29.530458638181816</v>
      </c>
      <c r="S324" s="33">
        <f>IF(E324=2020, Q324, IF(E324=1946, Q324+5.4, IF(E324=1883, Q324+8.2, IF(E324=1882, Q324+5.9, IF(E324=1824, Q324+5.8, IF(E324=1803, Q324+14.8, IF(E324=1790, Q324+8, )))))))</f>
        <v>30.308949974545463</v>
      </c>
      <c r="T324" s="33">
        <f>IF(E324=2020, R324, IF(E324=1946, R324+5.4, IF(E324=1883, R324+8.2, IF(E324=1882, R324+5.9, IF(E324=1824, R324+5.8, IF(E324=1803, R324+14.8, IF(E324=1790, R324+8, )))))))</f>
        <v>35.430458638181818</v>
      </c>
      <c r="U324" s="33">
        <f>IF(P324="Affine", S324, T324)</f>
        <v>30.308949974545463</v>
      </c>
      <c r="V324" s="29"/>
      <c r="W324" s="29"/>
      <c r="X324" s="34"/>
      <c r="Y324" s="33"/>
      <c r="Z324" s="32"/>
      <c r="AA324" s="29">
        <v>1813</v>
      </c>
      <c r="AB324" s="29">
        <v>1824</v>
      </c>
      <c r="AC324" s="29">
        <f>AVERAGE(AA324:AB324)</f>
        <v>1818.5</v>
      </c>
      <c r="AD324" s="29">
        <f>AC324-AA324</f>
        <v>5.5</v>
      </c>
      <c r="AE324" s="29">
        <v>1905</v>
      </c>
      <c r="AF324" s="29">
        <v>1911</v>
      </c>
      <c r="AG324" s="29">
        <f>AVERAGE(AE324:AF324)</f>
        <v>1908</v>
      </c>
      <c r="AH324" s="29">
        <f>AG324-AE324</f>
        <v>3</v>
      </c>
      <c r="AI324" s="29" t="s">
        <v>142</v>
      </c>
      <c r="AJ324" s="29">
        <v>2</v>
      </c>
      <c r="AK324" s="29" t="s">
        <v>189</v>
      </c>
      <c r="AL324" s="32">
        <f>AVERAGE(V325:V335)</f>
        <v>24.408949974545461</v>
      </c>
      <c r="AM324" s="32">
        <f>AVERAGE(W325:W335)</f>
        <v>29.530458638181816</v>
      </c>
    </row>
    <row r="325" spans="1:39" x14ac:dyDescent="0.25">
      <c r="A325" s="17" t="s">
        <v>1135</v>
      </c>
      <c r="B325" s="18">
        <v>955</v>
      </c>
      <c r="C325" s="18">
        <v>324</v>
      </c>
      <c r="D325" s="17" t="s">
        <v>1121</v>
      </c>
      <c r="E325" s="17">
        <v>1883</v>
      </c>
      <c r="F325" s="17">
        <v>15</v>
      </c>
      <c r="G325" s="17">
        <v>43</v>
      </c>
      <c r="H325" s="17">
        <v>1882</v>
      </c>
      <c r="I325" s="19" t="s">
        <v>12</v>
      </c>
      <c r="J325" s="17">
        <v>21.593692440000002</v>
      </c>
      <c r="K325" s="17">
        <v>6.9443685200000003</v>
      </c>
      <c r="L325" s="20">
        <v>138397.46960000001</v>
      </c>
      <c r="M325" s="20">
        <v>5028633.3109999998</v>
      </c>
      <c r="N325" s="20">
        <f t="shared" si="79"/>
        <v>138397.47</v>
      </c>
      <c r="O325" s="20">
        <f t="shared" si="80"/>
        <v>5028633.3109999998</v>
      </c>
      <c r="P325" s="20" t="s">
        <v>104</v>
      </c>
      <c r="Q325" s="43"/>
      <c r="R325" s="43"/>
      <c r="S325" s="43"/>
      <c r="T325" s="43"/>
      <c r="U325" s="43"/>
      <c r="V325" s="44">
        <v>4.77279594</v>
      </c>
      <c r="W325" s="44">
        <v>1.0249749800000001</v>
      </c>
      <c r="X325" s="45">
        <f t="shared" ref="X325:X335" si="81">IF(H325=2020, V325, IF(H325=1946, V325+5.4, IF(H325=1883, V325+8.2, IF(H325=1882, V325+5.9, IF(H325=1824, V325+5.8, IF(H325=1803, V325+14.8, IF(H325=1790, V325+8, )))))))</f>
        <v>10.67279594</v>
      </c>
      <c r="Y325" s="45">
        <f t="shared" ref="Y325:Y335" si="82">IF(H325=2020, W325, IF(H325=1946, W325+6.1, IF(H325=1883, W325+7.6, IF(H325=1882, W325+6.3, IF(H325=1824, W325+7.4, IF(H325=1803, W325+17.5, IF(H325=1790, W325+11.8, )))))))</f>
        <v>7.3249749800000004</v>
      </c>
      <c r="Z325" s="45">
        <f t="shared" ref="Z325:Z335" si="83">IF(P325="Affine", X325, Y325)</f>
        <v>10.67279594</v>
      </c>
      <c r="AA325" s="17"/>
      <c r="AB325" s="17"/>
      <c r="AC325" s="17"/>
      <c r="AD325" s="17"/>
      <c r="AE325" s="17"/>
      <c r="AF325" s="17"/>
      <c r="AG325" s="17"/>
      <c r="AH325" s="17"/>
      <c r="AI325" s="17"/>
      <c r="AJ325" s="17"/>
      <c r="AK325" s="17"/>
      <c r="AL325" s="43"/>
      <c r="AM325" s="43"/>
    </row>
    <row r="326" spans="1:39" x14ac:dyDescent="0.25">
      <c r="A326" s="17" t="s">
        <v>1197</v>
      </c>
      <c r="B326" s="18">
        <v>1015</v>
      </c>
      <c r="C326" s="18">
        <v>325</v>
      </c>
      <c r="D326" s="17" t="s">
        <v>1176</v>
      </c>
      <c r="E326" s="17">
        <v>1880</v>
      </c>
      <c r="F326" s="17">
        <v>22</v>
      </c>
      <c r="G326" s="17">
        <v>43</v>
      </c>
      <c r="H326" s="17">
        <v>1882</v>
      </c>
      <c r="I326" s="19" t="s">
        <v>12</v>
      </c>
      <c r="J326" s="17">
        <v>5643.83750444</v>
      </c>
      <c r="K326" s="17">
        <v>-1876.9609989</v>
      </c>
      <c r="L326" s="20">
        <v>138397.46960000001</v>
      </c>
      <c r="M326" s="20">
        <v>5028633.3109999998</v>
      </c>
      <c r="N326" s="20">
        <f t="shared" si="79"/>
        <v>138397.47</v>
      </c>
      <c r="O326" s="20">
        <f t="shared" si="80"/>
        <v>5028633.3109999998</v>
      </c>
      <c r="P326" s="20" t="s">
        <v>104</v>
      </c>
      <c r="Q326" s="43"/>
      <c r="R326" s="43"/>
      <c r="S326" s="43"/>
      <c r="T326" s="43"/>
      <c r="U326" s="43"/>
      <c r="V326" s="44">
        <v>7.2</v>
      </c>
      <c r="W326" s="44">
        <v>6.6</v>
      </c>
      <c r="X326" s="45">
        <f t="shared" si="81"/>
        <v>13.100000000000001</v>
      </c>
      <c r="Y326" s="45">
        <f t="shared" si="82"/>
        <v>12.899999999999999</v>
      </c>
      <c r="Z326" s="45">
        <f t="shared" si="83"/>
        <v>13.100000000000001</v>
      </c>
      <c r="AA326" s="17"/>
      <c r="AB326" s="17"/>
      <c r="AC326" s="17"/>
      <c r="AD326" s="17"/>
      <c r="AE326" s="17"/>
      <c r="AF326" s="17"/>
      <c r="AG326" s="17"/>
      <c r="AH326" s="17"/>
      <c r="AI326" s="17"/>
      <c r="AJ326" s="17"/>
      <c r="AK326" s="17"/>
      <c r="AL326" s="43"/>
      <c r="AM326" s="43"/>
    </row>
    <row r="327" spans="1:39" x14ac:dyDescent="0.25">
      <c r="A327" s="17" t="s">
        <v>1325</v>
      </c>
      <c r="B327" s="18">
        <v>1140</v>
      </c>
      <c r="C327" s="18">
        <v>326</v>
      </c>
      <c r="D327" s="17">
        <v>1874</v>
      </c>
      <c r="E327" s="17">
        <f>D327</f>
        <v>1874</v>
      </c>
      <c r="F327" s="17">
        <v>14</v>
      </c>
      <c r="G327" s="17">
        <v>43</v>
      </c>
      <c r="H327" s="17">
        <v>1882</v>
      </c>
      <c r="I327" s="19" t="s">
        <v>12</v>
      </c>
      <c r="J327" s="17">
        <v>22.91689341</v>
      </c>
      <c r="K327" s="17">
        <v>8.7188078200000003</v>
      </c>
      <c r="L327" s="20">
        <v>138397.46960000001</v>
      </c>
      <c r="M327" s="20">
        <v>5028633.3109999998</v>
      </c>
      <c r="N327" s="20">
        <f t="shared" si="79"/>
        <v>138397.47</v>
      </c>
      <c r="O327" s="20">
        <f t="shared" si="80"/>
        <v>5028633.3109999998</v>
      </c>
      <c r="P327" s="20" t="s">
        <v>104</v>
      </c>
      <c r="Q327" s="43"/>
      <c r="R327" s="43"/>
      <c r="S327" s="43"/>
      <c r="T327" s="43"/>
      <c r="U327" s="43"/>
      <c r="V327" s="52">
        <v>21.458777659999999</v>
      </c>
      <c r="W327" s="52">
        <v>21.654785449999999</v>
      </c>
      <c r="X327" s="45">
        <f t="shared" si="81"/>
        <v>27.358777660000001</v>
      </c>
      <c r="Y327" s="45">
        <f t="shared" si="82"/>
        <v>27.954785449999999</v>
      </c>
      <c r="Z327" s="45">
        <f t="shared" si="83"/>
        <v>27.358777660000001</v>
      </c>
      <c r="AA327" s="17"/>
      <c r="AB327" s="17"/>
      <c r="AC327" s="17"/>
      <c r="AD327" s="17"/>
      <c r="AE327" s="17"/>
      <c r="AF327" s="17"/>
      <c r="AG327" s="17"/>
      <c r="AH327" s="17"/>
      <c r="AI327" s="17"/>
      <c r="AJ327" s="17"/>
      <c r="AK327" s="17"/>
      <c r="AL327" s="43"/>
      <c r="AM327" s="43"/>
    </row>
    <row r="328" spans="1:39" x14ac:dyDescent="0.25">
      <c r="A328" s="17" t="s">
        <v>1339</v>
      </c>
      <c r="B328" s="18">
        <v>1154</v>
      </c>
      <c r="C328" s="18">
        <v>327</v>
      </c>
      <c r="D328" s="17">
        <v>1862</v>
      </c>
      <c r="E328" s="17">
        <f>D328</f>
        <v>1862</v>
      </c>
      <c r="F328" s="17">
        <v>12</v>
      </c>
      <c r="G328" s="17">
        <v>43</v>
      </c>
      <c r="H328" s="17">
        <v>1882</v>
      </c>
      <c r="I328" s="19" t="s">
        <v>12</v>
      </c>
      <c r="J328" s="17">
        <v>15.14572145</v>
      </c>
      <c r="K328" s="17">
        <v>9.7907527499999993</v>
      </c>
      <c r="L328" s="20">
        <v>138397.46960000001</v>
      </c>
      <c r="M328" s="20">
        <v>5028633.3109999998</v>
      </c>
      <c r="N328" s="20">
        <f t="shared" si="79"/>
        <v>138397.47</v>
      </c>
      <c r="O328" s="20">
        <f t="shared" si="80"/>
        <v>5028633.3109999998</v>
      </c>
      <c r="P328" s="20" t="s">
        <v>104</v>
      </c>
      <c r="Q328" s="43"/>
      <c r="R328" s="43"/>
      <c r="S328" s="43"/>
      <c r="T328" s="43"/>
      <c r="U328" s="43"/>
      <c r="V328" s="44">
        <v>15.7</v>
      </c>
      <c r="W328" s="44">
        <v>20</v>
      </c>
      <c r="X328" s="45">
        <f t="shared" si="81"/>
        <v>21.6</v>
      </c>
      <c r="Y328" s="45">
        <f t="shared" si="82"/>
        <v>26.3</v>
      </c>
      <c r="Z328" s="45">
        <f t="shared" si="83"/>
        <v>21.6</v>
      </c>
      <c r="AA328" s="17"/>
      <c r="AB328" s="17"/>
      <c r="AC328" s="17"/>
      <c r="AD328" s="17"/>
      <c r="AE328" s="17"/>
      <c r="AF328" s="17"/>
      <c r="AG328" s="17"/>
      <c r="AH328" s="17"/>
      <c r="AI328" s="17"/>
      <c r="AJ328" s="17"/>
      <c r="AK328" s="17"/>
      <c r="AL328" s="43"/>
      <c r="AM328" s="43"/>
    </row>
    <row r="329" spans="1:39" x14ac:dyDescent="0.25">
      <c r="A329" s="17" t="s">
        <v>1368</v>
      </c>
      <c r="B329" s="18">
        <v>1183</v>
      </c>
      <c r="C329" s="18">
        <v>328</v>
      </c>
      <c r="D329" s="17" t="s">
        <v>1742</v>
      </c>
      <c r="E329" s="17">
        <v>1852</v>
      </c>
      <c r="F329" s="17">
        <v>25</v>
      </c>
      <c r="G329" s="17">
        <v>43</v>
      </c>
      <c r="H329" s="17">
        <v>1882</v>
      </c>
      <c r="I329" s="19" t="s">
        <v>12</v>
      </c>
      <c r="J329" s="17">
        <v>5.4371646199999999</v>
      </c>
      <c r="K329" s="17">
        <v>2.6185855600000001</v>
      </c>
      <c r="L329" s="20">
        <v>138397.46960000001</v>
      </c>
      <c r="M329" s="20">
        <v>5028633.3109999998</v>
      </c>
      <c r="N329" s="20">
        <f t="shared" si="79"/>
        <v>138397.47</v>
      </c>
      <c r="O329" s="20">
        <f t="shared" si="80"/>
        <v>5028633.3109999998</v>
      </c>
      <c r="P329" s="20" t="s">
        <v>104</v>
      </c>
      <c r="Q329" s="43"/>
      <c r="R329" s="43"/>
      <c r="S329" s="43"/>
      <c r="T329" s="43"/>
      <c r="U329" s="43"/>
      <c r="V329" s="44">
        <v>15.3</v>
      </c>
      <c r="W329" s="44">
        <v>19.2</v>
      </c>
      <c r="X329" s="45">
        <f t="shared" si="81"/>
        <v>21.200000000000003</v>
      </c>
      <c r="Y329" s="45">
        <f t="shared" si="82"/>
        <v>25.5</v>
      </c>
      <c r="Z329" s="45">
        <f t="shared" si="83"/>
        <v>21.200000000000003</v>
      </c>
      <c r="AA329" s="17"/>
      <c r="AB329" s="17"/>
      <c r="AC329" s="17"/>
      <c r="AD329" s="17"/>
      <c r="AE329" s="17"/>
      <c r="AF329" s="17"/>
      <c r="AG329" s="17"/>
      <c r="AH329" s="17"/>
      <c r="AI329" s="17"/>
      <c r="AJ329" s="17"/>
      <c r="AK329" s="17"/>
      <c r="AL329" s="43"/>
      <c r="AM329" s="43"/>
    </row>
    <row r="330" spans="1:39" x14ac:dyDescent="0.25">
      <c r="A330" s="17" t="s">
        <v>1389</v>
      </c>
      <c r="B330" s="18">
        <v>1204</v>
      </c>
      <c r="C330" s="18">
        <v>329</v>
      </c>
      <c r="D330" s="17" t="s">
        <v>1741</v>
      </c>
      <c r="E330" s="17">
        <v>1852</v>
      </c>
      <c r="F330" s="17">
        <v>12</v>
      </c>
      <c r="G330" s="17">
        <v>43</v>
      </c>
      <c r="H330" s="17">
        <v>1882</v>
      </c>
      <c r="I330" s="19" t="s">
        <v>12</v>
      </c>
      <c r="J330" s="17">
        <v>2.2886851300000002</v>
      </c>
      <c r="K330" s="17">
        <v>3.1889713400000002</v>
      </c>
      <c r="L330" s="20">
        <v>138397.46960000001</v>
      </c>
      <c r="M330" s="20">
        <v>5028633.3109999998</v>
      </c>
      <c r="N330" s="20">
        <f t="shared" si="79"/>
        <v>138397.47</v>
      </c>
      <c r="O330" s="20">
        <f t="shared" si="80"/>
        <v>5028633.3109999998</v>
      </c>
      <c r="P330" s="20" t="s">
        <v>104</v>
      </c>
      <c r="Q330" s="43"/>
      <c r="R330" s="43"/>
      <c r="S330" s="43"/>
      <c r="T330" s="43"/>
      <c r="U330" s="43"/>
      <c r="V330" s="44">
        <v>15.1</v>
      </c>
      <c r="W330" s="44">
        <v>13.3</v>
      </c>
      <c r="X330" s="45">
        <f t="shared" si="81"/>
        <v>21</v>
      </c>
      <c r="Y330" s="45">
        <f t="shared" si="82"/>
        <v>19.600000000000001</v>
      </c>
      <c r="Z330" s="45">
        <f t="shared" si="83"/>
        <v>21</v>
      </c>
      <c r="AA330" s="17"/>
      <c r="AB330" s="17"/>
      <c r="AC330" s="17"/>
      <c r="AD330" s="17"/>
      <c r="AE330" s="17"/>
      <c r="AF330" s="17"/>
      <c r="AG330" s="17"/>
      <c r="AH330" s="17"/>
      <c r="AI330" s="17"/>
      <c r="AJ330" s="17"/>
      <c r="AK330" s="17"/>
      <c r="AL330" s="43"/>
      <c r="AM330" s="43"/>
    </row>
    <row r="331" spans="1:39" x14ac:dyDescent="0.25">
      <c r="A331" s="17" t="s">
        <v>1432</v>
      </c>
      <c r="B331" s="18">
        <v>1245</v>
      </c>
      <c r="C331" s="18">
        <v>330</v>
      </c>
      <c r="D331" s="17" t="s">
        <v>1428</v>
      </c>
      <c r="E331" s="17">
        <v>1827</v>
      </c>
      <c r="F331" s="17">
        <v>5</v>
      </c>
      <c r="G331" s="17">
        <v>43</v>
      </c>
      <c r="H331" s="17">
        <v>1882</v>
      </c>
      <c r="I331" s="19" t="s">
        <v>12</v>
      </c>
      <c r="J331" s="17">
        <v>1223.3969494800001</v>
      </c>
      <c r="K331" s="17">
        <v>-514.81221516999994</v>
      </c>
      <c r="L331" s="20">
        <v>138397.46960000001</v>
      </c>
      <c r="M331" s="20">
        <v>5028633.3109999998</v>
      </c>
      <c r="N331" s="20">
        <f t="shared" si="79"/>
        <v>138397.47</v>
      </c>
      <c r="O331" s="20">
        <f t="shared" si="80"/>
        <v>5028633.3109999998</v>
      </c>
      <c r="P331" s="20" t="s">
        <v>199</v>
      </c>
      <c r="Q331" s="43"/>
      <c r="R331" s="43"/>
      <c r="S331" s="43"/>
      <c r="T331" s="43"/>
      <c r="U331" s="43"/>
      <c r="V331" s="53">
        <v>22.160979730000001</v>
      </c>
      <c r="W331" s="53">
        <v>56.368605240000001</v>
      </c>
      <c r="X331" s="45">
        <f t="shared" si="81"/>
        <v>28.06097973</v>
      </c>
      <c r="Y331" s="45">
        <f t="shared" si="82"/>
        <v>62.668605239999998</v>
      </c>
      <c r="Z331" s="45">
        <f t="shared" si="83"/>
        <v>62.668605239999998</v>
      </c>
      <c r="AA331" s="17"/>
      <c r="AB331" s="17"/>
      <c r="AC331" s="17"/>
      <c r="AD331" s="17"/>
      <c r="AE331" s="17"/>
      <c r="AF331" s="17"/>
      <c r="AG331" s="17"/>
      <c r="AH331" s="17"/>
      <c r="AI331" s="17"/>
      <c r="AJ331" s="17"/>
      <c r="AK331" s="17"/>
      <c r="AL331" s="43"/>
      <c r="AM331" s="43"/>
    </row>
    <row r="332" spans="1:39" x14ac:dyDescent="0.25">
      <c r="A332" s="17" t="s">
        <v>1270</v>
      </c>
      <c r="B332" s="18">
        <v>1086</v>
      </c>
      <c r="C332" s="18">
        <v>331</v>
      </c>
      <c r="D332" s="17" t="s">
        <v>1250</v>
      </c>
      <c r="E332" s="17">
        <v>1876</v>
      </c>
      <c r="F332" s="17">
        <v>21</v>
      </c>
      <c r="G332" s="17">
        <v>43</v>
      </c>
      <c r="H332" s="17">
        <v>1882</v>
      </c>
      <c r="I332" s="19" t="s">
        <v>12</v>
      </c>
      <c r="J332" s="17">
        <v>1427.0700683600001</v>
      </c>
      <c r="K332" s="17">
        <v>-1184.83654785</v>
      </c>
      <c r="L332" s="20">
        <v>138397.46960000001</v>
      </c>
      <c r="M332" s="20">
        <v>5028633.3109999998</v>
      </c>
      <c r="N332" s="20">
        <f t="shared" si="79"/>
        <v>138397.47</v>
      </c>
      <c r="O332" s="20">
        <f t="shared" si="80"/>
        <v>5028633.3109999998</v>
      </c>
      <c r="P332" s="20" t="s">
        <v>104</v>
      </c>
      <c r="Q332" s="43"/>
      <c r="R332" s="43"/>
      <c r="S332" s="43"/>
      <c r="T332" s="43"/>
      <c r="U332" s="43"/>
      <c r="V332" s="44">
        <v>32.200000000000003</v>
      </c>
      <c r="W332" s="44">
        <v>43.6</v>
      </c>
      <c r="X332" s="45">
        <f t="shared" si="81"/>
        <v>38.1</v>
      </c>
      <c r="Y332" s="45">
        <f t="shared" si="82"/>
        <v>49.9</v>
      </c>
      <c r="Z332" s="45">
        <f t="shared" si="83"/>
        <v>38.1</v>
      </c>
      <c r="AA332" s="17"/>
      <c r="AB332" s="17"/>
      <c r="AC332" s="17"/>
      <c r="AD332" s="17"/>
      <c r="AE332" s="17"/>
      <c r="AF332" s="17"/>
      <c r="AG332" s="17"/>
      <c r="AH332" s="17"/>
      <c r="AI332" s="17"/>
      <c r="AJ332" s="17"/>
      <c r="AK332" s="17"/>
      <c r="AL332" s="43"/>
      <c r="AM332" s="43"/>
    </row>
    <row r="333" spans="1:39" x14ac:dyDescent="0.25">
      <c r="A333" s="17" t="s">
        <v>1309</v>
      </c>
      <c r="B333" s="18">
        <v>1124</v>
      </c>
      <c r="C333" s="18">
        <v>332</v>
      </c>
      <c r="D333" s="17" t="s">
        <v>1286</v>
      </c>
      <c r="E333" s="17">
        <v>1876</v>
      </c>
      <c r="F333" s="17">
        <v>24</v>
      </c>
      <c r="G333" s="17">
        <v>43</v>
      </c>
      <c r="H333" s="17">
        <v>1882</v>
      </c>
      <c r="I333" s="19" t="s">
        <v>12</v>
      </c>
      <c r="J333" s="17">
        <v>1269.4415720899999</v>
      </c>
      <c r="K333" s="17">
        <v>-385.59243134000002</v>
      </c>
      <c r="L333" s="20">
        <v>138397.46960000001</v>
      </c>
      <c r="M333" s="20">
        <v>5028633.3109999998</v>
      </c>
      <c r="N333" s="20">
        <f t="shared" si="79"/>
        <v>138397.47</v>
      </c>
      <c r="O333" s="20">
        <f t="shared" si="80"/>
        <v>5028633.3109999998</v>
      </c>
      <c r="P333" s="20" t="s">
        <v>104</v>
      </c>
      <c r="Q333" s="43"/>
      <c r="R333" s="43"/>
      <c r="S333" s="43"/>
      <c r="T333" s="43"/>
      <c r="U333" s="43"/>
      <c r="V333" s="44">
        <v>27</v>
      </c>
      <c r="W333" s="44">
        <v>35.5</v>
      </c>
      <c r="X333" s="45">
        <f t="shared" si="81"/>
        <v>32.9</v>
      </c>
      <c r="Y333" s="45">
        <f t="shared" si="82"/>
        <v>41.8</v>
      </c>
      <c r="Z333" s="45">
        <f t="shared" si="83"/>
        <v>32.9</v>
      </c>
      <c r="AA333" s="17"/>
      <c r="AB333" s="17"/>
      <c r="AC333" s="17"/>
      <c r="AD333" s="17"/>
      <c r="AE333" s="17"/>
      <c r="AF333" s="17"/>
      <c r="AG333" s="17"/>
      <c r="AH333" s="17"/>
      <c r="AI333" s="17"/>
      <c r="AJ333" s="17"/>
      <c r="AK333" s="17"/>
      <c r="AL333" s="43"/>
      <c r="AM333" s="43"/>
    </row>
    <row r="334" spans="1:39" x14ac:dyDescent="0.25">
      <c r="A334" s="17" t="s">
        <v>1412</v>
      </c>
      <c r="B334" s="18">
        <v>1226</v>
      </c>
      <c r="C334" s="18">
        <v>333</v>
      </c>
      <c r="D334" s="17" t="s">
        <v>1399</v>
      </c>
      <c r="E334" s="17">
        <v>1827</v>
      </c>
      <c r="F334" s="17">
        <v>14</v>
      </c>
      <c r="G334" s="17">
        <v>43</v>
      </c>
      <c r="H334" s="17">
        <v>1882</v>
      </c>
      <c r="I334" s="19" t="s">
        <v>12</v>
      </c>
      <c r="J334" s="17">
        <v>2935.5450062</v>
      </c>
      <c r="K334" s="17">
        <v>-3011.5759559600001</v>
      </c>
      <c r="L334" s="20">
        <v>138397.46960000001</v>
      </c>
      <c r="M334" s="20">
        <v>5028633.3109999998</v>
      </c>
      <c r="N334" s="20">
        <f t="shared" si="79"/>
        <v>138397.47</v>
      </c>
      <c r="O334" s="20">
        <f t="shared" si="80"/>
        <v>5028633.3109999998</v>
      </c>
      <c r="P334" s="20" t="s">
        <v>199</v>
      </c>
      <c r="Q334" s="43"/>
      <c r="R334" s="43"/>
      <c r="S334" s="43"/>
      <c r="T334" s="43"/>
      <c r="U334" s="43"/>
      <c r="V334" s="53">
        <v>102.00589639</v>
      </c>
      <c r="W334" s="53">
        <v>96.686679350000006</v>
      </c>
      <c r="X334" s="45">
        <f t="shared" si="81"/>
        <v>107.90589639000001</v>
      </c>
      <c r="Y334" s="45">
        <f t="shared" si="82"/>
        <v>102.98667935</v>
      </c>
      <c r="Z334" s="45">
        <f t="shared" si="83"/>
        <v>102.98667935</v>
      </c>
      <c r="AA334" s="17"/>
      <c r="AB334" s="17"/>
      <c r="AC334" s="17"/>
      <c r="AD334" s="17"/>
      <c r="AE334" s="17"/>
      <c r="AF334" s="17"/>
      <c r="AG334" s="17"/>
      <c r="AH334" s="17"/>
      <c r="AI334" s="17"/>
      <c r="AJ334" s="17"/>
      <c r="AK334" s="17"/>
      <c r="AL334" s="43"/>
      <c r="AM334" s="43"/>
    </row>
    <row r="335" spans="1:39" x14ac:dyDescent="0.25">
      <c r="A335" s="17" t="s">
        <v>1236</v>
      </c>
      <c r="B335" s="18">
        <v>1053</v>
      </c>
      <c r="C335" s="18">
        <v>334</v>
      </c>
      <c r="D335" s="17" t="s">
        <v>1221</v>
      </c>
      <c r="E335" s="17">
        <v>1880</v>
      </c>
      <c r="F335" s="17">
        <v>16</v>
      </c>
      <c r="G335" s="17">
        <v>43</v>
      </c>
      <c r="H335" s="17">
        <v>1882</v>
      </c>
      <c r="I335" s="19" t="s">
        <v>12</v>
      </c>
      <c r="J335" s="17">
        <v>1145.1730221299999</v>
      </c>
      <c r="K335" s="17">
        <v>-575.97696265000002</v>
      </c>
      <c r="L335" s="20">
        <v>138397.46960000001</v>
      </c>
      <c r="M335" s="20">
        <v>5028633.3109999998</v>
      </c>
      <c r="N335" s="20">
        <f t="shared" si="79"/>
        <v>138397.47</v>
      </c>
      <c r="O335" s="20">
        <f t="shared" si="80"/>
        <v>5028633.3109999998</v>
      </c>
      <c r="P335" s="20" t="s">
        <v>104</v>
      </c>
      <c r="Q335" s="43"/>
      <c r="R335" s="43"/>
      <c r="S335" s="43"/>
      <c r="T335" s="43"/>
      <c r="U335" s="43"/>
      <c r="V335" s="44">
        <v>5.6</v>
      </c>
      <c r="W335" s="44">
        <v>10.9</v>
      </c>
      <c r="X335" s="45">
        <f t="shared" si="81"/>
        <v>11.5</v>
      </c>
      <c r="Y335" s="45">
        <f t="shared" si="82"/>
        <v>17.2</v>
      </c>
      <c r="Z335" s="45">
        <f t="shared" si="83"/>
        <v>11.5</v>
      </c>
      <c r="AA335" s="17"/>
      <c r="AB335" s="17"/>
      <c r="AC335" s="17"/>
      <c r="AD335" s="17"/>
      <c r="AE335" s="17"/>
      <c r="AF335" s="17"/>
      <c r="AG335" s="17"/>
      <c r="AH335" s="17"/>
      <c r="AI335" s="17"/>
      <c r="AJ335" s="17"/>
      <c r="AK335" s="17"/>
      <c r="AL335" s="43"/>
      <c r="AM335" s="43"/>
    </row>
    <row r="336" spans="1:39" x14ac:dyDescent="0.25">
      <c r="A336" s="29" t="s">
        <v>194</v>
      </c>
      <c r="B336" s="29">
        <v>46</v>
      </c>
      <c r="C336" s="29">
        <v>335</v>
      </c>
      <c r="D336" s="29">
        <v>1883</v>
      </c>
      <c r="E336" s="29">
        <f>D336</f>
        <v>1883</v>
      </c>
      <c r="F336" s="29" t="s">
        <v>12</v>
      </c>
      <c r="G336" s="29">
        <v>46</v>
      </c>
      <c r="H336" s="29">
        <v>1883</v>
      </c>
      <c r="I336" s="30">
        <v>10</v>
      </c>
      <c r="J336" s="29" t="s">
        <v>12</v>
      </c>
      <c r="K336" s="29" t="s">
        <v>12</v>
      </c>
      <c r="L336" s="31">
        <v>138422.77349525969</v>
      </c>
      <c r="M336" s="31">
        <v>5028980.245744667</v>
      </c>
      <c r="N336" s="31">
        <f t="shared" si="79"/>
        <v>138422.77299999999</v>
      </c>
      <c r="O336" s="31">
        <f t="shared" si="80"/>
        <v>5028980.2460000003</v>
      </c>
      <c r="P336" s="31" t="s">
        <v>104</v>
      </c>
      <c r="Q336" s="32">
        <v>29.980658162000005</v>
      </c>
      <c r="R336" s="32">
        <v>41.541670797999998</v>
      </c>
      <c r="S336" s="33">
        <f>IF(E336=2020, Q336, IF(E336=1946, Q336+5.4, IF(E336=1883, Q336+8.2, IF(E336=1882, Q336+5.9, IF(E336=1824, Q336+5.8, IF(E336=1803, Q336+14.8, IF(E336=1790, Q336+8, )))))))</f>
        <v>38.180658162</v>
      </c>
      <c r="T336" s="33">
        <f>IF(E336=2020, R336, IF(E336=1946, R336+5.4, IF(E336=1883, R336+8.2, IF(E336=1882, R336+5.9, IF(E336=1824, R336+5.8, IF(E336=1803, R336+14.8, IF(E336=1790, R336+8, )))))))</f>
        <v>49.741670798000001</v>
      </c>
      <c r="U336" s="33">
        <f>IF(P336="Affine", S336, T336)</f>
        <v>38.180658162</v>
      </c>
      <c r="V336" s="29"/>
      <c r="W336" s="29"/>
      <c r="X336" s="34"/>
      <c r="Y336" s="33"/>
      <c r="Z336" s="32"/>
      <c r="AA336" s="29">
        <v>1807</v>
      </c>
      <c r="AB336" s="29">
        <v>1824</v>
      </c>
      <c r="AC336" s="29">
        <f>AVERAGE(AA336:AB336)</f>
        <v>1815.5</v>
      </c>
      <c r="AD336" s="29">
        <f>AC336-AA336</f>
        <v>8.5</v>
      </c>
      <c r="AE336" s="29">
        <v>1883</v>
      </c>
      <c r="AF336" s="29">
        <v>1905</v>
      </c>
      <c r="AG336" s="29">
        <v>1911</v>
      </c>
      <c r="AH336" s="29">
        <f>AG336-AE336</f>
        <v>28</v>
      </c>
      <c r="AI336" s="29" t="s">
        <v>142</v>
      </c>
      <c r="AJ336" s="29">
        <v>2</v>
      </c>
      <c r="AK336" s="29" t="s">
        <v>195</v>
      </c>
      <c r="AL336" s="32">
        <f>AVERAGE(V337:V346)</f>
        <v>29.980658162000005</v>
      </c>
      <c r="AM336" s="32">
        <f>AVERAGE(W337:W346)</f>
        <v>41.541670797999998</v>
      </c>
    </row>
    <row r="337" spans="1:39" x14ac:dyDescent="0.25">
      <c r="A337" s="17" t="s">
        <v>1456</v>
      </c>
      <c r="B337" s="18">
        <v>1269</v>
      </c>
      <c r="C337" s="18">
        <v>336</v>
      </c>
      <c r="D337" s="17">
        <v>1824</v>
      </c>
      <c r="E337" s="17">
        <f>D337</f>
        <v>1824</v>
      </c>
      <c r="F337" s="17">
        <v>15</v>
      </c>
      <c r="G337" s="17">
        <v>46</v>
      </c>
      <c r="H337" s="17">
        <v>1883</v>
      </c>
      <c r="I337" s="19" t="s">
        <v>12</v>
      </c>
      <c r="J337" s="17">
        <v>771.12129570000002</v>
      </c>
      <c r="K337" s="17">
        <v>-1116.1420853300001</v>
      </c>
      <c r="L337" s="20">
        <v>138422.77349525999</v>
      </c>
      <c r="M337" s="20">
        <v>5028980.2457446698</v>
      </c>
      <c r="N337" s="20">
        <f t="shared" si="79"/>
        <v>138422.77299999999</v>
      </c>
      <c r="O337" s="20">
        <f t="shared" si="80"/>
        <v>5028980.2460000003</v>
      </c>
      <c r="P337" s="20" t="s">
        <v>104</v>
      </c>
      <c r="Q337" s="43"/>
      <c r="R337" s="43"/>
      <c r="S337" s="43"/>
      <c r="T337" s="43"/>
      <c r="U337" s="43"/>
      <c r="V337" s="44">
        <v>8.7895114099999994</v>
      </c>
      <c r="W337" s="53">
        <v>15.44290301</v>
      </c>
      <c r="X337" s="45">
        <f t="shared" ref="X337:X346" si="84">IF(H337=2020, V337, IF(H337=1946, V337+5.4, IF(H337=1883, V337+8.2, IF(H337=1882, V337+5.9, IF(H337=1824, V337+5.8, IF(H337=1803, V337+14.8, IF(H337=1790, V337+8, )))))))</f>
        <v>16.989511409999999</v>
      </c>
      <c r="Y337" s="45">
        <f t="shared" ref="Y337:Y346" si="85">IF(H337=2020, W337, IF(H337=1946, W337+6.1, IF(H337=1883, W337+7.6, IF(H337=1882, W337+6.3, IF(H337=1824, W337+7.4, IF(H337=1803, W337+17.5, IF(H337=1790, W337+11.8, )))))))</f>
        <v>23.04290301</v>
      </c>
      <c r="Z337" s="45">
        <f t="shared" ref="Z337:Z346" si="86">IF(P337="Affine", X337, Y337)</f>
        <v>16.989511409999999</v>
      </c>
      <c r="AA337" s="17"/>
      <c r="AB337" s="17"/>
      <c r="AC337" s="17"/>
      <c r="AD337" s="17"/>
      <c r="AE337" s="17"/>
      <c r="AF337" s="17"/>
      <c r="AG337" s="17"/>
      <c r="AH337" s="17"/>
      <c r="AI337" s="17"/>
      <c r="AJ337" s="17"/>
      <c r="AK337" s="17"/>
      <c r="AL337" s="43"/>
      <c r="AM337" s="43"/>
    </row>
    <row r="338" spans="1:39" x14ac:dyDescent="0.25">
      <c r="A338" s="17" t="s">
        <v>1306</v>
      </c>
      <c r="B338" s="18">
        <v>1121</v>
      </c>
      <c r="C338" s="18">
        <v>337</v>
      </c>
      <c r="D338" s="17" t="s">
        <v>1286</v>
      </c>
      <c r="E338" s="17">
        <v>1876</v>
      </c>
      <c r="F338" s="17">
        <v>21</v>
      </c>
      <c r="G338" s="17">
        <v>46</v>
      </c>
      <c r="H338" s="17">
        <v>1883</v>
      </c>
      <c r="I338" s="19" t="s">
        <v>12</v>
      </c>
      <c r="J338" s="17">
        <v>1375.0054517200001</v>
      </c>
      <c r="K338" s="17">
        <v>-134.08013989</v>
      </c>
      <c r="L338" s="20">
        <v>138422.77350000001</v>
      </c>
      <c r="M338" s="20">
        <v>5028980.2460000003</v>
      </c>
      <c r="N338" s="20">
        <f t="shared" si="79"/>
        <v>138422.774</v>
      </c>
      <c r="O338" s="20">
        <f t="shared" si="80"/>
        <v>5028980.2460000003</v>
      </c>
      <c r="P338" s="20" t="s">
        <v>104</v>
      </c>
      <c r="Q338" s="43"/>
      <c r="R338" s="43"/>
      <c r="S338" s="43"/>
      <c r="T338" s="43"/>
      <c r="U338" s="43"/>
      <c r="V338" s="44">
        <v>52</v>
      </c>
      <c r="W338" s="44">
        <v>66.400000000000006</v>
      </c>
      <c r="X338" s="45">
        <f t="shared" si="84"/>
        <v>60.2</v>
      </c>
      <c r="Y338" s="45">
        <f t="shared" si="85"/>
        <v>74</v>
      </c>
      <c r="Z338" s="45">
        <f t="shared" si="86"/>
        <v>60.2</v>
      </c>
      <c r="AA338" s="17"/>
      <c r="AB338" s="17"/>
      <c r="AC338" s="17"/>
      <c r="AD338" s="17"/>
      <c r="AE338" s="17"/>
      <c r="AF338" s="17"/>
      <c r="AG338" s="17"/>
      <c r="AH338" s="17"/>
      <c r="AI338" s="17"/>
      <c r="AJ338" s="17"/>
      <c r="AK338" s="17"/>
      <c r="AL338" s="43"/>
      <c r="AM338" s="43"/>
    </row>
    <row r="339" spans="1:39" x14ac:dyDescent="0.25">
      <c r="A339" s="17" t="s">
        <v>1064</v>
      </c>
      <c r="B339" s="18">
        <v>886</v>
      </c>
      <c r="C339" s="18">
        <v>338</v>
      </c>
      <c r="D339" s="17" t="s">
        <v>1012</v>
      </c>
      <c r="E339" s="17">
        <v>1905</v>
      </c>
      <c r="F339" s="17">
        <v>53</v>
      </c>
      <c r="G339" s="17">
        <v>46</v>
      </c>
      <c r="H339" s="17">
        <v>1883</v>
      </c>
      <c r="I339" s="19" t="s">
        <v>12</v>
      </c>
      <c r="J339" s="17">
        <v>5411.8082713000003</v>
      </c>
      <c r="K339" s="17">
        <v>-1681.1343638400001</v>
      </c>
      <c r="L339" s="20">
        <v>138422.77350000001</v>
      </c>
      <c r="M339" s="20">
        <v>5028980.2460000003</v>
      </c>
      <c r="N339" s="20">
        <f t="shared" si="79"/>
        <v>138422.774</v>
      </c>
      <c r="O339" s="20">
        <f t="shared" si="80"/>
        <v>5028980.2460000003</v>
      </c>
      <c r="P339" s="20" t="s">
        <v>104</v>
      </c>
      <c r="Q339" s="18"/>
      <c r="R339" s="18"/>
      <c r="S339" s="18"/>
      <c r="T339" s="18"/>
      <c r="U339" s="18"/>
      <c r="V339" s="45">
        <v>12.51301834</v>
      </c>
      <c r="W339" s="52">
        <v>10.983533769999999</v>
      </c>
      <c r="X339" s="45">
        <f t="shared" si="84"/>
        <v>20.713018339999998</v>
      </c>
      <c r="Y339" s="45">
        <f t="shared" si="85"/>
        <v>18.583533769999999</v>
      </c>
      <c r="Z339" s="45">
        <f t="shared" si="86"/>
        <v>20.713018339999998</v>
      </c>
      <c r="AA339" s="17"/>
      <c r="AB339" s="17"/>
      <c r="AC339" s="17"/>
      <c r="AD339" s="17"/>
      <c r="AE339" s="17"/>
      <c r="AF339" s="17"/>
      <c r="AG339" s="17"/>
      <c r="AH339" s="17"/>
      <c r="AI339" s="17"/>
      <c r="AJ339" s="17"/>
      <c r="AK339" s="17"/>
      <c r="AL339" s="18"/>
      <c r="AM339" s="18"/>
    </row>
    <row r="340" spans="1:39" x14ac:dyDescent="0.25">
      <c r="A340" s="17" t="s">
        <v>1099</v>
      </c>
      <c r="B340" s="18">
        <v>920</v>
      </c>
      <c r="C340" s="18">
        <v>339</v>
      </c>
      <c r="D340" s="17" t="s">
        <v>1067</v>
      </c>
      <c r="E340" s="17">
        <v>1905</v>
      </c>
      <c r="F340" s="17">
        <v>33</v>
      </c>
      <c r="G340" s="17">
        <v>46</v>
      </c>
      <c r="H340" s="17">
        <v>1883</v>
      </c>
      <c r="I340" s="19" t="s">
        <v>12</v>
      </c>
      <c r="J340" s="17">
        <v>2301.1872333400001</v>
      </c>
      <c r="K340" s="17">
        <v>-186.80697129999999</v>
      </c>
      <c r="L340" s="20">
        <v>138422.77350000001</v>
      </c>
      <c r="M340" s="20">
        <v>5028980.2460000003</v>
      </c>
      <c r="N340" s="20">
        <f t="shared" si="79"/>
        <v>138422.774</v>
      </c>
      <c r="O340" s="20">
        <f t="shared" si="80"/>
        <v>5028980.2460000003</v>
      </c>
      <c r="P340" s="20" t="s">
        <v>104</v>
      </c>
      <c r="Q340" s="18"/>
      <c r="R340" s="18"/>
      <c r="S340" s="18"/>
      <c r="T340" s="18"/>
      <c r="U340" s="18"/>
      <c r="V340" s="44">
        <v>9.6</v>
      </c>
      <c r="W340" s="44">
        <v>9.5</v>
      </c>
      <c r="X340" s="45">
        <f t="shared" si="84"/>
        <v>17.799999999999997</v>
      </c>
      <c r="Y340" s="45">
        <f t="shared" si="85"/>
        <v>17.100000000000001</v>
      </c>
      <c r="Z340" s="45">
        <f t="shared" si="86"/>
        <v>17.799999999999997</v>
      </c>
      <c r="AA340" s="17"/>
      <c r="AB340" s="17"/>
      <c r="AC340" s="17"/>
      <c r="AD340" s="17"/>
      <c r="AE340" s="17"/>
      <c r="AF340" s="17"/>
      <c r="AG340" s="17"/>
      <c r="AH340" s="17"/>
      <c r="AI340" s="17"/>
      <c r="AJ340" s="17"/>
      <c r="AK340" s="17"/>
      <c r="AL340" s="18"/>
      <c r="AM340" s="18"/>
    </row>
    <row r="341" spans="1:39" x14ac:dyDescent="0.25">
      <c r="A341" s="17" t="s">
        <v>1207</v>
      </c>
      <c r="B341" s="18">
        <v>1025</v>
      </c>
      <c r="C341" s="18">
        <v>340</v>
      </c>
      <c r="D341" s="17" t="s">
        <v>1176</v>
      </c>
      <c r="E341" s="17">
        <v>1880</v>
      </c>
      <c r="F341" s="17">
        <v>32</v>
      </c>
      <c r="G341" s="17">
        <v>46</v>
      </c>
      <c r="H341" s="17">
        <v>1883</v>
      </c>
      <c r="I341" s="19" t="s">
        <v>12</v>
      </c>
      <c r="J341" s="17">
        <v>5675.9121829899996</v>
      </c>
      <c r="K341" s="17">
        <v>-1500.0396201599999</v>
      </c>
      <c r="L341" s="20">
        <v>138422.77350000001</v>
      </c>
      <c r="M341" s="20">
        <v>5028980.2460000003</v>
      </c>
      <c r="N341" s="20">
        <f t="shared" si="79"/>
        <v>138422.774</v>
      </c>
      <c r="O341" s="20">
        <f t="shared" si="80"/>
        <v>5028980.2460000003</v>
      </c>
      <c r="P341" s="20" t="s">
        <v>104</v>
      </c>
      <c r="Q341" s="43"/>
      <c r="R341" s="43"/>
      <c r="S341" s="43"/>
      <c r="T341" s="43"/>
      <c r="U341" s="43"/>
      <c r="V341" s="44">
        <v>14.4</v>
      </c>
      <c r="W341" s="44">
        <v>13.7</v>
      </c>
      <c r="X341" s="45">
        <f t="shared" si="84"/>
        <v>22.6</v>
      </c>
      <c r="Y341" s="45">
        <f t="shared" si="85"/>
        <v>21.299999999999997</v>
      </c>
      <c r="Z341" s="45">
        <f t="shared" si="86"/>
        <v>22.6</v>
      </c>
      <c r="AA341" s="17"/>
      <c r="AB341" s="17"/>
      <c r="AC341" s="17"/>
      <c r="AD341" s="17"/>
      <c r="AE341" s="17"/>
      <c r="AF341" s="17"/>
      <c r="AG341" s="17"/>
      <c r="AH341" s="17"/>
      <c r="AI341" s="17"/>
      <c r="AJ341" s="17"/>
      <c r="AK341" s="17"/>
      <c r="AL341" s="43"/>
      <c r="AM341" s="43"/>
    </row>
    <row r="342" spans="1:39" x14ac:dyDescent="0.25">
      <c r="A342" s="17" t="s">
        <v>1373</v>
      </c>
      <c r="B342" s="18">
        <v>1188</v>
      </c>
      <c r="C342" s="18">
        <v>341</v>
      </c>
      <c r="D342" s="17" t="s">
        <v>1742</v>
      </c>
      <c r="E342" s="17">
        <v>1852</v>
      </c>
      <c r="F342" s="17">
        <v>30</v>
      </c>
      <c r="G342" s="17">
        <v>46</v>
      </c>
      <c r="H342" s="17">
        <v>1883</v>
      </c>
      <c r="I342" s="19" t="s">
        <v>12</v>
      </c>
      <c r="J342" s="17">
        <v>5.2211280799999997</v>
      </c>
      <c r="K342" s="17">
        <v>1.8558282399999999</v>
      </c>
      <c r="L342" s="20">
        <v>138422.77350000001</v>
      </c>
      <c r="M342" s="20">
        <v>5028980.2460000003</v>
      </c>
      <c r="N342" s="20">
        <f t="shared" si="79"/>
        <v>138422.774</v>
      </c>
      <c r="O342" s="20">
        <f t="shared" si="80"/>
        <v>5028980.2460000003</v>
      </c>
      <c r="P342" s="20" t="s">
        <v>104</v>
      </c>
      <c r="Q342" s="43"/>
      <c r="R342" s="43"/>
      <c r="S342" s="43"/>
      <c r="T342" s="43"/>
      <c r="U342" s="43"/>
      <c r="V342" s="44">
        <v>17.899999999999999</v>
      </c>
      <c r="W342" s="44">
        <v>25.3</v>
      </c>
      <c r="X342" s="45">
        <f t="shared" si="84"/>
        <v>26.099999999999998</v>
      </c>
      <c r="Y342" s="45">
        <f t="shared" si="85"/>
        <v>32.9</v>
      </c>
      <c r="Z342" s="45">
        <f t="shared" si="86"/>
        <v>26.099999999999998</v>
      </c>
      <c r="AA342" s="17"/>
      <c r="AB342" s="17"/>
      <c r="AC342" s="17"/>
      <c r="AD342" s="17"/>
      <c r="AE342" s="17"/>
      <c r="AF342" s="17"/>
      <c r="AG342" s="17"/>
      <c r="AH342" s="17"/>
      <c r="AI342" s="17"/>
      <c r="AJ342" s="17"/>
      <c r="AK342" s="17"/>
      <c r="AL342" s="43"/>
      <c r="AM342" s="43"/>
    </row>
    <row r="343" spans="1:39" x14ac:dyDescent="0.25">
      <c r="A343" s="17" t="s">
        <v>1436</v>
      </c>
      <c r="B343" s="18">
        <v>1249</v>
      </c>
      <c r="C343" s="18">
        <v>342</v>
      </c>
      <c r="D343" s="17" t="s">
        <v>1428</v>
      </c>
      <c r="E343" s="17">
        <v>1827</v>
      </c>
      <c r="F343" s="17">
        <v>9</v>
      </c>
      <c r="G343" s="17">
        <v>46</v>
      </c>
      <c r="H343" s="17">
        <v>1883</v>
      </c>
      <c r="I343" s="19" t="s">
        <v>12</v>
      </c>
      <c r="J343" s="17">
        <v>1387.8020348800001</v>
      </c>
      <c r="K343" s="17">
        <v>-96.758855130000001</v>
      </c>
      <c r="L343" s="20">
        <v>138422.77350000001</v>
      </c>
      <c r="M343" s="20">
        <v>5028980.2460000003</v>
      </c>
      <c r="N343" s="20">
        <f t="shared" si="79"/>
        <v>138422.774</v>
      </c>
      <c r="O343" s="20">
        <f t="shared" si="80"/>
        <v>5028980.2460000003</v>
      </c>
      <c r="P343" s="20" t="s">
        <v>199</v>
      </c>
      <c r="Q343" s="43"/>
      <c r="R343" s="43"/>
      <c r="S343" s="43"/>
      <c r="T343" s="43"/>
      <c r="U343" s="43"/>
      <c r="V343" s="53">
        <v>22.72430112</v>
      </c>
      <c r="W343" s="53">
        <v>73.895452430000006</v>
      </c>
      <c r="X343" s="45">
        <f t="shared" si="84"/>
        <v>30.924301119999999</v>
      </c>
      <c r="Y343" s="45">
        <f t="shared" si="85"/>
        <v>81.49545243</v>
      </c>
      <c r="Z343" s="45">
        <f t="shared" si="86"/>
        <v>81.49545243</v>
      </c>
      <c r="AA343" s="17"/>
      <c r="AB343" s="17"/>
      <c r="AC343" s="17"/>
      <c r="AD343" s="17"/>
      <c r="AE343" s="17"/>
      <c r="AF343" s="17"/>
      <c r="AG343" s="17"/>
      <c r="AH343" s="17"/>
      <c r="AI343" s="17"/>
      <c r="AJ343" s="17"/>
      <c r="AK343" s="17"/>
      <c r="AL343" s="43"/>
      <c r="AM343" s="43"/>
    </row>
    <row r="344" spans="1:39" x14ac:dyDescent="0.25">
      <c r="A344" s="17" t="s">
        <v>1417</v>
      </c>
      <c r="B344" s="18">
        <v>1231</v>
      </c>
      <c r="C344" s="18">
        <v>343</v>
      </c>
      <c r="D344" s="17" t="s">
        <v>1399</v>
      </c>
      <c r="E344" s="17">
        <v>1827</v>
      </c>
      <c r="F344" s="17">
        <v>19</v>
      </c>
      <c r="G344" s="17">
        <v>46</v>
      </c>
      <c r="H344" s="17">
        <v>1883</v>
      </c>
      <c r="I344" s="19" t="s">
        <v>12</v>
      </c>
      <c r="J344" s="17">
        <v>3109.05268032</v>
      </c>
      <c r="K344" s="17">
        <v>-2571.47392051</v>
      </c>
      <c r="L344" s="20">
        <v>138422.77350000001</v>
      </c>
      <c r="M344" s="20">
        <v>5028980.2460000003</v>
      </c>
      <c r="N344" s="20">
        <f t="shared" si="79"/>
        <v>138422.774</v>
      </c>
      <c r="O344" s="20">
        <f t="shared" si="80"/>
        <v>5028980.2460000003</v>
      </c>
      <c r="P344" s="20" t="s">
        <v>199</v>
      </c>
      <c r="Q344" s="43"/>
      <c r="R344" s="43"/>
      <c r="S344" s="43"/>
      <c r="T344" s="43"/>
      <c r="U344" s="43"/>
      <c r="V344" s="53">
        <v>112.87975075</v>
      </c>
      <c r="W344" s="53">
        <v>121.09481877</v>
      </c>
      <c r="X344" s="45">
        <f t="shared" si="84"/>
        <v>121.07975075</v>
      </c>
      <c r="Y344" s="45">
        <f t="shared" si="85"/>
        <v>128.69481877000001</v>
      </c>
      <c r="Z344" s="45">
        <f t="shared" si="86"/>
        <v>128.69481877000001</v>
      </c>
      <c r="AA344" s="17"/>
      <c r="AB344" s="17"/>
      <c r="AC344" s="17"/>
      <c r="AD344" s="17"/>
      <c r="AE344" s="17"/>
      <c r="AF344" s="17"/>
      <c r="AG344" s="17"/>
      <c r="AH344" s="17"/>
      <c r="AI344" s="17"/>
      <c r="AJ344" s="17"/>
      <c r="AK344" s="17"/>
      <c r="AL344" s="43"/>
      <c r="AM344" s="43"/>
    </row>
    <row r="345" spans="1:39" x14ac:dyDescent="0.25">
      <c r="A345" s="17" t="s">
        <v>1267</v>
      </c>
      <c r="B345" s="18">
        <v>1083</v>
      </c>
      <c r="C345" s="18">
        <v>344</v>
      </c>
      <c r="D345" s="17" t="s">
        <v>1250</v>
      </c>
      <c r="E345" s="17">
        <v>1876</v>
      </c>
      <c r="F345" s="17">
        <v>18</v>
      </c>
      <c r="G345" s="17">
        <v>46</v>
      </c>
      <c r="H345" s="17">
        <v>1883</v>
      </c>
      <c r="I345" s="19" t="s">
        <v>12</v>
      </c>
      <c r="J345" s="17">
        <v>1541.57714844</v>
      </c>
      <c r="K345" s="17">
        <v>-946.47119140999996</v>
      </c>
      <c r="L345" s="20">
        <v>138422.77350000001</v>
      </c>
      <c r="M345" s="20">
        <v>5028980.2460000003</v>
      </c>
      <c r="N345" s="20">
        <f t="shared" si="79"/>
        <v>138422.774</v>
      </c>
      <c r="O345" s="20">
        <f t="shared" si="80"/>
        <v>5028980.2460000003</v>
      </c>
      <c r="P345" s="20" t="s">
        <v>104</v>
      </c>
      <c r="Q345" s="43"/>
      <c r="R345" s="43"/>
      <c r="S345" s="43"/>
      <c r="T345" s="43"/>
      <c r="U345" s="43"/>
      <c r="V345" s="44">
        <v>40.200000000000003</v>
      </c>
      <c r="W345" s="44">
        <v>66.400000000000006</v>
      </c>
      <c r="X345" s="45">
        <f t="shared" si="84"/>
        <v>48.400000000000006</v>
      </c>
      <c r="Y345" s="45">
        <f t="shared" si="85"/>
        <v>74</v>
      </c>
      <c r="Z345" s="45">
        <f t="shared" si="86"/>
        <v>48.400000000000006</v>
      </c>
      <c r="AA345" s="17"/>
      <c r="AB345" s="17"/>
      <c r="AC345" s="17"/>
      <c r="AD345" s="17"/>
      <c r="AE345" s="17"/>
      <c r="AF345" s="17"/>
      <c r="AG345" s="17"/>
      <c r="AH345" s="17"/>
      <c r="AI345" s="17"/>
      <c r="AJ345" s="17"/>
      <c r="AK345" s="17"/>
      <c r="AL345" s="43"/>
      <c r="AM345" s="43"/>
    </row>
    <row r="346" spans="1:39" x14ac:dyDescent="0.25">
      <c r="A346" s="17" t="s">
        <v>1238</v>
      </c>
      <c r="B346" s="18">
        <v>1055</v>
      </c>
      <c r="C346" s="18">
        <v>345</v>
      </c>
      <c r="D346" s="17" t="s">
        <v>1221</v>
      </c>
      <c r="E346" s="17">
        <v>1880</v>
      </c>
      <c r="F346" s="17">
        <v>18</v>
      </c>
      <c r="G346" s="17">
        <v>46</v>
      </c>
      <c r="H346" s="17">
        <v>1883</v>
      </c>
      <c r="I346" s="19" t="s">
        <v>12</v>
      </c>
      <c r="J346" s="17">
        <v>1173.98037626</v>
      </c>
      <c r="K346" s="17">
        <v>-191.57491578</v>
      </c>
      <c r="L346" s="20">
        <v>138422.77350000001</v>
      </c>
      <c r="M346" s="20">
        <v>5028980.2460000003</v>
      </c>
      <c r="N346" s="20">
        <f t="shared" si="79"/>
        <v>138422.774</v>
      </c>
      <c r="O346" s="20">
        <f t="shared" si="80"/>
        <v>5028980.2460000003</v>
      </c>
      <c r="P346" s="20" t="s">
        <v>104</v>
      </c>
      <c r="Q346" s="43"/>
      <c r="R346" s="43"/>
      <c r="S346" s="43"/>
      <c r="T346" s="43"/>
      <c r="U346" s="43"/>
      <c r="V346" s="44">
        <v>8.8000000000000007</v>
      </c>
      <c r="W346" s="44">
        <v>12.7</v>
      </c>
      <c r="X346" s="45">
        <f t="shared" si="84"/>
        <v>17</v>
      </c>
      <c r="Y346" s="45">
        <f t="shared" si="85"/>
        <v>20.299999999999997</v>
      </c>
      <c r="Z346" s="45">
        <f t="shared" si="86"/>
        <v>17</v>
      </c>
      <c r="AA346" s="17"/>
      <c r="AB346" s="17"/>
      <c r="AC346" s="17"/>
      <c r="AD346" s="17"/>
      <c r="AE346" s="17"/>
      <c r="AF346" s="17"/>
      <c r="AG346" s="17"/>
      <c r="AH346" s="17"/>
      <c r="AI346" s="17"/>
      <c r="AJ346" s="17"/>
      <c r="AK346" s="17"/>
      <c r="AL346" s="43"/>
      <c r="AM346" s="43"/>
    </row>
    <row r="347" spans="1:39" x14ac:dyDescent="0.25">
      <c r="A347" s="29" t="s">
        <v>192</v>
      </c>
      <c r="B347" s="29">
        <v>45</v>
      </c>
      <c r="C347" s="29">
        <v>346</v>
      </c>
      <c r="D347" s="29">
        <v>1883</v>
      </c>
      <c r="E347" s="29">
        <f>D347</f>
        <v>1883</v>
      </c>
      <c r="F347" s="29" t="s">
        <v>12</v>
      </c>
      <c r="G347" s="29">
        <v>45</v>
      </c>
      <c r="H347" s="29">
        <v>1883</v>
      </c>
      <c r="I347" s="30">
        <v>11</v>
      </c>
      <c r="J347" s="29" t="s">
        <v>12</v>
      </c>
      <c r="K347" s="29" t="s">
        <v>12</v>
      </c>
      <c r="L347" s="31">
        <v>138423.23970000001</v>
      </c>
      <c r="M347" s="31">
        <v>5028843.1730000004</v>
      </c>
      <c r="N347" s="31">
        <f t="shared" si="79"/>
        <v>138423.24</v>
      </c>
      <c r="O347" s="31">
        <f t="shared" si="80"/>
        <v>5028843.1730000004</v>
      </c>
      <c r="P347" s="31" t="s">
        <v>104</v>
      </c>
      <c r="Q347" s="32">
        <v>30.726649024545456</v>
      </c>
      <c r="R347" s="32">
        <v>37.075703137272733</v>
      </c>
      <c r="S347" s="33">
        <f>IF(E347=2020, Q347, IF(E347=1946, Q347+5.4, IF(E347=1883, Q347+8.2, IF(E347=1882, Q347+5.9, IF(E347=1824, Q347+5.8, IF(E347=1803, Q347+14.8, IF(E347=1790, Q347+8, )))))))</f>
        <v>38.926649024545455</v>
      </c>
      <c r="T347" s="33">
        <f>IF(E347=2020, R347, IF(E347=1946, R347+5.4, IF(E347=1883, R347+8.2, IF(E347=1882, R347+5.9, IF(E347=1824, R347+5.8, IF(E347=1803, R347+14.8, IF(E347=1790, R347+8, )))))))</f>
        <v>45.275703137272728</v>
      </c>
      <c r="U347" s="33">
        <f>IF(P347="Affine", S347, T347)</f>
        <v>38.926649024545455</v>
      </c>
      <c r="V347" s="29"/>
      <c r="W347" s="29"/>
      <c r="X347" s="34"/>
      <c r="Y347" s="33"/>
      <c r="Z347" s="32"/>
      <c r="AA347" s="29">
        <v>1807</v>
      </c>
      <c r="AB347" s="29">
        <v>1824</v>
      </c>
      <c r="AC347" s="29">
        <f>AVERAGE(AA347:AB347)</f>
        <v>1815.5</v>
      </c>
      <c r="AD347" s="29">
        <f>AC347-AA347</f>
        <v>8.5</v>
      </c>
      <c r="AE347" s="29">
        <v>1883</v>
      </c>
      <c r="AF347" s="29">
        <v>1905</v>
      </c>
      <c r="AG347" s="29">
        <v>1911</v>
      </c>
      <c r="AH347" s="29">
        <f>AG347-AE347</f>
        <v>28</v>
      </c>
      <c r="AI347" s="29" t="s">
        <v>142</v>
      </c>
      <c r="AJ347" s="29">
        <v>2</v>
      </c>
      <c r="AK347" s="29" t="s">
        <v>193</v>
      </c>
      <c r="AL347" s="32">
        <f>AVERAGE(V348:V358)</f>
        <v>30.726649024545456</v>
      </c>
      <c r="AM347" s="32">
        <f>AVERAGE(W348:W358)</f>
        <v>37.075703137272733</v>
      </c>
    </row>
    <row r="348" spans="1:39" x14ac:dyDescent="0.25">
      <c r="A348" s="17" t="s">
        <v>1090</v>
      </c>
      <c r="B348" s="18">
        <v>911</v>
      </c>
      <c r="C348" s="18">
        <v>347</v>
      </c>
      <c r="D348" s="17" t="s">
        <v>1067</v>
      </c>
      <c r="E348" s="17">
        <v>1905</v>
      </c>
      <c r="F348" s="17">
        <v>24</v>
      </c>
      <c r="G348" s="17">
        <v>45</v>
      </c>
      <c r="H348" s="17">
        <v>1883</v>
      </c>
      <c r="I348" s="19" t="s">
        <v>12</v>
      </c>
      <c r="J348" s="17">
        <v>2302.1453520499999</v>
      </c>
      <c r="K348" s="17">
        <v>-300.08133127000002</v>
      </c>
      <c r="L348" s="20">
        <v>138423.23965415001</v>
      </c>
      <c r="M348" s="20">
        <v>5028843.1730733598</v>
      </c>
      <c r="N348" s="20">
        <f t="shared" si="79"/>
        <v>138423.24</v>
      </c>
      <c r="O348" s="20">
        <f t="shared" si="80"/>
        <v>5028843.1730000004</v>
      </c>
      <c r="P348" s="20" t="s">
        <v>104</v>
      </c>
      <c r="Q348" s="18"/>
      <c r="R348" s="18"/>
      <c r="S348" s="18"/>
      <c r="T348" s="18"/>
      <c r="U348" s="18"/>
      <c r="V348" s="44">
        <v>21.1</v>
      </c>
      <c r="W348" s="44">
        <v>29.4</v>
      </c>
      <c r="X348" s="45">
        <f t="shared" ref="X348:X358" si="87">IF(H348=2020, V348, IF(H348=1946, V348+5.4, IF(H348=1883, V348+8.2, IF(H348=1882, V348+5.9, IF(H348=1824, V348+5.8, IF(H348=1803, V348+14.8, IF(H348=1790, V348+8, )))))))</f>
        <v>29.3</v>
      </c>
      <c r="Y348" s="45">
        <f t="shared" ref="Y348:Y358" si="88">IF(H348=2020, W348, IF(H348=1946, W348+6.1, IF(H348=1883, W348+7.6, IF(H348=1882, W348+6.3, IF(H348=1824, W348+7.4, IF(H348=1803, W348+17.5, IF(H348=1790, W348+11.8, )))))))</f>
        <v>37</v>
      </c>
      <c r="Z348" s="45">
        <f t="shared" ref="Z348:Z358" si="89">IF(P348="Affine", X348, Y348)</f>
        <v>29.3</v>
      </c>
      <c r="AA348" s="17"/>
      <c r="AB348" s="17"/>
      <c r="AC348" s="17"/>
      <c r="AD348" s="17"/>
      <c r="AE348" s="17"/>
      <c r="AF348" s="17"/>
      <c r="AG348" s="17"/>
      <c r="AH348" s="17"/>
      <c r="AI348" s="17"/>
      <c r="AJ348" s="17"/>
      <c r="AK348" s="17"/>
      <c r="AL348" s="18"/>
      <c r="AM348" s="18"/>
    </row>
    <row r="349" spans="1:39" x14ac:dyDescent="0.25">
      <c r="A349" s="17" t="s">
        <v>1382</v>
      </c>
      <c r="B349" s="18">
        <v>1197</v>
      </c>
      <c r="C349" s="18">
        <v>348</v>
      </c>
      <c r="D349" s="17" t="s">
        <v>1741</v>
      </c>
      <c r="E349" s="17">
        <v>1852</v>
      </c>
      <c r="F349" s="17">
        <v>5</v>
      </c>
      <c r="G349" s="17">
        <v>45</v>
      </c>
      <c r="H349" s="17">
        <v>1883</v>
      </c>
      <c r="I349" s="19" t="s">
        <v>12</v>
      </c>
      <c r="J349" s="17">
        <v>2.4361701400000002</v>
      </c>
      <c r="K349" s="17">
        <v>3.65266197</v>
      </c>
      <c r="L349" s="20">
        <v>138423.23965415001</v>
      </c>
      <c r="M349" s="20">
        <v>5028843.1730733598</v>
      </c>
      <c r="N349" s="20">
        <f t="shared" si="79"/>
        <v>138423.24</v>
      </c>
      <c r="O349" s="20">
        <f t="shared" si="80"/>
        <v>5028843.1730000004</v>
      </c>
      <c r="P349" s="20" t="s">
        <v>104</v>
      </c>
      <c r="Q349" s="18"/>
      <c r="R349" s="18"/>
      <c r="S349" s="18"/>
      <c r="T349" s="18"/>
      <c r="U349" s="18"/>
      <c r="V349" s="44">
        <v>21.3</v>
      </c>
      <c r="W349" s="44">
        <v>18.8</v>
      </c>
      <c r="X349" s="45">
        <f t="shared" si="87"/>
        <v>29.5</v>
      </c>
      <c r="Y349" s="45">
        <f t="shared" si="88"/>
        <v>26.4</v>
      </c>
      <c r="Z349" s="45">
        <f t="shared" si="89"/>
        <v>29.5</v>
      </c>
      <c r="AA349" s="17"/>
      <c r="AB349" s="17"/>
      <c r="AC349" s="17"/>
      <c r="AD349" s="17"/>
      <c r="AE349" s="17"/>
      <c r="AF349" s="17"/>
      <c r="AG349" s="17"/>
      <c r="AH349" s="17"/>
      <c r="AI349" s="17"/>
      <c r="AJ349" s="17"/>
      <c r="AK349" s="17"/>
      <c r="AL349" s="18"/>
      <c r="AM349" s="18"/>
    </row>
    <row r="350" spans="1:39" x14ac:dyDescent="0.25">
      <c r="A350" s="17" t="s">
        <v>1416</v>
      </c>
      <c r="B350" s="18">
        <v>1230</v>
      </c>
      <c r="C350" s="18">
        <v>349</v>
      </c>
      <c r="D350" s="17" t="s">
        <v>1399</v>
      </c>
      <c r="E350" s="17">
        <v>1827</v>
      </c>
      <c r="F350" s="17">
        <v>18</v>
      </c>
      <c r="G350" s="17">
        <v>45</v>
      </c>
      <c r="H350" s="17">
        <v>1883</v>
      </c>
      <c r="I350" s="19" t="s">
        <v>12</v>
      </c>
      <c r="J350" s="17">
        <v>3025.6631290599998</v>
      </c>
      <c r="K350" s="17">
        <v>-2768.4699071999999</v>
      </c>
      <c r="L350" s="20">
        <v>138423.23970000001</v>
      </c>
      <c r="M350" s="20">
        <v>5028843.1730000004</v>
      </c>
      <c r="N350" s="20">
        <f t="shared" si="79"/>
        <v>138423.24</v>
      </c>
      <c r="O350" s="20">
        <f t="shared" si="80"/>
        <v>5028843.1730000004</v>
      </c>
      <c r="P350" s="20" t="s">
        <v>199</v>
      </c>
      <c r="Q350" s="18"/>
      <c r="R350" s="18"/>
      <c r="S350" s="18"/>
      <c r="T350" s="18"/>
      <c r="U350" s="18"/>
      <c r="V350" s="53">
        <v>127.39993972000001</v>
      </c>
      <c r="W350" s="53">
        <v>127.06935126</v>
      </c>
      <c r="X350" s="45">
        <f t="shared" si="87"/>
        <v>135.59993972000001</v>
      </c>
      <c r="Y350" s="45">
        <f t="shared" si="88"/>
        <v>134.66935126000001</v>
      </c>
      <c r="Z350" s="45">
        <f t="shared" si="89"/>
        <v>134.66935126000001</v>
      </c>
      <c r="AA350" s="17"/>
      <c r="AB350" s="17"/>
      <c r="AC350" s="17"/>
      <c r="AD350" s="17"/>
      <c r="AE350" s="17"/>
      <c r="AF350" s="17"/>
      <c r="AG350" s="17"/>
      <c r="AH350" s="17"/>
      <c r="AI350" s="17"/>
      <c r="AJ350" s="17"/>
      <c r="AK350" s="17"/>
      <c r="AL350" s="18"/>
      <c r="AM350" s="18"/>
    </row>
    <row r="351" spans="1:39" x14ac:dyDescent="0.25">
      <c r="A351" s="17" t="s">
        <v>1065</v>
      </c>
      <c r="B351" s="18">
        <v>887</v>
      </c>
      <c r="C351" s="18">
        <v>350</v>
      </c>
      <c r="D351" s="17" t="s">
        <v>1012</v>
      </c>
      <c r="E351" s="17">
        <v>1905</v>
      </c>
      <c r="F351" s="17">
        <v>54</v>
      </c>
      <c r="G351" s="17">
        <v>45</v>
      </c>
      <c r="H351" s="17">
        <v>1883</v>
      </c>
      <c r="I351" s="19" t="s">
        <v>12</v>
      </c>
      <c r="J351" s="17">
        <v>5409.8485231599998</v>
      </c>
      <c r="K351" s="17">
        <v>-1797.79263137</v>
      </c>
      <c r="L351" s="20">
        <v>138423.23970000001</v>
      </c>
      <c r="M351" s="20">
        <v>5028843.1730000004</v>
      </c>
      <c r="N351" s="20">
        <f t="shared" si="79"/>
        <v>138423.24</v>
      </c>
      <c r="O351" s="20">
        <f t="shared" si="80"/>
        <v>5028843.1730000004</v>
      </c>
      <c r="P351" s="20" t="s">
        <v>104</v>
      </c>
      <c r="Q351" s="18"/>
      <c r="R351" s="18"/>
      <c r="S351" s="18"/>
      <c r="T351" s="18"/>
      <c r="U351" s="18"/>
      <c r="V351" s="52">
        <v>15.796589450000001</v>
      </c>
      <c r="W351" s="52">
        <v>21.405037010000001</v>
      </c>
      <c r="X351" s="45">
        <f t="shared" si="87"/>
        <v>23.996589450000002</v>
      </c>
      <c r="Y351" s="45">
        <f t="shared" si="88"/>
        <v>29.005037010000002</v>
      </c>
      <c r="Z351" s="45">
        <f t="shared" si="89"/>
        <v>23.996589450000002</v>
      </c>
      <c r="AA351" s="17"/>
      <c r="AB351" s="17"/>
      <c r="AC351" s="17"/>
      <c r="AD351" s="17"/>
      <c r="AE351" s="17"/>
      <c r="AF351" s="17"/>
      <c r="AG351" s="17"/>
      <c r="AH351" s="17"/>
      <c r="AI351" s="17"/>
      <c r="AJ351" s="17"/>
      <c r="AK351" s="17"/>
      <c r="AL351" s="18"/>
      <c r="AM351" s="18"/>
    </row>
    <row r="352" spans="1:39" x14ac:dyDescent="0.25">
      <c r="A352" s="17" t="s">
        <v>1206</v>
      </c>
      <c r="B352" s="18">
        <v>1024</v>
      </c>
      <c r="C352" s="18">
        <v>351</v>
      </c>
      <c r="D352" s="17" t="s">
        <v>1176</v>
      </c>
      <c r="E352" s="17">
        <v>1880</v>
      </c>
      <c r="F352" s="17">
        <v>31</v>
      </c>
      <c r="G352" s="17">
        <v>45</v>
      </c>
      <c r="H352" s="17">
        <v>1883</v>
      </c>
      <c r="I352" s="19" t="s">
        <v>12</v>
      </c>
      <c r="J352" s="17">
        <v>5674.3313681500003</v>
      </c>
      <c r="K352" s="17">
        <v>-1617.7581398100001</v>
      </c>
      <c r="L352" s="20">
        <v>138423.23970000001</v>
      </c>
      <c r="M352" s="20">
        <v>5028843.1730000004</v>
      </c>
      <c r="N352" s="20">
        <f t="shared" si="79"/>
        <v>138423.24</v>
      </c>
      <c r="O352" s="20">
        <f t="shared" si="80"/>
        <v>5028843.1730000004</v>
      </c>
      <c r="P352" s="20" t="s">
        <v>104</v>
      </c>
      <c r="Q352" s="43"/>
      <c r="R352" s="43"/>
      <c r="S352" s="43"/>
      <c r="T352" s="43"/>
      <c r="U352" s="43"/>
      <c r="V352" s="44">
        <v>24</v>
      </c>
      <c r="W352" s="44">
        <v>27.9</v>
      </c>
      <c r="X352" s="45">
        <f t="shared" si="87"/>
        <v>32.200000000000003</v>
      </c>
      <c r="Y352" s="45">
        <f t="shared" si="88"/>
        <v>35.5</v>
      </c>
      <c r="Z352" s="45">
        <f t="shared" si="89"/>
        <v>32.200000000000003</v>
      </c>
      <c r="AA352" s="17"/>
      <c r="AB352" s="17"/>
      <c r="AC352" s="17"/>
      <c r="AD352" s="17"/>
      <c r="AE352" s="17"/>
      <c r="AF352" s="17"/>
      <c r="AG352" s="17"/>
      <c r="AH352" s="17"/>
      <c r="AI352" s="17"/>
      <c r="AJ352" s="17"/>
      <c r="AK352" s="17"/>
      <c r="AL352" s="43"/>
      <c r="AM352" s="43"/>
    </row>
    <row r="353" spans="1:39" x14ac:dyDescent="0.25">
      <c r="A353" s="17" t="s">
        <v>1374</v>
      </c>
      <c r="B353" s="18">
        <v>1189</v>
      </c>
      <c r="C353" s="18">
        <v>352</v>
      </c>
      <c r="D353" s="17" t="s">
        <v>1742</v>
      </c>
      <c r="E353" s="17">
        <v>1852</v>
      </c>
      <c r="F353" s="17">
        <v>31</v>
      </c>
      <c r="G353" s="17">
        <v>45</v>
      </c>
      <c r="H353" s="17">
        <v>1883</v>
      </c>
      <c r="I353" s="19" t="s">
        <v>12</v>
      </c>
      <c r="J353" s="17">
        <v>5.2840866399999999</v>
      </c>
      <c r="K353" s="17">
        <v>2.1588837000000001</v>
      </c>
      <c r="L353" s="20">
        <v>138423.23970000001</v>
      </c>
      <c r="M353" s="20">
        <v>5028843.1730000004</v>
      </c>
      <c r="N353" s="20">
        <f t="shared" si="79"/>
        <v>138423.24</v>
      </c>
      <c r="O353" s="20">
        <f t="shared" si="80"/>
        <v>5028843.1730000004</v>
      </c>
      <c r="P353" s="20" t="s">
        <v>104</v>
      </c>
      <c r="Q353" s="43"/>
      <c r="R353" s="43"/>
      <c r="S353" s="43"/>
      <c r="T353" s="43"/>
      <c r="U353" s="43"/>
      <c r="V353" s="44">
        <v>16.5</v>
      </c>
      <c r="W353" s="44">
        <v>22.8</v>
      </c>
      <c r="X353" s="45">
        <f t="shared" si="87"/>
        <v>24.7</v>
      </c>
      <c r="Y353" s="45">
        <f t="shared" si="88"/>
        <v>30.4</v>
      </c>
      <c r="Z353" s="45">
        <f t="shared" si="89"/>
        <v>24.7</v>
      </c>
      <c r="AA353" s="17"/>
      <c r="AB353" s="17"/>
      <c r="AC353" s="17"/>
      <c r="AD353" s="17"/>
      <c r="AE353" s="17"/>
      <c r="AF353" s="17"/>
      <c r="AG353" s="17"/>
      <c r="AH353" s="17"/>
      <c r="AI353" s="17"/>
      <c r="AJ353" s="17"/>
      <c r="AK353" s="17"/>
      <c r="AL353" s="43"/>
      <c r="AM353" s="43"/>
    </row>
    <row r="354" spans="1:39" x14ac:dyDescent="0.25">
      <c r="A354" s="17" t="s">
        <v>1435</v>
      </c>
      <c r="B354" s="18">
        <v>1248</v>
      </c>
      <c r="C354" s="18">
        <v>353</v>
      </c>
      <c r="D354" s="17" t="s">
        <v>1428</v>
      </c>
      <c r="E354" s="17">
        <v>1827</v>
      </c>
      <c r="F354" s="17">
        <v>8</v>
      </c>
      <c r="G354" s="17">
        <v>45</v>
      </c>
      <c r="H354" s="17">
        <v>1883</v>
      </c>
      <c r="I354" s="19" t="s">
        <v>12</v>
      </c>
      <c r="J354" s="17">
        <v>1308.47971852</v>
      </c>
      <c r="K354" s="17">
        <v>-310.24757811000001</v>
      </c>
      <c r="L354" s="20">
        <v>138423.23970000001</v>
      </c>
      <c r="M354" s="20">
        <v>5028843.1730000004</v>
      </c>
      <c r="N354" s="20">
        <f t="shared" si="79"/>
        <v>138423.24</v>
      </c>
      <c r="O354" s="20">
        <f t="shared" si="80"/>
        <v>5028843.1730000004</v>
      </c>
      <c r="P354" s="20" t="s">
        <v>199</v>
      </c>
      <c r="Q354" s="43"/>
      <c r="R354" s="43"/>
      <c r="S354" s="43"/>
      <c r="T354" s="43"/>
      <c r="U354" s="43"/>
      <c r="V354" s="53">
        <v>57.823348889999998</v>
      </c>
      <c r="W354" s="53">
        <v>87.099191649999995</v>
      </c>
      <c r="X354" s="45">
        <f t="shared" si="87"/>
        <v>66.023348889999994</v>
      </c>
      <c r="Y354" s="45">
        <f t="shared" si="88"/>
        <v>94.699191649999989</v>
      </c>
      <c r="Z354" s="45">
        <f t="shared" si="89"/>
        <v>94.699191649999989</v>
      </c>
      <c r="AA354" s="17"/>
      <c r="AB354" s="17"/>
      <c r="AC354" s="17"/>
      <c r="AD354" s="17"/>
      <c r="AE354" s="17"/>
      <c r="AF354" s="17"/>
      <c r="AG354" s="17"/>
      <c r="AH354" s="17"/>
      <c r="AI354" s="17"/>
      <c r="AJ354" s="17"/>
      <c r="AK354" s="17"/>
      <c r="AL354" s="43"/>
      <c r="AM354" s="43"/>
    </row>
    <row r="355" spans="1:39" x14ac:dyDescent="0.25">
      <c r="A355" s="17" t="s">
        <v>1447</v>
      </c>
      <c r="B355" s="18">
        <v>1260</v>
      </c>
      <c r="C355" s="18">
        <v>354</v>
      </c>
      <c r="D355" s="17">
        <v>1824</v>
      </c>
      <c r="E355" s="17">
        <f>D355</f>
        <v>1824</v>
      </c>
      <c r="F355" s="17">
        <v>6</v>
      </c>
      <c r="G355" s="17">
        <v>45</v>
      </c>
      <c r="H355" s="17">
        <v>1883</v>
      </c>
      <c r="I355" s="19" t="s">
        <v>12</v>
      </c>
      <c r="J355" s="17">
        <v>778.76069310000003</v>
      </c>
      <c r="K355" s="17">
        <v>-1029.02418844</v>
      </c>
      <c r="L355" s="20">
        <v>138423.23970000001</v>
      </c>
      <c r="M355" s="20">
        <v>5028843.1730000004</v>
      </c>
      <c r="N355" s="20">
        <f t="shared" si="79"/>
        <v>138423.24</v>
      </c>
      <c r="O355" s="20">
        <f t="shared" si="80"/>
        <v>5028843.1730000004</v>
      </c>
      <c r="P355" s="20" t="s">
        <v>104</v>
      </c>
      <c r="Q355" s="43"/>
      <c r="R355" s="43"/>
      <c r="S355" s="43"/>
      <c r="T355" s="43"/>
      <c r="U355" s="43"/>
      <c r="V355" s="44">
        <v>9.1732612099999997</v>
      </c>
      <c r="W355" s="53">
        <v>8.9591545900000007</v>
      </c>
      <c r="X355" s="45">
        <f t="shared" si="87"/>
        <v>17.373261209999999</v>
      </c>
      <c r="Y355" s="45">
        <f t="shared" si="88"/>
        <v>16.559154589999999</v>
      </c>
      <c r="Z355" s="45">
        <f t="shared" si="89"/>
        <v>17.373261209999999</v>
      </c>
      <c r="AA355" s="17"/>
      <c r="AB355" s="17"/>
      <c r="AC355" s="17"/>
      <c r="AD355" s="17"/>
      <c r="AE355" s="17"/>
      <c r="AF355" s="17"/>
      <c r="AG355" s="17"/>
      <c r="AH355" s="17"/>
      <c r="AI355" s="17"/>
      <c r="AJ355" s="17"/>
      <c r="AK355" s="17"/>
      <c r="AL355" s="43"/>
      <c r="AM355" s="43"/>
    </row>
    <row r="356" spans="1:39" x14ac:dyDescent="0.25">
      <c r="A356" s="17" t="s">
        <v>1268</v>
      </c>
      <c r="B356" s="18">
        <v>1084</v>
      </c>
      <c r="C356" s="18">
        <v>355</v>
      </c>
      <c r="D356" s="17" t="s">
        <v>1250</v>
      </c>
      <c r="E356" s="17">
        <v>1876</v>
      </c>
      <c r="F356" s="17">
        <v>19</v>
      </c>
      <c r="G356" s="17">
        <v>45</v>
      </c>
      <c r="H356" s="17">
        <v>1883</v>
      </c>
      <c r="I356" s="19" t="s">
        <v>12</v>
      </c>
      <c r="J356" s="17">
        <v>1479.01855469</v>
      </c>
      <c r="K356" s="17">
        <v>-1043.5541992200001</v>
      </c>
      <c r="L356" s="20">
        <v>138423.23970000001</v>
      </c>
      <c r="M356" s="20">
        <v>5028843.1730000004</v>
      </c>
      <c r="N356" s="20">
        <f t="shared" si="79"/>
        <v>138423.24</v>
      </c>
      <c r="O356" s="20">
        <f t="shared" si="80"/>
        <v>5028843.1730000004</v>
      </c>
      <c r="P356" s="20" t="s">
        <v>104</v>
      </c>
      <c r="Q356" s="43"/>
      <c r="R356" s="43"/>
      <c r="S356" s="43"/>
      <c r="T356" s="43"/>
      <c r="U356" s="43"/>
      <c r="V356" s="44">
        <v>2.8</v>
      </c>
      <c r="W356" s="44">
        <v>18.3</v>
      </c>
      <c r="X356" s="45">
        <f t="shared" si="87"/>
        <v>11</v>
      </c>
      <c r="Y356" s="45">
        <f t="shared" si="88"/>
        <v>25.9</v>
      </c>
      <c r="Z356" s="45">
        <f t="shared" si="89"/>
        <v>11</v>
      </c>
      <c r="AA356" s="17"/>
      <c r="AB356" s="17"/>
      <c r="AC356" s="17"/>
      <c r="AD356" s="17"/>
      <c r="AE356" s="17"/>
      <c r="AF356" s="17"/>
      <c r="AG356" s="17"/>
      <c r="AH356" s="17"/>
      <c r="AI356" s="17"/>
      <c r="AJ356" s="17"/>
      <c r="AK356" s="17"/>
      <c r="AL356" s="43"/>
      <c r="AM356" s="43"/>
    </row>
    <row r="357" spans="1:39" x14ac:dyDescent="0.25">
      <c r="A357" s="17" t="s">
        <v>1305</v>
      </c>
      <c r="B357" s="18">
        <v>1120</v>
      </c>
      <c r="C357" s="18">
        <v>356</v>
      </c>
      <c r="D357" s="17" t="s">
        <v>1286</v>
      </c>
      <c r="E357" s="17">
        <v>1876</v>
      </c>
      <c r="F357" s="17">
        <v>20</v>
      </c>
      <c r="G357" s="17">
        <v>45</v>
      </c>
      <c r="H357" s="17">
        <v>1883</v>
      </c>
      <c r="I357" s="19" t="s">
        <v>12</v>
      </c>
      <c r="J357" s="17">
        <v>1317.8122133700001</v>
      </c>
      <c r="K357" s="17">
        <v>-242.55913723</v>
      </c>
      <c r="L357" s="20">
        <v>138423.23970000001</v>
      </c>
      <c r="M357" s="20">
        <v>5028843.1730000004</v>
      </c>
      <c r="N357" s="20">
        <f t="shared" si="79"/>
        <v>138423.24</v>
      </c>
      <c r="O357" s="20">
        <f t="shared" si="80"/>
        <v>5028843.1730000004</v>
      </c>
      <c r="P357" s="20" t="s">
        <v>104</v>
      </c>
      <c r="Q357" s="43"/>
      <c r="R357" s="43"/>
      <c r="S357" s="43"/>
      <c r="T357" s="43"/>
      <c r="U357" s="43"/>
      <c r="V357" s="44">
        <v>19.3</v>
      </c>
      <c r="W357" s="44">
        <v>15.9</v>
      </c>
      <c r="X357" s="45">
        <f t="shared" si="87"/>
        <v>27.5</v>
      </c>
      <c r="Y357" s="45">
        <f t="shared" si="88"/>
        <v>23.5</v>
      </c>
      <c r="Z357" s="45">
        <f t="shared" si="89"/>
        <v>27.5</v>
      </c>
      <c r="AA357" s="17"/>
      <c r="AB357" s="17"/>
      <c r="AC357" s="17"/>
      <c r="AD357" s="17"/>
      <c r="AE357" s="17"/>
      <c r="AF357" s="17"/>
      <c r="AG357" s="17"/>
      <c r="AH357" s="17"/>
      <c r="AI357" s="17"/>
      <c r="AJ357" s="17"/>
      <c r="AK357" s="17"/>
      <c r="AL357" s="43"/>
      <c r="AM357" s="43"/>
    </row>
    <row r="358" spans="1:39" x14ac:dyDescent="0.25">
      <c r="A358" s="17" t="s">
        <v>1239</v>
      </c>
      <c r="B358" s="18">
        <v>1056</v>
      </c>
      <c r="C358" s="18">
        <v>357</v>
      </c>
      <c r="D358" s="17" t="s">
        <v>1221</v>
      </c>
      <c r="E358" s="17">
        <v>1880</v>
      </c>
      <c r="F358" s="17">
        <v>19</v>
      </c>
      <c r="G358" s="17">
        <v>45</v>
      </c>
      <c r="H358" s="17">
        <v>1883</v>
      </c>
      <c r="I358" s="19" t="s">
        <v>12</v>
      </c>
      <c r="J358" s="17">
        <v>1176.27825336</v>
      </c>
      <c r="K358" s="17">
        <v>-319.33015441999999</v>
      </c>
      <c r="L358" s="20">
        <v>138423.23970000001</v>
      </c>
      <c r="M358" s="20">
        <v>5028843.1730000004</v>
      </c>
      <c r="N358" s="20">
        <f t="shared" si="79"/>
        <v>138423.24</v>
      </c>
      <c r="O358" s="20">
        <f t="shared" si="80"/>
        <v>5028843.1730000004</v>
      </c>
      <c r="P358" s="20" t="s">
        <v>104</v>
      </c>
      <c r="Q358" s="43"/>
      <c r="R358" s="43"/>
      <c r="S358" s="43"/>
      <c r="T358" s="43"/>
      <c r="U358" s="43"/>
      <c r="V358" s="44">
        <v>22.8</v>
      </c>
      <c r="W358" s="44">
        <v>30.2</v>
      </c>
      <c r="X358" s="45">
        <f t="shared" si="87"/>
        <v>31</v>
      </c>
      <c r="Y358" s="45">
        <f t="shared" si="88"/>
        <v>37.799999999999997</v>
      </c>
      <c r="Z358" s="45">
        <f t="shared" si="89"/>
        <v>31</v>
      </c>
      <c r="AA358" s="17"/>
      <c r="AB358" s="17"/>
      <c r="AC358" s="17"/>
      <c r="AD358" s="17"/>
      <c r="AE358" s="17"/>
      <c r="AF358" s="17"/>
      <c r="AG358" s="17"/>
      <c r="AH358" s="17"/>
      <c r="AI358" s="17"/>
      <c r="AJ358" s="17"/>
      <c r="AK358" s="17"/>
      <c r="AL358" s="43"/>
      <c r="AM358" s="43"/>
    </row>
    <row r="359" spans="1:39" x14ac:dyDescent="0.25">
      <c r="A359" s="29" t="s">
        <v>158</v>
      </c>
      <c r="B359" s="29">
        <v>27</v>
      </c>
      <c r="C359" s="29">
        <v>358</v>
      </c>
      <c r="D359" s="29">
        <v>2020</v>
      </c>
      <c r="E359" s="29">
        <f t="shared" ref="E359:E366" si="90">D359</f>
        <v>2020</v>
      </c>
      <c r="F359" s="29" t="s">
        <v>12</v>
      </c>
      <c r="G359" s="29">
        <v>27</v>
      </c>
      <c r="H359" s="29">
        <v>2020</v>
      </c>
      <c r="I359" s="30">
        <v>35</v>
      </c>
      <c r="J359" s="29" t="s">
        <v>12</v>
      </c>
      <c r="K359" s="29" t="s">
        <v>12</v>
      </c>
      <c r="L359" s="31">
        <v>138445.57680000001</v>
      </c>
      <c r="M359" s="31">
        <v>5028752.2980000004</v>
      </c>
      <c r="N359" s="31">
        <f t="shared" si="79"/>
        <v>138445.57699999999</v>
      </c>
      <c r="O359" s="31">
        <f t="shared" si="80"/>
        <v>5028752.2980000004</v>
      </c>
      <c r="P359" s="31" t="s">
        <v>104</v>
      </c>
      <c r="Q359" s="32">
        <v>7.4059109637142866</v>
      </c>
      <c r="R359" s="32">
        <v>7.9995134931428584</v>
      </c>
      <c r="S359" s="33">
        <f>IF(E359=2020, Q359, IF(E359=1946, Q359+5.4, IF(E359=1883, Q359+8.2, IF(E359=1882, Q359+5.9, IF(E359=1824, Q359+5.8, IF(E359=1803, Q359+14.8, IF(E359=1790, Q359+8, )))))))</f>
        <v>7.4059109637142866</v>
      </c>
      <c r="T359" s="33">
        <f>IF(E359=2020, R359, IF(E359=1946, R359+5.4, IF(E359=1883, R359+8.2, IF(E359=1882, R359+5.9, IF(E359=1824, R359+5.8, IF(E359=1803, R359+14.8, IF(E359=1790, R359+8, )))))))</f>
        <v>7.9995134931428584</v>
      </c>
      <c r="U359" s="33">
        <f>IF(P359="Affine", S359, T359)</f>
        <v>7.4059109637142866</v>
      </c>
      <c r="V359" s="29"/>
      <c r="W359" s="29"/>
      <c r="X359" s="34"/>
      <c r="Y359" s="33"/>
      <c r="Z359" s="32"/>
      <c r="AA359" s="29">
        <v>1852</v>
      </c>
      <c r="AB359" s="29">
        <v>1862</v>
      </c>
      <c r="AC359" s="29">
        <f>AVERAGE(AA359:AB359)</f>
        <v>1857</v>
      </c>
      <c r="AD359" s="29">
        <f>AC359-AA359</f>
        <v>5</v>
      </c>
      <c r="AE359" s="29">
        <v>2020</v>
      </c>
      <c r="AF359" s="29">
        <v>2020</v>
      </c>
      <c r="AG359" s="29">
        <f>AVERAGE(AE359:AF359)</f>
        <v>2020</v>
      </c>
      <c r="AH359" s="29">
        <f>AG359-AE359</f>
        <v>0</v>
      </c>
      <c r="AI359" s="29" t="s">
        <v>142</v>
      </c>
      <c r="AJ359" s="29">
        <v>2</v>
      </c>
      <c r="AK359" s="29" t="s">
        <v>159</v>
      </c>
      <c r="AL359" s="32">
        <f>AVERAGE(V360:V394)</f>
        <v>7.4059109637142866</v>
      </c>
      <c r="AM359" s="32">
        <f>AVERAGE(W360:W394)</f>
        <v>7.9995134931428584</v>
      </c>
    </row>
    <row r="360" spans="1:39" x14ac:dyDescent="0.25">
      <c r="A360" s="17" t="s">
        <v>327</v>
      </c>
      <c r="B360" s="18">
        <v>147</v>
      </c>
      <c r="C360" s="18">
        <v>359</v>
      </c>
      <c r="D360" s="18">
        <v>2000</v>
      </c>
      <c r="E360" s="17">
        <f t="shared" si="90"/>
        <v>2000</v>
      </c>
      <c r="F360" s="17">
        <v>8</v>
      </c>
      <c r="G360" s="17">
        <v>27</v>
      </c>
      <c r="H360" s="17">
        <v>2020</v>
      </c>
      <c r="I360" s="19" t="s">
        <v>12</v>
      </c>
      <c r="J360" s="17">
        <v>1443.2511762399999</v>
      </c>
      <c r="K360" s="17">
        <v>-176.35001119</v>
      </c>
      <c r="L360" s="20">
        <v>138445.57680000001</v>
      </c>
      <c r="M360" s="20">
        <v>5028752.2980000004</v>
      </c>
      <c r="N360" s="20">
        <f t="shared" si="79"/>
        <v>138445.57699999999</v>
      </c>
      <c r="O360" s="20">
        <f t="shared" si="80"/>
        <v>5028752.2980000004</v>
      </c>
      <c r="P360" s="20" t="s">
        <v>104</v>
      </c>
      <c r="Q360" s="43"/>
      <c r="R360" s="43"/>
      <c r="S360" s="43"/>
      <c r="T360" s="43"/>
      <c r="U360" s="43"/>
      <c r="V360" s="44">
        <v>4.4000000000000004</v>
      </c>
      <c r="W360" s="44">
        <v>3.9</v>
      </c>
      <c r="X360" s="45">
        <f t="shared" ref="X360:X394" si="91">IF(H360=2020, V360, IF(H360=1946, V360+5.4, IF(H360=1883, V360+8.2, IF(H360=1882, V360+5.9, IF(H360=1824, V360+5.8, IF(H360=1803, V360+14.8, IF(H360=1790, V360+8, )))))))</f>
        <v>4.4000000000000004</v>
      </c>
      <c r="Y360" s="45">
        <f t="shared" ref="Y360:Y394" si="92">IF(H360=2020, W360, IF(H360=1946, W360+6.1, IF(H360=1883, W360+7.6, IF(H360=1882, W360+6.3, IF(H360=1824, W360+7.4, IF(H360=1803, W360+17.5, IF(H360=1790, W360+11.8, )))))))</f>
        <v>3.9</v>
      </c>
      <c r="Z360" s="45">
        <f t="shared" ref="Z360:Z394" si="93">IF(P360="Affine", X360, Y360)</f>
        <v>4.4000000000000004</v>
      </c>
      <c r="AA360" s="17"/>
      <c r="AB360" s="17"/>
      <c r="AC360" s="17"/>
      <c r="AD360" s="17"/>
      <c r="AE360" s="17"/>
      <c r="AF360" s="17"/>
      <c r="AG360" s="17"/>
      <c r="AH360" s="17"/>
      <c r="AI360" s="17"/>
      <c r="AJ360" s="17"/>
      <c r="AK360" s="17"/>
      <c r="AL360" s="43"/>
      <c r="AM360" s="43"/>
    </row>
    <row r="361" spans="1:39" x14ac:dyDescent="0.25">
      <c r="A361" s="17" t="s">
        <v>483</v>
      </c>
      <c r="B361" s="18">
        <v>307</v>
      </c>
      <c r="C361" s="18">
        <v>360</v>
      </c>
      <c r="D361" s="18">
        <v>1986</v>
      </c>
      <c r="E361" s="17">
        <f t="shared" si="90"/>
        <v>1986</v>
      </c>
      <c r="F361" s="17">
        <v>7</v>
      </c>
      <c r="G361" s="17">
        <v>27</v>
      </c>
      <c r="H361" s="17">
        <v>2020</v>
      </c>
      <c r="I361" s="19" t="s">
        <v>12</v>
      </c>
      <c r="J361" s="17">
        <v>44.957022819999999</v>
      </c>
      <c r="K361" s="17">
        <v>7.9737462700000004</v>
      </c>
      <c r="L361" s="20">
        <v>138445.57680000001</v>
      </c>
      <c r="M361" s="20">
        <v>5028752.2980000004</v>
      </c>
      <c r="N361" s="20">
        <f t="shared" si="79"/>
        <v>138445.57699999999</v>
      </c>
      <c r="O361" s="20">
        <f t="shared" si="80"/>
        <v>5028752.2980000004</v>
      </c>
      <c r="P361" s="20" t="s">
        <v>104</v>
      </c>
      <c r="Q361" s="43"/>
      <c r="R361" s="43"/>
      <c r="S361" s="43"/>
      <c r="T361" s="43"/>
      <c r="U361" s="43"/>
      <c r="V361" s="44">
        <v>4.5</v>
      </c>
      <c r="W361" s="44">
        <v>5.7</v>
      </c>
      <c r="X361" s="45">
        <f t="shared" si="91"/>
        <v>4.5</v>
      </c>
      <c r="Y361" s="45">
        <f t="shared" si="92"/>
        <v>5.7</v>
      </c>
      <c r="Z361" s="45">
        <f t="shared" si="93"/>
        <v>4.5</v>
      </c>
      <c r="AA361" s="17"/>
      <c r="AB361" s="17"/>
      <c r="AC361" s="17"/>
      <c r="AD361" s="17"/>
      <c r="AE361" s="17"/>
      <c r="AF361" s="17"/>
      <c r="AG361" s="17"/>
      <c r="AH361" s="17"/>
      <c r="AI361" s="17"/>
      <c r="AJ361" s="17"/>
      <c r="AK361" s="17"/>
      <c r="AL361" s="43"/>
      <c r="AM361" s="43"/>
    </row>
    <row r="362" spans="1:39" x14ac:dyDescent="0.25">
      <c r="A362" s="17" t="s">
        <v>633</v>
      </c>
      <c r="B362" s="18">
        <v>462</v>
      </c>
      <c r="C362" s="18">
        <v>361</v>
      </c>
      <c r="D362" s="18">
        <v>1971</v>
      </c>
      <c r="E362" s="17">
        <f t="shared" si="90"/>
        <v>1971</v>
      </c>
      <c r="F362" s="17">
        <v>5</v>
      </c>
      <c r="G362" s="17">
        <v>27</v>
      </c>
      <c r="H362" s="17">
        <v>2020</v>
      </c>
      <c r="I362" s="19" t="s">
        <v>12</v>
      </c>
      <c r="J362" s="17">
        <v>14.47979507</v>
      </c>
      <c r="K362" s="17">
        <v>22.356970130000001</v>
      </c>
      <c r="L362" s="20">
        <v>138445.57680000001</v>
      </c>
      <c r="M362" s="20">
        <v>5028752.2980000004</v>
      </c>
      <c r="N362" s="20">
        <f t="shared" si="79"/>
        <v>138445.57699999999</v>
      </c>
      <c r="O362" s="20">
        <f t="shared" si="80"/>
        <v>5028752.2980000004</v>
      </c>
      <c r="P362" s="20" t="s">
        <v>104</v>
      </c>
      <c r="Q362" s="43"/>
      <c r="R362" s="43"/>
      <c r="S362" s="43"/>
      <c r="T362" s="43"/>
      <c r="U362" s="43"/>
      <c r="V362" s="44">
        <v>2.9</v>
      </c>
      <c r="W362" s="44">
        <v>1.9</v>
      </c>
      <c r="X362" s="45">
        <f t="shared" si="91"/>
        <v>2.9</v>
      </c>
      <c r="Y362" s="45">
        <f t="shared" si="92"/>
        <v>1.9</v>
      </c>
      <c r="Z362" s="45">
        <f t="shared" si="93"/>
        <v>2.9</v>
      </c>
      <c r="AA362" s="17"/>
      <c r="AB362" s="17"/>
      <c r="AC362" s="17"/>
      <c r="AD362" s="17"/>
      <c r="AE362" s="17"/>
      <c r="AF362" s="17"/>
      <c r="AG362" s="17"/>
      <c r="AH362" s="17"/>
      <c r="AI362" s="17"/>
      <c r="AJ362" s="17"/>
      <c r="AK362" s="17"/>
      <c r="AL362" s="43"/>
      <c r="AM362" s="43"/>
    </row>
    <row r="363" spans="1:39" x14ac:dyDescent="0.25">
      <c r="A363" s="17" t="s">
        <v>662</v>
      </c>
      <c r="B363" s="18">
        <v>491</v>
      </c>
      <c r="C363" s="18">
        <v>362</v>
      </c>
      <c r="D363" s="18">
        <v>1966</v>
      </c>
      <c r="E363" s="17">
        <f t="shared" si="90"/>
        <v>1966</v>
      </c>
      <c r="F363" s="17">
        <v>10</v>
      </c>
      <c r="G363" s="17">
        <v>27</v>
      </c>
      <c r="H363" s="17">
        <v>2020</v>
      </c>
      <c r="I363" s="19" t="s">
        <v>12</v>
      </c>
      <c r="J363" s="17">
        <v>7.3875054899999997</v>
      </c>
      <c r="K363" s="17">
        <v>2.4296931900000001</v>
      </c>
      <c r="L363" s="20">
        <v>138445.57680000001</v>
      </c>
      <c r="M363" s="20">
        <v>5028752.2980000004</v>
      </c>
      <c r="N363" s="20">
        <f t="shared" si="79"/>
        <v>138445.57699999999</v>
      </c>
      <c r="O363" s="20">
        <f t="shared" si="80"/>
        <v>5028752.2980000004</v>
      </c>
      <c r="P363" s="20" t="s">
        <v>104</v>
      </c>
      <c r="Q363" s="43"/>
      <c r="R363" s="43"/>
      <c r="S363" s="43"/>
      <c r="T363" s="43"/>
      <c r="U363" s="43"/>
      <c r="V363" s="44">
        <v>5.5</v>
      </c>
      <c r="W363" s="44">
        <v>3.5</v>
      </c>
      <c r="X363" s="45">
        <f t="shared" si="91"/>
        <v>5.5</v>
      </c>
      <c r="Y363" s="45">
        <f t="shared" si="92"/>
        <v>3.5</v>
      </c>
      <c r="Z363" s="45">
        <f t="shared" si="93"/>
        <v>5.5</v>
      </c>
      <c r="AA363" s="17"/>
      <c r="AB363" s="17"/>
      <c r="AC363" s="17"/>
      <c r="AD363" s="17"/>
      <c r="AE363" s="17"/>
      <c r="AF363" s="17"/>
      <c r="AG363" s="17"/>
      <c r="AH363" s="17"/>
      <c r="AI363" s="17"/>
      <c r="AJ363" s="17"/>
      <c r="AK363" s="17"/>
      <c r="AL363" s="43"/>
      <c r="AM363" s="43"/>
    </row>
    <row r="364" spans="1:39" x14ac:dyDescent="0.25">
      <c r="A364" s="17" t="s">
        <v>686</v>
      </c>
      <c r="B364" s="18">
        <v>515</v>
      </c>
      <c r="C364" s="18">
        <v>363</v>
      </c>
      <c r="D364" s="18">
        <v>1963</v>
      </c>
      <c r="E364" s="17">
        <f t="shared" si="90"/>
        <v>1963</v>
      </c>
      <c r="F364" s="17">
        <v>9</v>
      </c>
      <c r="G364" s="17">
        <v>27</v>
      </c>
      <c r="H364" s="17">
        <v>2020</v>
      </c>
      <c r="I364" s="19" t="s">
        <v>12</v>
      </c>
      <c r="J364" s="17">
        <v>9.7881635800000009</v>
      </c>
      <c r="K364" s="17">
        <v>3.8587388300000001</v>
      </c>
      <c r="L364" s="20">
        <v>138445.57680000001</v>
      </c>
      <c r="M364" s="20">
        <v>5028752.2980000004</v>
      </c>
      <c r="N364" s="20">
        <f t="shared" si="79"/>
        <v>138445.57699999999</v>
      </c>
      <c r="O364" s="20">
        <f t="shared" si="80"/>
        <v>5028752.2980000004</v>
      </c>
      <c r="P364" s="20" t="s">
        <v>104</v>
      </c>
      <c r="Q364" s="43"/>
      <c r="R364" s="43"/>
      <c r="S364" s="43"/>
      <c r="T364" s="43"/>
      <c r="U364" s="43"/>
      <c r="V364" s="44">
        <v>3.8</v>
      </c>
      <c r="W364" s="44">
        <v>4.8</v>
      </c>
      <c r="X364" s="45">
        <f t="shared" si="91"/>
        <v>3.8</v>
      </c>
      <c r="Y364" s="45">
        <f t="shared" si="92"/>
        <v>4.8</v>
      </c>
      <c r="Z364" s="45">
        <f t="shared" si="93"/>
        <v>3.8</v>
      </c>
      <c r="AA364" s="17"/>
      <c r="AB364" s="17"/>
      <c r="AC364" s="17"/>
      <c r="AD364" s="17"/>
      <c r="AE364" s="17"/>
      <c r="AF364" s="17"/>
      <c r="AG364" s="17"/>
      <c r="AH364" s="17"/>
      <c r="AI364" s="17"/>
      <c r="AJ364" s="17"/>
      <c r="AK364" s="17"/>
      <c r="AL364" s="43"/>
      <c r="AM364" s="43"/>
    </row>
    <row r="365" spans="1:39" x14ac:dyDescent="0.25">
      <c r="A365" s="17" t="s">
        <v>712</v>
      </c>
      <c r="B365" s="18">
        <v>541</v>
      </c>
      <c r="C365" s="18">
        <v>364</v>
      </c>
      <c r="D365" s="18">
        <v>1960</v>
      </c>
      <c r="E365" s="17">
        <f t="shared" si="90"/>
        <v>1960</v>
      </c>
      <c r="F365" s="17">
        <v>10</v>
      </c>
      <c r="G365" s="17">
        <v>27</v>
      </c>
      <c r="H365" s="17">
        <v>2020</v>
      </c>
      <c r="I365" s="19" t="s">
        <v>12</v>
      </c>
      <c r="J365" s="17">
        <v>8.4172831000000006</v>
      </c>
      <c r="K365" s="17">
        <v>3.98855833</v>
      </c>
      <c r="L365" s="20">
        <v>138445.57680000001</v>
      </c>
      <c r="M365" s="20">
        <v>5028752.2980000004</v>
      </c>
      <c r="N365" s="20">
        <f t="shared" si="79"/>
        <v>138445.57699999999</v>
      </c>
      <c r="O365" s="20">
        <f t="shared" si="80"/>
        <v>5028752.2980000004</v>
      </c>
      <c r="P365" s="20" t="s">
        <v>104</v>
      </c>
      <c r="Q365" s="43"/>
      <c r="R365" s="43"/>
      <c r="S365" s="43"/>
      <c r="T365" s="43"/>
      <c r="U365" s="43"/>
      <c r="V365" s="44">
        <v>2.5</v>
      </c>
      <c r="W365" s="44">
        <v>3.5</v>
      </c>
      <c r="X365" s="45">
        <f t="shared" si="91"/>
        <v>2.5</v>
      </c>
      <c r="Y365" s="45">
        <f t="shared" si="92"/>
        <v>3.5</v>
      </c>
      <c r="Z365" s="45">
        <f t="shared" si="93"/>
        <v>2.5</v>
      </c>
      <c r="AA365" s="17"/>
      <c r="AB365" s="17"/>
      <c r="AC365" s="17"/>
      <c r="AD365" s="17"/>
      <c r="AE365" s="17"/>
      <c r="AF365" s="17"/>
      <c r="AG365" s="17"/>
      <c r="AH365" s="17"/>
      <c r="AI365" s="17"/>
      <c r="AJ365" s="17"/>
      <c r="AK365" s="17"/>
      <c r="AL365" s="43"/>
      <c r="AM365" s="43"/>
    </row>
    <row r="366" spans="1:39" x14ac:dyDescent="0.25">
      <c r="A366" s="17" t="s">
        <v>737</v>
      </c>
      <c r="B366" s="18">
        <v>566</v>
      </c>
      <c r="C366" s="18">
        <v>365</v>
      </c>
      <c r="D366" s="18">
        <v>1958</v>
      </c>
      <c r="E366" s="17">
        <f t="shared" si="90"/>
        <v>1958</v>
      </c>
      <c r="F366" s="17">
        <v>10</v>
      </c>
      <c r="G366" s="17">
        <v>27</v>
      </c>
      <c r="H366" s="17">
        <v>2020</v>
      </c>
      <c r="I366" s="19" t="s">
        <v>12</v>
      </c>
      <c r="J366" s="17">
        <v>9.4164103200000007</v>
      </c>
      <c r="K366" s="17">
        <v>3.84376469</v>
      </c>
      <c r="L366" s="20">
        <v>138445.57680000001</v>
      </c>
      <c r="M366" s="20">
        <v>5028752.2980000004</v>
      </c>
      <c r="N366" s="20">
        <f t="shared" si="79"/>
        <v>138445.57699999999</v>
      </c>
      <c r="O366" s="20">
        <f t="shared" si="80"/>
        <v>5028752.2980000004</v>
      </c>
      <c r="P366" s="20" t="s">
        <v>104</v>
      </c>
      <c r="Q366" s="43"/>
      <c r="R366" s="43"/>
      <c r="S366" s="43"/>
      <c r="T366" s="43"/>
      <c r="U366" s="43"/>
      <c r="V366" s="44">
        <v>3.8</v>
      </c>
      <c r="W366" s="44">
        <v>4.3</v>
      </c>
      <c r="X366" s="45">
        <f t="shared" si="91"/>
        <v>3.8</v>
      </c>
      <c r="Y366" s="45">
        <f t="shared" si="92"/>
        <v>4.3</v>
      </c>
      <c r="Z366" s="45">
        <f t="shared" si="93"/>
        <v>3.8</v>
      </c>
      <c r="AA366" s="17"/>
      <c r="AB366" s="17"/>
      <c r="AC366" s="17"/>
      <c r="AD366" s="17"/>
      <c r="AE366" s="17"/>
      <c r="AF366" s="17"/>
      <c r="AG366" s="17"/>
      <c r="AH366" s="17"/>
      <c r="AI366" s="17"/>
      <c r="AJ366" s="17"/>
      <c r="AK366" s="17"/>
      <c r="AL366" s="43"/>
      <c r="AM366" s="43"/>
    </row>
    <row r="367" spans="1:39" x14ac:dyDescent="0.25">
      <c r="A367" s="17" t="s">
        <v>853</v>
      </c>
      <c r="B367" s="18">
        <v>678</v>
      </c>
      <c r="C367" s="18">
        <v>366</v>
      </c>
      <c r="D367" s="17" t="s">
        <v>837</v>
      </c>
      <c r="E367" s="17">
        <v>1946</v>
      </c>
      <c r="F367" s="17">
        <v>17</v>
      </c>
      <c r="G367" s="17">
        <v>27</v>
      </c>
      <c r="H367" s="17">
        <v>2020</v>
      </c>
      <c r="I367" s="19" t="s">
        <v>12</v>
      </c>
      <c r="J367" s="17">
        <v>13.52095379</v>
      </c>
      <c r="K367" s="17">
        <v>10.85102528</v>
      </c>
      <c r="L367" s="20">
        <v>138445.57680000001</v>
      </c>
      <c r="M367" s="20">
        <v>5028752.2980000004</v>
      </c>
      <c r="N367" s="20">
        <f t="shared" si="79"/>
        <v>138445.57699999999</v>
      </c>
      <c r="O367" s="20">
        <f t="shared" si="80"/>
        <v>5028752.2980000004</v>
      </c>
      <c r="P367" s="20" t="s">
        <v>104</v>
      </c>
      <c r="Q367" s="43"/>
      <c r="R367" s="43"/>
      <c r="S367" s="43"/>
      <c r="T367" s="43"/>
      <c r="U367" s="43"/>
      <c r="V367" s="44">
        <v>2.6</v>
      </c>
      <c r="W367" s="44">
        <v>2.7</v>
      </c>
      <c r="X367" s="45">
        <f t="shared" si="91"/>
        <v>2.6</v>
      </c>
      <c r="Y367" s="45">
        <f t="shared" si="92"/>
        <v>2.7</v>
      </c>
      <c r="Z367" s="45">
        <f t="shared" si="93"/>
        <v>2.6</v>
      </c>
      <c r="AA367" s="17"/>
      <c r="AB367" s="17"/>
      <c r="AC367" s="17"/>
      <c r="AD367" s="17"/>
      <c r="AE367" s="17"/>
      <c r="AF367" s="17"/>
      <c r="AG367" s="17"/>
      <c r="AH367" s="17"/>
      <c r="AI367" s="17"/>
      <c r="AJ367" s="17"/>
      <c r="AK367" s="17"/>
      <c r="AL367" s="43"/>
      <c r="AM367" s="43"/>
    </row>
    <row r="368" spans="1:39" x14ac:dyDescent="0.25">
      <c r="A368" s="17" t="s">
        <v>914</v>
      </c>
      <c r="B368" s="18">
        <v>738</v>
      </c>
      <c r="C368" s="18">
        <v>367</v>
      </c>
      <c r="D368" s="17" t="s">
        <v>879</v>
      </c>
      <c r="E368" s="17">
        <v>1946</v>
      </c>
      <c r="F368" s="17">
        <v>36</v>
      </c>
      <c r="G368" s="17">
        <v>27</v>
      </c>
      <c r="H368" s="17">
        <v>2020</v>
      </c>
      <c r="I368" s="19" t="s">
        <v>12</v>
      </c>
      <c r="J368" s="17">
        <v>470.17276588999999</v>
      </c>
      <c r="K368" s="17">
        <v>-204.33105673</v>
      </c>
      <c r="L368" s="20">
        <v>138445.57680000001</v>
      </c>
      <c r="M368" s="20">
        <v>5028752.2980000004</v>
      </c>
      <c r="N368" s="20">
        <f t="shared" si="79"/>
        <v>138445.57699999999</v>
      </c>
      <c r="O368" s="20">
        <f t="shared" si="80"/>
        <v>5028752.2980000004</v>
      </c>
      <c r="P368" s="20" t="s">
        <v>104</v>
      </c>
      <c r="Q368" s="43"/>
      <c r="R368" s="43"/>
      <c r="S368" s="43"/>
      <c r="T368" s="43"/>
      <c r="U368" s="43"/>
      <c r="V368" s="44">
        <v>1</v>
      </c>
      <c r="W368" s="44">
        <v>2.8</v>
      </c>
      <c r="X368" s="45">
        <f t="shared" si="91"/>
        <v>1</v>
      </c>
      <c r="Y368" s="45">
        <f t="shared" si="92"/>
        <v>2.8</v>
      </c>
      <c r="Z368" s="45">
        <f t="shared" si="93"/>
        <v>1</v>
      </c>
      <c r="AA368" s="17"/>
      <c r="AB368" s="17"/>
      <c r="AC368" s="17"/>
      <c r="AD368" s="17"/>
      <c r="AE368" s="17"/>
      <c r="AF368" s="17"/>
      <c r="AG368" s="17"/>
      <c r="AH368" s="17"/>
      <c r="AI368" s="17"/>
      <c r="AJ368" s="17"/>
      <c r="AK368" s="17"/>
      <c r="AL368" s="43"/>
      <c r="AM368" s="43"/>
    </row>
    <row r="369" spans="1:39" x14ac:dyDescent="0.25">
      <c r="A369" s="17" t="s">
        <v>926</v>
      </c>
      <c r="B369" s="18">
        <v>749</v>
      </c>
      <c r="C369" s="18">
        <v>368</v>
      </c>
      <c r="D369" s="17" t="s">
        <v>919</v>
      </c>
      <c r="E369" s="17">
        <v>1946</v>
      </c>
      <c r="F369" s="17">
        <v>8</v>
      </c>
      <c r="G369" s="17">
        <v>27</v>
      </c>
      <c r="H369" s="17">
        <v>2020</v>
      </c>
      <c r="I369" s="19" t="s">
        <v>12</v>
      </c>
      <c r="J369" s="17">
        <v>27.639793350000001</v>
      </c>
      <c r="K369" s="17">
        <v>28.2870794</v>
      </c>
      <c r="L369" s="20">
        <v>138445.57680000001</v>
      </c>
      <c r="M369" s="20">
        <v>5028752.2980000004</v>
      </c>
      <c r="N369" s="20">
        <f t="shared" si="79"/>
        <v>138445.57699999999</v>
      </c>
      <c r="O369" s="20">
        <f t="shared" si="80"/>
        <v>5028752.2980000004</v>
      </c>
      <c r="P369" s="20" t="s">
        <v>104</v>
      </c>
      <c r="Q369" s="43"/>
      <c r="R369" s="43"/>
      <c r="S369" s="43"/>
      <c r="T369" s="43"/>
      <c r="U369" s="43"/>
      <c r="V369" s="44">
        <v>3.8</v>
      </c>
      <c r="W369" s="44">
        <v>3</v>
      </c>
      <c r="X369" s="45">
        <f t="shared" si="91"/>
        <v>3.8</v>
      </c>
      <c r="Y369" s="45">
        <f t="shared" si="92"/>
        <v>3</v>
      </c>
      <c r="Z369" s="45">
        <f t="shared" si="93"/>
        <v>3.8</v>
      </c>
      <c r="AA369" s="17"/>
      <c r="AB369" s="17"/>
      <c r="AC369" s="17"/>
      <c r="AD369" s="17"/>
      <c r="AE369" s="17"/>
      <c r="AF369" s="17"/>
      <c r="AG369" s="17"/>
      <c r="AH369" s="17"/>
      <c r="AI369" s="17"/>
      <c r="AJ369" s="17"/>
      <c r="AK369" s="17"/>
      <c r="AL369" s="43"/>
      <c r="AM369" s="43"/>
    </row>
    <row r="370" spans="1:39" x14ac:dyDescent="0.25">
      <c r="A370" s="17" t="s">
        <v>977</v>
      </c>
      <c r="B370" s="18">
        <v>800</v>
      </c>
      <c r="C370" s="18">
        <v>369</v>
      </c>
      <c r="D370" s="17">
        <v>1917</v>
      </c>
      <c r="E370" s="17">
        <f>D370</f>
        <v>1917</v>
      </c>
      <c r="F370" s="17">
        <v>5</v>
      </c>
      <c r="G370" s="17">
        <v>27</v>
      </c>
      <c r="H370" s="17">
        <v>2020</v>
      </c>
      <c r="I370" s="19" t="s">
        <v>12</v>
      </c>
      <c r="J370" s="17">
        <v>15.144232349999999</v>
      </c>
      <c r="K370" s="17">
        <v>0.53189357000000004</v>
      </c>
      <c r="L370" s="20">
        <v>138445.57680000001</v>
      </c>
      <c r="M370" s="20">
        <v>5028752.2980000004</v>
      </c>
      <c r="N370" s="20">
        <f t="shared" si="79"/>
        <v>138445.57699999999</v>
      </c>
      <c r="O370" s="20">
        <f t="shared" si="80"/>
        <v>5028752.2980000004</v>
      </c>
      <c r="P370" s="20" t="s">
        <v>104</v>
      </c>
      <c r="Q370" s="43"/>
      <c r="R370" s="43"/>
      <c r="S370" s="43"/>
      <c r="T370" s="43"/>
      <c r="U370" s="43"/>
      <c r="V370" s="44">
        <v>13.662572089999999</v>
      </c>
      <c r="W370" s="44">
        <v>11.00627721</v>
      </c>
      <c r="X370" s="45">
        <f t="shared" si="91"/>
        <v>13.662572089999999</v>
      </c>
      <c r="Y370" s="45">
        <f t="shared" si="92"/>
        <v>11.00627721</v>
      </c>
      <c r="Z370" s="45">
        <f t="shared" si="93"/>
        <v>13.662572089999999</v>
      </c>
      <c r="AA370" s="17"/>
      <c r="AB370" s="17"/>
      <c r="AC370" s="17"/>
      <c r="AD370" s="17"/>
      <c r="AE370" s="17"/>
      <c r="AF370" s="17"/>
      <c r="AG370" s="17"/>
      <c r="AH370" s="17"/>
      <c r="AI370" s="17"/>
      <c r="AJ370" s="17"/>
      <c r="AK370" s="17"/>
      <c r="AL370" s="43"/>
      <c r="AM370" s="43"/>
    </row>
    <row r="371" spans="1:39" x14ac:dyDescent="0.25">
      <c r="A371" s="17" t="s">
        <v>1006</v>
      </c>
      <c r="B371" s="18">
        <v>829</v>
      </c>
      <c r="C371" s="18">
        <v>370</v>
      </c>
      <c r="D371" s="17">
        <v>1911</v>
      </c>
      <c r="E371" s="17">
        <f>D371</f>
        <v>1911</v>
      </c>
      <c r="F371" s="17">
        <v>11</v>
      </c>
      <c r="G371" s="17">
        <v>27</v>
      </c>
      <c r="H371" s="17">
        <v>2020</v>
      </c>
      <c r="I371" s="19" t="s">
        <v>12</v>
      </c>
      <c r="J371" s="17">
        <v>5172.6137218200001</v>
      </c>
      <c r="K371" s="17">
        <v>-3810.0925756800002</v>
      </c>
      <c r="L371" s="20">
        <v>138445.57680000001</v>
      </c>
      <c r="M371" s="20">
        <v>5028752.2980000004</v>
      </c>
      <c r="N371" s="20">
        <f t="shared" si="79"/>
        <v>138445.57699999999</v>
      </c>
      <c r="O371" s="20">
        <f t="shared" si="80"/>
        <v>5028752.2980000004</v>
      </c>
      <c r="P371" s="20" t="s">
        <v>104</v>
      </c>
      <c r="Q371" s="43"/>
      <c r="R371" s="43"/>
      <c r="S371" s="43"/>
      <c r="T371" s="43"/>
      <c r="U371" s="43"/>
      <c r="V371" s="44">
        <v>5.4</v>
      </c>
      <c r="W371" s="44">
        <v>8.4</v>
      </c>
      <c r="X371" s="45">
        <f t="shared" si="91"/>
        <v>5.4</v>
      </c>
      <c r="Y371" s="45">
        <f t="shared" si="92"/>
        <v>8.4</v>
      </c>
      <c r="Z371" s="45">
        <f t="shared" si="93"/>
        <v>5.4</v>
      </c>
      <c r="AA371" s="17"/>
      <c r="AB371" s="17"/>
      <c r="AC371" s="17"/>
      <c r="AD371" s="17"/>
      <c r="AE371" s="17"/>
      <c r="AF371" s="17"/>
      <c r="AG371" s="17"/>
      <c r="AH371" s="17"/>
      <c r="AI371" s="17"/>
      <c r="AJ371" s="17"/>
      <c r="AK371" s="17"/>
      <c r="AL371" s="43"/>
      <c r="AM371" s="43"/>
    </row>
    <row r="372" spans="1:39" x14ac:dyDescent="0.25">
      <c r="A372" s="17" t="s">
        <v>1107</v>
      </c>
      <c r="B372" s="18">
        <v>928</v>
      </c>
      <c r="C372" s="18">
        <v>371</v>
      </c>
      <c r="D372" s="17">
        <v>1891</v>
      </c>
      <c r="E372" s="17">
        <f>D372</f>
        <v>1891</v>
      </c>
      <c r="F372" s="17">
        <v>6</v>
      </c>
      <c r="G372" s="17">
        <v>27</v>
      </c>
      <c r="H372" s="17">
        <v>2020</v>
      </c>
      <c r="I372" s="19" t="s">
        <v>12</v>
      </c>
      <c r="J372" s="17">
        <v>15.23387166</v>
      </c>
      <c r="K372" s="17">
        <v>3.4216530600000001</v>
      </c>
      <c r="L372" s="20">
        <v>138445.57680000001</v>
      </c>
      <c r="M372" s="20">
        <v>5028752.2980000004</v>
      </c>
      <c r="N372" s="20">
        <f t="shared" si="79"/>
        <v>138445.57699999999</v>
      </c>
      <c r="O372" s="20">
        <f t="shared" si="80"/>
        <v>5028752.2980000004</v>
      </c>
      <c r="P372" s="20" t="s">
        <v>104</v>
      </c>
      <c r="Q372" s="43"/>
      <c r="R372" s="43"/>
      <c r="S372" s="43"/>
      <c r="T372" s="43"/>
      <c r="U372" s="43"/>
      <c r="V372" s="44">
        <v>5.3</v>
      </c>
      <c r="W372" s="44">
        <v>3.1</v>
      </c>
      <c r="X372" s="45">
        <f t="shared" si="91"/>
        <v>5.3</v>
      </c>
      <c r="Y372" s="45">
        <f t="shared" si="92"/>
        <v>3.1</v>
      </c>
      <c r="Z372" s="45">
        <f t="shared" si="93"/>
        <v>5.3</v>
      </c>
      <c r="AA372" s="17"/>
      <c r="AB372" s="17"/>
      <c r="AC372" s="17"/>
      <c r="AD372" s="17"/>
      <c r="AE372" s="17"/>
      <c r="AF372" s="17"/>
      <c r="AG372" s="17"/>
      <c r="AH372" s="17"/>
      <c r="AI372" s="17"/>
      <c r="AJ372" s="17"/>
      <c r="AK372" s="17"/>
      <c r="AL372" s="43"/>
      <c r="AM372" s="43"/>
    </row>
    <row r="373" spans="1:39" x14ac:dyDescent="0.25">
      <c r="A373" s="17" t="s">
        <v>1130</v>
      </c>
      <c r="B373" s="18">
        <v>950</v>
      </c>
      <c r="C373" s="18">
        <v>372</v>
      </c>
      <c r="D373" s="17" t="s">
        <v>1121</v>
      </c>
      <c r="E373" s="17">
        <v>1883</v>
      </c>
      <c r="F373" s="17">
        <v>10</v>
      </c>
      <c r="G373" s="17">
        <v>27</v>
      </c>
      <c r="H373" s="17">
        <v>2020</v>
      </c>
      <c r="I373" s="19" t="s">
        <v>12</v>
      </c>
      <c r="J373" s="17">
        <v>21.274429609999999</v>
      </c>
      <c r="K373" s="17">
        <v>5.1592804299999999</v>
      </c>
      <c r="L373" s="20">
        <v>138445.57680000001</v>
      </c>
      <c r="M373" s="20">
        <v>5028752.2980000004</v>
      </c>
      <c r="N373" s="20">
        <f t="shared" si="79"/>
        <v>138445.57699999999</v>
      </c>
      <c r="O373" s="20">
        <f t="shared" si="80"/>
        <v>5028752.2980000004</v>
      </c>
      <c r="P373" s="20" t="s">
        <v>104</v>
      </c>
      <c r="Q373" s="43"/>
      <c r="R373" s="43"/>
      <c r="S373" s="43"/>
      <c r="T373" s="43"/>
      <c r="U373" s="43"/>
      <c r="V373" s="44">
        <v>2.4504360100000002</v>
      </c>
      <c r="W373" s="44">
        <v>5.5447395500000001</v>
      </c>
      <c r="X373" s="45">
        <f t="shared" si="91"/>
        <v>2.4504360100000002</v>
      </c>
      <c r="Y373" s="45">
        <f t="shared" si="92"/>
        <v>5.5447395500000001</v>
      </c>
      <c r="Z373" s="45">
        <f t="shared" si="93"/>
        <v>2.4504360100000002</v>
      </c>
      <c r="AA373" s="17"/>
      <c r="AB373" s="17"/>
      <c r="AC373" s="17"/>
      <c r="AD373" s="17"/>
      <c r="AE373" s="17"/>
      <c r="AF373" s="17"/>
      <c r="AG373" s="17"/>
      <c r="AH373" s="17"/>
      <c r="AI373" s="17"/>
      <c r="AJ373" s="17"/>
      <c r="AK373" s="17"/>
      <c r="AL373" s="43"/>
      <c r="AM373" s="43"/>
    </row>
    <row r="374" spans="1:39" x14ac:dyDescent="0.25">
      <c r="A374" s="17" t="s">
        <v>1184</v>
      </c>
      <c r="B374" s="18">
        <v>1002</v>
      </c>
      <c r="C374" s="18">
        <v>373</v>
      </c>
      <c r="D374" s="17" t="s">
        <v>1176</v>
      </c>
      <c r="E374" s="17">
        <v>1880</v>
      </c>
      <c r="F374" s="17">
        <v>9</v>
      </c>
      <c r="G374" s="17">
        <v>27</v>
      </c>
      <c r="H374" s="17">
        <v>2020</v>
      </c>
      <c r="I374" s="19" t="s">
        <v>12</v>
      </c>
      <c r="J374" s="17">
        <v>5691.6684990800004</v>
      </c>
      <c r="K374" s="17">
        <v>-1766.4074980400001</v>
      </c>
      <c r="L374" s="20">
        <v>138445.57680000001</v>
      </c>
      <c r="M374" s="20">
        <v>5028752.2980000004</v>
      </c>
      <c r="N374" s="20">
        <f t="shared" si="79"/>
        <v>138445.57699999999</v>
      </c>
      <c r="O374" s="20">
        <f t="shared" si="80"/>
        <v>5028752.2980000004</v>
      </c>
      <c r="P374" s="20" t="s">
        <v>104</v>
      </c>
      <c r="Q374" s="43"/>
      <c r="R374" s="43"/>
      <c r="S374" s="43"/>
      <c r="T374" s="43"/>
      <c r="U374" s="43"/>
      <c r="V374" s="44">
        <v>16.2</v>
      </c>
      <c r="W374" s="44">
        <v>16.100000000000001</v>
      </c>
      <c r="X374" s="45">
        <f t="shared" si="91"/>
        <v>16.2</v>
      </c>
      <c r="Y374" s="45">
        <f t="shared" si="92"/>
        <v>16.100000000000001</v>
      </c>
      <c r="Z374" s="45">
        <f t="shared" si="93"/>
        <v>16.2</v>
      </c>
      <c r="AA374" s="17"/>
      <c r="AB374" s="17"/>
      <c r="AC374" s="17"/>
      <c r="AD374" s="17"/>
      <c r="AE374" s="17"/>
      <c r="AF374" s="17"/>
      <c r="AG374" s="17"/>
      <c r="AH374" s="17"/>
      <c r="AI374" s="17"/>
      <c r="AJ374" s="17"/>
      <c r="AK374" s="17"/>
      <c r="AL374" s="43"/>
      <c r="AM374" s="43"/>
    </row>
    <row r="375" spans="1:39" x14ac:dyDescent="0.25">
      <c r="A375" s="17" t="s">
        <v>1322</v>
      </c>
      <c r="B375" s="18">
        <v>1137</v>
      </c>
      <c r="C375" s="18">
        <v>374</v>
      </c>
      <c r="D375" s="17">
        <v>1874</v>
      </c>
      <c r="E375" s="17">
        <f>D375</f>
        <v>1874</v>
      </c>
      <c r="F375" s="17">
        <v>11</v>
      </c>
      <c r="G375" s="17">
        <v>27</v>
      </c>
      <c r="H375" s="17">
        <v>2020</v>
      </c>
      <c r="I375" s="19" t="s">
        <v>12</v>
      </c>
      <c r="J375" s="17">
        <v>22.814089970000001</v>
      </c>
      <c r="K375" s="17">
        <v>6.9819344900000004</v>
      </c>
      <c r="L375" s="20">
        <v>138445.57680000001</v>
      </c>
      <c r="M375" s="20">
        <v>5028752.2980000004</v>
      </c>
      <c r="N375" s="20">
        <f t="shared" si="79"/>
        <v>138445.57699999999</v>
      </c>
      <c r="O375" s="20">
        <f t="shared" si="80"/>
        <v>5028752.2980000004</v>
      </c>
      <c r="P375" s="20" t="s">
        <v>104</v>
      </c>
      <c r="Q375" s="43"/>
      <c r="R375" s="43"/>
      <c r="S375" s="43"/>
      <c r="T375" s="43"/>
      <c r="U375" s="43"/>
      <c r="V375" s="52">
        <v>6.4317622200000004</v>
      </c>
      <c r="W375" s="52">
        <v>7.4549697100000003</v>
      </c>
      <c r="X375" s="45">
        <f t="shared" si="91"/>
        <v>6.4317622200000004</v>
      </c>
      <c r="Y375" s="45">
        <f t="shared" si="92"/>
        <v>7.4549697100000003</v>
      </c>
      <c r="Z375" s="45">
        <f t="shared" si="93"/>
        <v>6.4317622200000004</v>
      </c>
      <c r="AA375" s="17"/>
      <c r="AB375" s="17"/>
      <c r="AC375" s="17"/>
      <c r="AD375" s="17"/>
      <c r="AE375" s="17"/>
      <c r="AF375" s="17"/>
      <c r="AG375" s="17"/>
      <c r="AH375" s="17"/>
      <c r="AI375" s="17"/>
      <c r="AJ375" s="17"/>
      <c r="AK375" s="17"/>
      <c r="AL375" s="43"/>
      <c r="AM375" s="43"/>
    </row>
    <row r="376" spans="1:39" x14ac:dyDescent="0.25">
      <c r="A376" s="17" t="s">
        <v>1333</v>
      </c>
      <c r="B376" s="18">
        <v>1148</v>
      </c>
      <c r="C376" s="18">
        <v>375</v>
      </c>
      <c r="D376" s="17">
        <v>1862</v>
      </c>
      <c r="E376" s="17">
        <f>D376</f>
        <v>1862</v>
      </c>
      <c r="F376" s="17">
        <v>6</v>
      </c>
      <c r="G376" s="17">
        <v>27</v>
      </c>
      <c r="H376" s="17">
        <v>2020</v>
      </c>
      <c r="I376" s="19" t="s">
        <v>12</v>
      </c>
      <c r="J376" s="17">
        <v>15.65573829</v>
      </c>
      <c r="K376" s="17">
        <v>8.1157399300000002</v>
      </c>
      <c r="L376" s="20">
        <v>138445.57680000001</v>
      </c>
      <c r="M376" s="20">
        <v>5028752.2980000004</v>
      </c>
      <c r="N376" s="20">
        <f t="shared" si="79"/>
        <v>138445.57699999999</v>
      </c>
      <c r="O376" s="20">
        <f t="shared" si="80"/>
        <v>5028752.2980000004</v>
      </c>
      <c r="P376" s="20" t="s">
        <v>104</v>
      </c>
      <c r="Q376" s="43"/>
      <c r="R376" s="43"/>
      <c r="S376" s="43"/>
      <c r="T376" s="43"/>
      <c r="U376" s="43"/>
      <c r="V376" s="44">
        <v>0.5</v>
      </c>
      <c r="W376" s="44">
        <v>4.5999999999999996</v>
      </c>
      <c r="X376" s="45">
        <f t="shared" si="91"/>
        <v>0.5</v>
      </c>
      <c r="Y376" s="45">
        <f t="shared" si="92"/>
        <v>4.5999999999999996</v>
      </c>
      <c r="Z376" s="45">
        <f t="shared" si="93"/>
        <v>0.5</v>
      </c>
      <c r="AA376" s="17"/>
      <c r="AB376" s="17"/>
      <c r="AC376" s="17"/>
      <c r="AD376" s="17"/>
      <c r="AE376" s="17"/>
      <c r="AF376" s="17"/>
      <c r="AG376" s="17"/>
      <c r="AH376" s="17"/>
      <c r="AI376" s="17"/>
      <c r="AJ376" s="17"/>
      <c r="AK376" s="17"/>
      <c r="AL376" s="43"/>
      <c r="AM376" s="43"/>
    </row>
    <row r="377" spans="1:39" x14ac:dyDescent="0.25">
      <c r="A377" s="17" t="s">
        <v>1283</v>
      </c>
      <c r="B377" s="18">
        <v>1099</v>
      </c>
      <c r="C377" s="18">
        <v>376</v>
      </c>
      <c r="D377" s="17" t="s">
        <v>1250</v>
      </c>
      <c r="E377" s="17">
        <v>1876</v>
      </c>
      <c r="F377" s="17">
        <v>34</v>
      </c>
      <c r="G377" s="17">
        <v>27</v>
      </c>
      <c r="H377" s="17">
        <v>2020</v>
      </c>
      <c r="I377" s="19" t="s">
        <v>12</v>
      </c>
      <c r="J377" s="17">
        <v>1481.25262221</v>
      </c>
      <c r="K377" s="17">
        <v>-1122.72639678</v>
      </c>
      <c r="L377" s="20">
        <v>138445.57680000001</v>
      </c>
      <c r="M377" s="20">
        <v>5028752.2980000004</v>
      </c>
      <c r="N377" s="20">
        <f t="shared" si="79"/>
        <v>138445.57699999999</v>
      </c>
      <c r="O377" s="20">
        <f t="shared" si="80"/>
        <v>5028752.2980000004</v>
      </c>
      <c r="P377" s="20" t="s">
        <v>104</v>
      </c>
      <c r="Q377" s="43"/>
      <c r="R377" s="43"/>
      <c r="S377" s="43"/>
      <c r="T377" s="43"/>
      <c r="U377" s="43"/>
      <c r="V377" s="44">
        <v>29</v>
      </c>
      <c r="W377" s="44">
        <v>40</v>
      </c>
      <c r="X377" s="45">
        <f t="shared" si="91"/>
        <v>29</v>
      </c>
      <c r="Y377" s="45">
        <f t="shared" si="92"/>
        <v>40</v>
      </c>
      <c r="Z377" s="45">
        <f t="shared" si="93"/>
        <v>29</v>
      </c>
      <c r="AA377" s="17"/>
      <c r="AB377" s="17"/>
      <c r="AC377" s="17"/>
      <c r="AD377" s="17"/>
      <c r="AE377" s="17"/>
      <c r="AF377" s="17"/>
      <c r="AG377" s="17"/>
      <c r="AH377" s="17"/>
      <c r="AI377" s="17"/>
      <c r="AJ377" s="17"/>
      <c r="AK377" s="17"/>
      <c r="AL377" s="43"/>
      <c r="AM377" s="43"/>
    </row>
    <row r="378" spans="1:39" x14ac:dyDescent="0.25">
      <c r="A378" s="17" t="s">
        <v>762</v>
      </c>
      <c r="B378" s="18">
        <v>590</v>
      </c>
      <c r="C378" s="18">
        <v>377</v>
      </c>
      <c r="D378" s="17" t="s">
        <v>754</v>
      </c>
      <c r="E378" s="17">
        <v>1947</v>
      </c>
      <c r="F378" s="17">
        <v>9</v>
      </c>
      <c r="G378" s="17">
        <v>27</v>
      </c>
      <c r="H378" s="17">
        <v>2020</v>
      </c>
      <c r="I378" s="19" t="s">
        <v>12</v>
      </c>
      <c r="J378" s="17">
        <v>554.40843434999999</v>
      </c>
      <c r="K378" s="17">
        <v>-1018.62758211</v>
      </c>
      <c r="L378" s="20">
        <v>138445.57680002</v>
      </c>
      <c r="M378" s="20">
        <v>5028752.2983740699</v>
      </c>
      <c r="N378" s="20">
        <f t="shared" si="79"/>
        <v>138445.57699999999</v>
      </c>
      <c r="O378" s="20">
        <f t="shared" si="80"/>
        <v>5028752.2980000004</v>
      </c>
      <c r="P378" s="20" t="s">
        <v>104</v>
      </c>
      <c r="Q378" s="43"/>
      <c r="R378" s="43"/>
      <c r="S378" s="43"/>
      <c r="T378" s="43"/>
      <c r="U378" s="43"/>
      <c r="V378" s="44">
        <v>4.5999999999999996</v>
      </c>
      <c r="W378" s="44">
        <v>6.9</v>
      </c>
      <c r="X378" s="45">
        <f t="shared" si="91"/>
        <v>4.5999999999999996</v>
      </c>
      <c r="Y378" s="45">
        <f t="shared" si="92"/>
        <v>6.9</v>
      </c>
      <c r="Z378" s="45">
        <f t="shared" si="93"/>
        <v>4.5999999999999996</v>
      </c>
      <c r="AA378" s="17"/>
      <c r="AB378" s="17"/>
      <c r="AC378" s="17"/>
      <c r="AD378" s="17"/>
      <c r="AE378" s="17"/>
      <c r="AF378" s="17"/>
      <c r="AG378" s="17"/>
      <c r="AH378" s="17"/>
      <c r="AI378" s="17"/>
      <c r="AJ378" s="17"/>
      <c r="AK378" s="17"/>
      <c r="AL378" s="43"/>
      <c r="AM378" s="43"/>
    </row>
    <row r="379" spans="1:39" x14ac:dyDescent="0.25">
      <c r="A379" s="17" t="s">
        <v>788</v>
      </c>
      <c r="B379" s="18">
        <v>615</v>
      </c>
      <c r="C379" s="18">
        <v>378</v>
      </c>
      <c r="D379" s="17" t="s">
        <v>781</v>
      </c>
      <c r="E379" s="17">
        <v>1947</v>
      </c>
      <c r="F379" s="17">
        <v>8</v>
      </c>
      <c r="G379" s="17">
        <v>27</v>
      </c>
      <c r="H379" s="17">
        <v>2020</v>
      </c>
      <c r="I379" s="19" t="s">
        <v>12</v>
      </c>
      <c r="J379" s="17">
        <v>556.64973798999995</v>
      </c>
      <c r="K379" s="17">
        <v>-1024.67754468</v>
      </c>
      <c r="L379" s="20">
        <v>138445.57680002</v>
      </c>
      <c r="M379" s="20">
        <v>5028752.2983740699</v>
      </c>
      <c r="N379" s="20">
        <f t="shared" si="79"/>
        <v>138445.57699999999</v>
      </c>
      <c r="O379" s="20">
        <f t="shared" si="80"/>
        <v>5028752.2980000004</v>
      </c>
      <c r="P379" s="20" t="s">
        <v>104</v>
      </c>
      <c r="Q379" s="43"/>
      <c r="R379" s="43"/>
      <c r="S379" s="43"/>
      <c r="T379" s="43"/>
      <c r="U379" s="43"/>
      <c r="V379" s="44">
        <v>3.6</v>
      </c>
      <c r="W379" s="44">
        <v>5.3</v>
      </c>
      <c r="X379" s="45">
        <f t="shared" si="91"/>
        <v>3.6</v>
      </c>
      <c r="Y379" s="45">
        <f t="shared" si="92"/>
        <v>5.3</v>
      </c>
      <c r="Z379" s="45">
        <f t="shared" si="93"/>
        <v>3.6</v>
      </c>
      <c r="AA379" s="17"/>
      <c r="AB379" s="17"/>
      <c r="AC379" s="17"/>
      <c r="AD379" s="17"/>
      <c r="AE379" s="17"/>
      <c r="AF379" s="17"/>
      <c r="AG379" s="17"/>
      <c r="AH379" s="17"/>
      <c r="AI379" s="17"/>
      <c r="AJ379" s="17"/>
      <c r="AK379" s="17"/>
      <c r="AL379" s="43"/>
      <c r="AM379" s="43"/>
    </row>
    <row r="380" spans="1:39" x14ac:dyDescent="0.25">
      <c r="A380" s="17" t="s">
        <v>826</v>
      </c>
      <c r="B380" s="18">
        <v>652</v>
      </c>
      <c r="C380" s="18">
        <v>379</v>
      </c>
      <c r="D380" s="17" t="s">
        <v>809</v>
      </c>
      <c r="E380" s="17">
        <v>1947</v>
      </c>
      <c r="F380" s="17">
        <v>18</v>
      </c>
      <c r="G380" s="17">
        <v>27</v>
      </c>
      <c r="H380" s="17">
        <v>2020</v>
      </c>
      <c r="I380" s="19" t="s">
        <v>12</v>
      </c>
      <c r="J380" s="17">
        <v>539.09493771999996</v>
      </c>
      <c r="K380" s="17">
        <v>-952.9675469</v>
      </c>
      <c r="L380" s="20">
        <v>138445.57680002</v>
      </c>
      <c r="M380" s="20">
        <v>5028752.2983740699</v>
      </c>
      <c r="N380" s="20">
        <f t="shared" si="79"/>
        <v>138445.57699999999</v>
      </c>
      <c r="O380" s="20">
        <f t="shared" si="80"/>
        <v>5028752.2980000004</v>
      </c>
      <c r="P380" s="20" t="s">
        <v>104</v>
      </c>
      <c r="Q380" s="43"/>
      <c r="R380" s="43"/>
      <c r="S380" s="43"/>
      <c r="T380" s="43"/>
      <c r="U380" s="43"/>
      <c r="V380" s="44">
        <v>3.1</v>
      </c>
      <c r="W380" s="44">
        <v>3.9</v>
      </c>
      <c r="X380" s="45">
        <f t="shared" si="91"/>
        <v>3.1</v>
      </c>
      <c r="Y380" s="45">
        <f t="shared" si="92"/>
        <v>3.9</v>
      </c>
      <c r="Z380" s="45">
        <f t="shared" si="93"/>
        <v>3.1</v>
      </c>
      <c r="AA380" s="17"/>
      <c r="AB380" s="17"/>
      <c r="AC380" s="17"/>
      <c r="AD380" s="17"/>
      <c r="AE380" s="17"/>
      <c r="AF380" s="17"/>
      <c r="AG380" s="17"/>
      <c r="AH380" s="17"/>
      <c r="AI380" s="17"/>
      <c r="AJ380" s="17"/>
      <c r="AK380" s="17"/>
      <c r="AL380" s="43"/>
      <c r="AM380" s="43"/>
    </row>
    <row r="381" spans="1:39" x14ac:dyDescent="0.25">
      <c r="A381" s="17" t="s">
        <v>951</v>
      </c>
      <c r="B381" s="18">
        <v>774</v>
      </c>
      <c r="C381" s="18">
        <v>380</v>
      </c>
      <c r="D381" s="17">
        <v>1931</v>
      </c>
      <c r="E381" s="17">
        <f>D381</f>
        <v>1931</v>
      </c>
      <c r="F381" s="17">
        <v>7</v>
      </c>
      <c r="G381" s="17">
        <v>27</v>
      </c>
      <c r="H381" s="17">
        <v>2020</v>
      </c>
      <c r="I381" s="19" t="s">
        <v>12</v>
      </c>
      <c r="J381" s="17">
        <v>560.04164863999995</v>
      </c>
      <c r="K381" s="17">
        <v>-1039.78874907</v>
      </c>
      <c r="L381" s="20">
        <v>138445.57680002</v>
      </c>
      <c r="M381" s="20">
        <v>5028752.2983740699</v>
      </c>
      <c r="N381" s="20">
        <f t="shared" si="79"/>
        <v>138445.57699999999</v>
      </c>
      <c r="O381" s="20">
        <f t="shared" si="80"/>
        <v>5028752.2980000004</v>
      </c>
      <c r="P381" s="20" t="s">
        <v>104</v>
      </c>
      <c r="Q381" s="43"/>
      <c r="R381" s="43"/>
      <c r="S381" s="43"/>
      <c r="T381" s="43"/>
      <c r="U381" s="43"/>
      <c r="V381" s="45">
        <v>8.4217745900000001</v>
      </c>
      <c r="W381" s="45">
        <v>5.9438553900000004</v>
      </c>
      <c r="X381" s="45">
        <f t="shared" si="91"/>
        <v>8.4217745900000001</v>
      </c>
      <c r="Y381" s="45">
        <f t="shared" si="92"/>
        <v>5.9438553900000004</v>
      </c>
      <c r="Z381" s="45">
        <f t="shared" si="93"/>
        <v>8.4217745900000001</v>
      </c>
      <c r="AA381" s="17"/>
      <c r="AB381" s="17"/>
      <c r="AC381" s="17"/>
      <c r="AD381" s="17"/>
      <c r="AE381" s="17"/>
      <c r="AF381" s="17"/>
      <c r="AG381" s="17"/>
      <c r="AH381" s="17"/>
      <c r="AI381" s="17"/>
      <c r="AJ381" s="17"/>
      <c r="AK381" s="17"/>
      <c r="AL381" s="43"/>
      <c r="AM381" s="43"/>
    </row>
    <row r="382" spans="1:39" x14ac:dyDescent="0.25">
      <c r="A382" s="17" t="s">
        <v>1017</v>
      </c>
      <c r="B382" s="18">
        <v>839</v>
      </c>
      <c r="C382" s="18">
        <v>381</v>
      </c>
      <c r="D382" s="17" t="s">
        <v>1012</v>
      </c>
      <c r="E382" s="17">
        <v>1905</v>
      </c>
      <c r="F382" s="17">
        <v>6</v>
      </c>
      <c r="G382" s="17">
        <v>27</v>
      </c>
      <c r="H382" s="17">
        <v>2020</v>
      </c>
      <c r="I382" s="19" t="s">
        <v>12</v>
      </c>
      <c r="J382" s="17">
        <v>5425.4964150100004</v>
      </c>
      <c r="K382" s="17">
        <v>-1927.36786564</v>
      </c>
      <c r="L382" s="20">
        <v>138445.57680002</v>
      </c>
      <c r="M382" s="20">
        <v>5028752.2983740699</v>
      </c>
      <c r="N382" s="20">
        <f t="shared" si="79"/>
        <v>138445.57699999999</v>
      </c>
      <c r="O382" s="20">
        <f t="shared" si="80"/>
        <v>5028752.2980000004</v>
      </c>
      <c r="P382" s="20" t="s">
        <v>104</v>
      </c>
      <c r="Q382" s="43"/>
      <c r="R382" s="43"/>
      <c r="S382" s="43"/>
      <c r="T382" s="43"/>
      <c r="U382" s="43"/>
      <c r="V382" s="45">
        <v>19.938078610000002</v>
      </c>
      <c r="W382" s="52">
        <v>17.697066970000002</v>
      </c>
      <c r="X382" s="45">
        <f t="shared" si="91"/>
        <v>19.938078610000002</v>
      </c>
      <c r="Y382" s="45">
        <f t="shared" si="92"/>
        <v>17.697066970000002</v>
      </c>
      <c r="Z382" s="45">
        <f t="shared" si="93"/>
        <v>19.938078610000002</v>
      </c>
      <c r="AA382" s="17"/>
      <c r="AB382" s="17"/>
      <c r="AC382" s="17"/>
      <c r="AD382" s="17"/>
      <c r="AE382" s="17"/>
      <c r="AF382" s="17"/>
      <c r="AG382" s="17"/>
      <c r="AH382" s="17"/>
      <c r="AI382" s="17"/>
      <c r="AJ382" s="17"/>
      <c r="AK382" s="17"/>
      <c r="AL382" s="43"/>
      <c r="AM382" s="43"/>
    </row>
    <row r="383" spans="1:39" x14ac:dyDescent="0.25">
      <c r="A383" s="17" t="s">
        <v>1072</v>
      </c>
      <c r="B383" s="18">
        <v>893</v>
      </c>
      <c r="C383" s="18">
        <v>382</v>
      </c>
      <c r="D383" s="17" t="s">
        <v>1067</v>
      </c>
      <c r="E383" s="17">
        <v>1905</v>
      </c>
      <c r="F383" s="17">
        <v>6</v>
      </c>
      <c r="G383" s="17">
        <v>27</v>
      </c>
      <c r="H383" s="17">
        <v>2020</v>
      </c>
      <c r="I383" s="19" t="s">
        <v>12</v>
      </c>
      <c r="J383" s="17">
        <v>2316.1574744700001</v>
      </c>
      <c r="K383" s="17">
        <v>-433.63760024999999</v>
      </c>
      <c r="L383" s="20">
        <v>138445.57680002</v>
      </c>
      <c r="M383" s="20">
        <v>5028752.2983740699</v>
      </c>
      <c r="N383" s="20">
        <f t="shared" si="79"/>
        <v>138445.57699999999</v>
      </c>
      <c r="O383" s="20">
        <f t="shared" si="80"/>
        <v>5028752.2980000004</v>
      </c>
      <c r="P383" s="20" t="s">
        <v>104</v>
      </c>
      <c r="Q383" s="43"/>
      <c r="R383" s="43"/>
      <c r="S383" s="43"/>
      <c r="T383" s="43"/>
      <c r="U383" s="43"/>
      <c r="V383" s="44">
        <v>19.7</v>
      </c>
      <c r="W383" s="44">
        <v>13.5</v>
      </c>
      <c r="X383" s="45">
        <f t="shared" si="91"/>
        <v>19.7</v>
      </c>
      <c r="Y383" s="45">
        <f t="shared" si="92"/>
        <v>13.5</v>
      </c>
      <c r="Z383" s="45">
        <f t="shared" si="93"/>
        <v>19.7</v>
      </c>
      <c r="AA383" s="17"/>
      <c r="AB383" s="17"/>
      <c r="AC383" s="17"/>
      <c r="AD383" s="17"/>
      <c r="AE383" s="17"/>
      <c r="AF383" s="17"/>
      <c r="AG383" s="17"/>
      <c r="AH383" s="17"/>
      <c r="AI383" s="17"/>
      <c r="AJ383" s="17"/>
      <c r="AK383" s="17"/>
      <c r="AL383" s="43"/>
      <c r="AM383" s="43"/>
    </row>
    <row r="384" spans="1:39" x14ac:dyDescent="0.25">
      <c r="A384" s="17" t="s">
        <v>1156</v>
      </c>
      <c r="B384" s="18">
        <v>976</v>
      </c>
      <c r="C384" s="18">
        <v>383</v>
      </c>
      <c r="D384" s="17">
        <v>1883</v>
      </c>
      <c r="E384" s="17">
        <f>D384</f>
        <v>1883</v>
      </c>
      <c r="F384" s="17">
        <v>21</v>
      </c>
      <c r="G384" s="17">
        <v>27</v>
      </c>
      <c r="H384" s="17">
        <v>2020</v>
      </c>
      <c r="I384" s="19" t="s">
        <v>12</v>
      </c>
      <c r="J384" s="17">
        <v>2208.7691286600002</v>
      </c>
      <c r="K384" s="17">
        <v>-2136.28573048</v>
      </c>
      <c r="L384" s="20">
        <v>138445.57680002</v>
      </c>
      <c r="M384" s="20">
        <v>5028752.2983740699</v>
      </c>
      <c r="N384" s="20">
        <f t="shared" si="79"/>
        <v>138445.57699999999</v>
      </c>
      <c r="O384" s="20">
        <f t="shared" si="80"/>
        <v>5028752.2980000004</v>
      </c>
      <c r="P384" s="20" t="s">
        <v>104</v>
      </c>
      <c r="Q384" s="43"/>
      <c r="R384" s="43"/>
      <c r="S384" s="43"/>
      <c r="T384" s="43"/>
      <c r="U384" s="43"/>
      <c r="V384" s="53">
        <v>10.928198780000001</v>
      </c>
      <c r="W384" s="53">
        <v>11.4914244</v>
      </c>
      <c r="X384" s="45">
        <f t="shared" si="91"/>
        <v>10.928198780000001</v>
      </c>
      <c r="Y384" s="45">
        <f t="shared" si="92"/>
        <v>11.4914244</v>
      </c>
      <c r="Z384" s="45">
        <f t="shared" si="93"/>
        <v>10.928198780000001</v>
      </c>
      <c r="AA384" s="17"/>
      <c r="AB384" s="17"/>
      <c r="AC384" s="17"/>
      <c r="AD384" s="17"/>
      <c r="AE384" s="17"/>
      <c r="AF384" s="17"/>
      <c r="AG384" s="17"/>
      <c r="AH384" s="17"/>
      <c r="AI384" s="17"/>
      <c r="AJ384" s="17"/>
      <c r="AK384" s="17"/>
      <c r="AL384" s="43"/>
      <c r="AM384" s="43"/>
    </row>
    <row r="385" spans="1:39" x14ac:dyDescent="0.25">
      <c r="A385" s="17" t="s">
        <v>1230</v>
      </c>
      <c r="B385" s="18">
        <v>1047</v>
      </c>
      <c r="C385" s="18">
        <v>384</v>
      </c>
      <c r="D385" s="17" t="s">
        <v>1221</v>
      </c>
      <c r="E385" s="17">
        <v>1880</v>
      </c>
      <c r="F385" s="17">
        <v>10</v>
      </c>
      <c r="G385" s="17">
        <v>27</v>
      </c>
      <c r="H385" s="17">
        <v>2020</v>
      </c>
      <c r="I385" s="19" t="s">
        <v>12</v>
      </c>
      <c r="J385" s="17">
        <v>1192.61434758</v>
      </c>
      <c r="K385" s="17">
        <v>-466.65305611000002</v>
      </c>
      <c r="L385" s="20">
        <v>138445.57680002</v>
      </c>
      <c r="M385" s="20">
        <v>5028752.2983740699</v>
      </c>
      <c r="N385" s="20">
        <f t="shared" si="79"/>
        <v>138445.57699999999</v>
      </c>
      <c r="O385" s="20">
        <f t="shared" si="80"/>
        <v>5028752.2980000004</v>
      </c>
      <c r="P385" s="20" t="s">
        <v>104</v>
      </c>
      <c r="Q385" s="43"/>
      <c r="R385" s="43"/>
      <c r="S385" s="43"/>
      <c r="T385" s="43"/>
      <c r="U385" s="43"/>
      <c r="V385" s="44">
        <v>18.5</v>
      </c>
      <c r="W385" s="44">
        <v>13.7</v>
      </c>
      <c r="X385" s="45">
        <f t="shared" si="91"/>
        <v>18.5</v>
      </c>
      <c r="Y385" s="45">
        <f t="shared" si="92"/>
        <v>13.7</v>
      </c>
      <c r="Z385" s="45">
        <f t="shared" si="93"/>
        <v>18.5</v>
      </c>
      <c r="AA385" s="17"/>
      <c r="AB385" s="17"/>
      <c r="AC385" s="17"/>
      <c r="AD385" s="17"/>
      <c r="AE385" s="17"/>
      <c r="AF385" s="17"/>
      <c r="AG385" s="17"/>
      <c r="AH385" s="17"/>
      <c r="AI385" s="17"/>
      <c r="AJ385" s="17"/>
      <c r="AK385" s="17"/>
      <c r="AL385" s="43"/>
      <c r="AM385" s="43"/>
    </row>
    <row r="386" spans="1:39" x14ac:dyDescent="0.25">
      <c r="A386" s="17" t="s">
        <v>1293</v>
      </c>
      <c r="B386" s="18">
        <v>1108</v>
      </c>
      <c r="C386" s="18">
        <v>385</v>
      </c>
      <c r="D386" s="17" t="s">
        <v>1286</v>
      </c>
      <c r="E386" s="17">
        <v>1876</v>
      </c>
      <c r="F386" s="17">
        <v>8</v>
      </c>
      <c r="G386" s="17">
        <v>27</v>
      </c>
      <c r="H386" s="17">
        <v>2020</v>
      </c>
      <c r="I386" s="19" t="s">
        <v>12</v>
      </c>
      <c r="J386" s="17">
        <v>1320.57427125</v>
      </c>
      <c r="K386" s="17">
        <v>-323.85539889</v>
      </c>
      <c r="L386" s="20">
        <v>138445.57680002</v>
      </c>
      <c r="M386" s="20">
        <v>5028752.2983740699</v>
      </c>
      <c r="N386" s="20">
        <f t="shared" ref="N386:N449" si="94">ROUND(L386,3)</f>
        <v>138445.57699999999</v>
      </c>
      <c r="O386" s="20">
        <f t="shared" ref="O386:O449" si="95">ROUND(M386,3)</f>
        <v>5028752.2980000004</v>
      </c>
      <c r="P386" s="20" t="s">
        <v>104</v>
      </c>
      <c r="Q386" s="43"/>
      <c r="R386" s="43"/>
      <c r="S386" s="43"/>
      <c r="T386" s="43"/>
      <c r="U386" s="43"/>
      <c r="V386" s="44">
        <v>17.8</v>
      </c>
      <c r="W386" s="44">
        <v>25.3</v>
      </c>
      <c r="X386" s="45">
        <f t="shared" si="91"/>
        <v>17.8</v>
      </c>
      <c r="Y386" s="45">
        <f t="shared" si="92"/>
        <v>25.3</v>
      </c>
      <c r="Z386" s="45">
        <f t="shared" si="93"/>
        <v>17.8</v>
      </c>
      <c r="AA386" s="17"/>
      <c r="AB386" s="17"/>
      <c r="AC386" s="17"/>
      <c r="AD386" s="17"/>
      <c r="AE386" s="17"/>
      <c r="AF386" s="17"/>
      <c r="AG386" s="17"/>
      <c r="AH386" s="17"/>
      <c r="AI386" s="17"/>
      <c r="AJ386" s="17"/>
      <c r="AK386" s="17"/>
      <c r="AL386" s="43"/>
      <c r="AM386" s="43"/>
    </row>
    <row r="387" spans="1:39" x14ac:dyDescent="0.25">
      <c r="A387" s="17" t="s">
        <v>296</v>
      </c>
      <c r="B387" s="18">
        <v>113</v>
      </c>
      <c r="C387" s="18">
        <v>386</v>
      </c>
      <c r="D387" s="18">
        <v>2010</v>
      </c>
      <c r="E387" s="17">
        <f>D387</f>
        <v>2010</v>
      </c>
      <c r="F387" s="17">
        <v>9</v>
      </c>
      <c r="G387" s="17">
        <v>27</v>
      </c>
      <c r="H387" s="17">
        <v>2020</v>
      </c>
      <c r="I387" s="19" t="s">
        <v>12</v>
      </c>
      <c r="J387" s="17">
        <v>2477.89212069</v>
      </c>
      <c r="K387" s="17">
        <v>-434.01268304000001</v>
      </c>
      <c r="L387" s="20">
        <v>138445.57680000001</v>
      </c>
      <c r="M387" s="20">
        <v>5028752.2980000004</v>
      </c>
      <c r="N387" s="20">
        <f t="shared" si="94"/>
        <v>138445.57699999999</v>
      </c>
      <c r="O387" s="20">
        <f t="shared" si="95"/>
        <v>5028752.2980000004</v>
      </c>
      <c r="P387" s="20" t="s">
        <v>104</v>
      </c>
      <c r="Q387" s="43"/>
      <c r="R387" s="43"/>
      <c r="S387" s="43"/>
      <c r="T387" s="43"/>
      <c r="U387" s="43"/>
      <c r="V387" s="44">
        <v>2.8532017000000001</v>
      </c>
      <c r="W387" s="44">
        <v>3.23035914</v>
      </c>
      <c r="X387" s="45">
        <f t="shared" si="91"/>
        <v>2.8532017000000001</v>
      </c>
      <c r="Y387" s="45">
        <f t="shared" si="92"/>
        <v>3.23035914</v>
      </c>
      <c r="Z387" s="45">
        <f t="shared" si="93"/>
        <v>2.8532017000000001</v>
      </c>
      <c r="AA387" s="17"/>
      <c r="AB387" s="17"/>
      <c r="AC387" s="17"/>
      <c r="AD387" s="17"/>
      <c r="AE387" s="17"/>
      <c r="AF387" s="17"/>
      <c r="AG387" s="17"/>
      <c r="AH387" s="17"/>
      <c r="AI387" s="17"/>
      <c r="AJ387" s="17"/>
      <c r="AK387" s="17"/>
      <c r="AL387" s="43"/>
      <c r="AM387" s="43"/>
    </row>
    <row r="388" spans="1:39" x14ac:dyDescent="0.25">
      <c r="A388" s="17" t="s">
        <v>363</v>
      </c>
      <c r="B388" s="18">
        <v>183</v>
      </c>
      <c r="C388" s="18">
        <v>387</v>
      </c>
      <c r="D388" s="18">
        <v>1998</v>
      </c>
      <c r="E388" s="17">
        <f>D388</f>
        <v>1998</v>
      </c>
      <c r="F388" s="17">
        <v>10</v>
      </c>
      <c r="G388" s="17">
        <v>27</v>
      </c>
      <c r="H388" s="17">
        <v>2020</v>
      </c>
      <c r="I388" s="19" t="s">
        <v>12</v>
      </c>
      <c r="J388" s="17">
        <v>1973.37539616</v>
      </c>
      <c r="K388" s="17">
        <v>-323.42254723999997</v>
      </c>
      <c r="L388" s="20">
        <v>138445.57680000001</v>
      </c>
      <c r="M388" s="20">
        <v>5028752.2980000004</v>
      </c>
      <c r="N388" s="20">
        <f t="shared" si="94"/>
        <v>138445.57699999999</v>
      </c>
      <c r="O388" s="20">
        <f t="shared" si="95"/>
        <v>5028752.2980000004</v>
      </c>
      <c r="P388" s="20" t="s">
        <v>104</v>
      </c>
      <c r="Q388" s="43"/>
      <c r="R388" s="43"/>
      <c r="S388" s="43"/>
      <c r="T388" s="43"/>
      <c r="U388" s="43"/>
      <c r="V388" s="44">
        <v>2.31762632</v>
      </c>
      <c r="W388" s="44">
        <v>1.3032062</v>
      </c>
      <c r="X388" s="45">
        <f t="shared" si="91"/>
        <v>2.31762632</v>
      </c>
      <c r="Y388" s="45">
        <f t="shared" si="92"/>
        <v>1.3032062</v>
      </c>
      <c r="Z388" s="45">
        <f t="shared" si="93"/>
        <v>2.31762632</v>
      </c>
      <c r="AA388" s="17"/>
      <c r="AB388" s="17"/>
      <c r="AC388" s="17"/>
      <c r="AD388" s="17"/>
      <c r="AE388" s="17"/>
      <c r="AF388" s="17"/>
      <c r="AG388" s="17"/>
      <c r="AH388" s="17"/>
      <c r="AI388" s="17"/>
      <c r="AJ388" s="17"/>
      <c r="AK388" s="17"/>
      <c r="AL388" s="43"/>
      <c r="AM388" s="43"/>
    </row>
    <row r="389" spans="1:39" x14ac:dyDescent="0.25">
      <c r="A389" s="17" t="s">
        <v>393</v>
      </c>
      <c r="B389" s="18">
        <v>215</v>
      </c>
      <c r="C389" s="18">
        <v>388</v>
      </c>
      <c r="D389" s="18">
        <v>1995</v>
      </c>
      <c r="E389" s="17">
        <f>D389</f>
        <v>1995</v>
      </c>
      <c r="F389" s="17">
        <v>11</v>
      </c>
      <c r="G389" s="17">
        <v>27</v>
      </c>
      <c r="H389" s="17">
        <v>2020</v>
      </c>
      <c r="I389" s="19" t="s">
        <v>12</v>
      </c>
      <c r="J389" s="17">
        <v>1569.6943558</v>
      </c>
      <c r="K389" s="17">
        <v>-189.41475765000001</v>
      </c>
      <c r="L389" s="20">
        <v>138445.57680000001</v>
      </c>
      <c r="M389" s="20">
        <v>5028752.2980000004</v>
      </c>
      <c r="N389" s="20">
        <f t="shared" si="94"/>
        <v>138445.57699999999</v>
      </c>
      <c r="O389" s="20">
        <f t="shared" si="95"/>
        <v>5028752.2980000004</v>
      </c>
      <c r="P389" s="20" t="s">
        <v>104</v>
      </c>
      <c r="Q389" s="43"/>
      <c r="R389" s="43"/>
      <c r="S389" s="43"/>
      <c r="T389" s="43"/>
      <c r="U389" s="43"/>
      <c r="V389" s="44">
        <v>1.12242182</v>
      </c>
      <c r="W389" s="44">
        <v>4.3528677699999996</v>
      </c>
      <c r="X389" s="45">
        <f t="shared" si="91"/>
        <v>1.12242182</v>
      </c>
      <c r="Y389" s="45">
        <f t="shared" si="92"/>
        <v>4.3528677699999996</v>
      </c>
      <c r="Z389" s="45">
        <f t="shared" si="93"/>
        <v>1.12242182</v>
      </c>
      <c r="AA389" s="17"/>
      <c r="AB389" s="17"/>
      <c r="AC389" s="17"/>
      <c r="AD389" s="17"/>
      <c r="AE389" s="17"/>
      <c r="AF389" s="17"/>
      <c r="AG389" s="17"/>
      <c r="AH389" s="17"/>
      <c r="AI389" s="17"/>
      <c r="AJ389" s="17"/>
      <c r="AK389" s="17"/>
      <c r="AL389" s="43"/>
      <c r="AM389" s="43"/>
    </row>
    <row r="390" spans="1:39" x14ac:dyDescent="0.25">
      <c r="A390" s="17" t="s">
        <v>442</v>
      </c>
      <c r="B390" s="18">
        <v>265</v>
      </c>
      <c r="C390" s="18">
        <v>389</v>
      </c>
      <c r="D390" s="18">
        <v>1992</v>
      </c>
      <c r="E390" s="17">
        <f>D390</f>
        <v>1992</v>
      </c>
      <c r="F390" s="17">
        <v>30</v>
      </c>
      <c r="G390" s="17">
        <v>27</v>
      </c>
      <c r="H390" s="17">
        <v>2020</v>
      </c>
      <c r="I390" s="19" t="s">
        <v>12</v>
      </c>
      <c r="J390" s="17">
        <v>3128.30604404</v>
      </c>
      <c r="K390" s="17">
        <v>-549.88242078999997</v>
      </c>
      <c r="L390" s="20">
        <v>138445.57680000001</v>
      </c>
      <c r="M390" s="20">
        <v>5028752.2980000004</v>
      </c>
      <c r="N390" s="20">
        <f t="shared" si="94"/>
        <v>138445.57699999999</v>
      </c>
      <c r="O390" s="20">
        <f t="shared" si="95"/>
        <v>5028752.2980000004</v>
      </c>
      <c r="P390" s="20" t="s">
        <v>104</v>
      </c>
      <c r="Q390" s="43"/>
      <c r="R390" s="43"/>
      <c r="S390" s="43"/>
      <c r="T390" s="43"/>
      <c r="U390" s="43"/>
      <c r="V390" s="52">
        <v>1.0846146299999999</v>
      </c>
      <c r="W390" s="52">
        <v>2.1356949200000002</v>
      </c>
      <c r="X390" s="45">
        <f t="shared" si="91"/>
        <v>1.0846146299999999</v>
      </c>
      <c r="Y390" s="45">
        <f t="shared" si="92"/>
        <v>2.1356949200000002</v>
      </c>
      <c r="Z390" s="45">
        <f t="shared" si="93"/>
        <v>1.0846146299999999</v>
      </c>
      <c r="AA390" s="17"/>
      <c r="AB390" s="17"/>
      <c r="AC390" s="17"/>
      <c r="AD390" s="17"/>
      <c r="AE390" s="17"/>
      <c r="AF390" s="17"/>
      <c r="AG390" s="17"/>
      <c r="AH390" s="17"/>
      <c r="AI390" s="17"/>
      <c r="AJ390" s="17"/>
      <c r="AK390" s="17"/>
      <c r="AL390" s="43"/>
      <c r="AM390" s="43"/>
    </row>
    <row r="391" spans="1:39" x14ac:dyDescent="0.25">
      <c r="A391" s="17" t="s">
        <v>456</v>
      </c>
      <c r="B391" s="18">
        <v>279</v>
      </c>
      <c r="C391" s="18">
        <v>390</v>
      </c>
      <c r="D391" s="18">
        <v>1989</v>
      </c>
      <c r="E391" s="17">
        <f>D391</f>
        <v>1989</v>
      </c>
      <c r="F391" s="17">
        <v>7</v>
      </c>
      <c r="G391" s="17">
        <v>27</v>
      </c>
      <c r="H391" s="17">
        <v>2020</v>
      </c>
      <c r="I391" s="19" t="s">
        <v>12</v>
      </c>
      <c r="J391" s="17">
        <v>3224.0452524699999</v>
      </c>
      <c r="K391" s="17">
        <v>-572.14511342000003</v>
      </c>
      <c r="L391" s="20">
        <v>138445.57680000001</v>
      </c>
      <c r="M391" s="20">
        <v>5028752.2980000004</v>
      </c>
      <c r="N391" s="20">
        <f t="shared" si="94"/>
        <v>138445.57699999999</v>
      </c>
      <c r="O391" s="20">
        <f t="shared" si="95"/>
        <v>5028752.2980000004</v>
      </c>
      <c r="P391" s="20" t="s">
        <v>104</v>
      </c>
      <c r="Q391" s="43"/>
      <c r="R391" s="43"/>
      <c r="S391" s="43"/>
      <c r="T391" s="43"/>
      <c r="U391" s="43"/>
      <c r="V391" s="44">
        <v>1.4324905400000001</v>
      </c>
      <c r="W391" s="44">
        <v>3.2382879099999999</v>
      </c>
      <c r="X391" s="45">
        <f t="shared" si="91"/>
        <v>1.4324905400000001</v>
      </c>
      <c r="Y391" s="45">
        <f t="shared" si="92"/>
        <v>3.2382879099999999</v>
      </c>
      <c r="Z391" s="45">
        <f t="shared" si="93"/>
        <v>1.4324905400000001</v>
      </c>
      <c r="AA391" s="17"/>
      <c r="AB391" s="17"/>
      <c r="AC391" s="17"/>
      <c r="AD391" s="17"/>
      <c r="AE391" s="17"/>
      <c r="AF391" s="17"/>
      <c r="AG391" s="17"/>
      <c r="AH391" s="17"/>
      <c r="AI391" s="17"/>
      <c r="AJ391" s="17"/>
      <c r="AK391" s="17"/>
      <c r="AL391" s="43"/>
      <c r="AM391" s="43"/>
    </row>
    <row r="392" spans="1:39" x14ac:dyDescent="0.25">
      <c r="A392" s="17" t="s">
        <v>521</v>
      </c>
      <c r="B392" s="18">
        <v>345</v>
      </c>
      <c r="C392" s="18">
        <v>391</v>
      </c>
      <c r="D392" s="18">
        <v>1983</v>
      </c>
      <c r="E392" s="18">
        <v>1983</v>
      </c>
      <c r="F392" s="17">
        <v>16</v>
      </c>
      <c r="G392" s="17">
        <v>27</v>
      </c>
      <c r="H392" s="17">
        <v>2020</v>
      </c>
      <c r="I392" s="19" t="s">
        <v>12</v>
      </c>
      <c r="J392" s="17">
        <v>3162.03510942</v>
      </c>
      <c r="K392" s="17">
        <v>-601.06952919000003</v>
      </c>
      <c r="L392" s="20">
        <v>138445.57680000001</v>
      </c>
      <c r="M392" s="20">
        <v>5028752.2980000004</v>
      </c>
      <c r="N392" s="20">
        <f t="shared" si="94"/>
        <v>138445.57699999999</v>
      </c>
      <c r="O392" s="20">
        <f t="shared" si="95"/>
        <v>5028752.2980000004</v>
      </c>
      <c r="P392" s="20" t="s">
        <v>104</v>
      </c>
      <c r="Q392" s="43"/>
      <c r="R392" s="43"/>
      <c r="S392" s="43"/>
      <c r="T392" s="43"/>
      <c r="U392" s="43"/>
      <c r="V392" s="45">
        <v>8.4012651300000005</v>
      </c>
      <c r="W392" s="45">
        <v>8.7203755100000002</v>
      </c>
      <c r="X392" s="45">
        <f t="shared" si="91"/>
        <v>8.4012651300000005</v>
      </c>
      <c r="Y392" s="45">
        <f t="shared" si="92"/>
        <v>8.7203755100000002</v>
      </c>
      <c r="Z392" s="45">
        <f t="shared" si="93"/>
        <v>8.4012651300000005</v>
      </c>
      <c r="AA392" s="17"/>
      <c r="AB392" s="17"/>
      <c r="AC392" s="17"/>
      <c r="AD392" s="17"/>
      <c r="AE392" s="17"/>
      <c r="AF392" s="17"/>
      <c r="AG392" s="17"/>
      <c r="AH392" s="17"/>
      <c r="AI392" s="17"/>
      <c r="AJ392" s="17"/>
      <c r="AK392" s="17"/>
      <c r="AL392" s="43"/>
      <c r="AM392" s="43"/>
    </row>
    <row r="393" spans="1:39" x14ac:dyDescent="0.25">
      <c r="A393" s="17" t="s">
        <v>553</v>
      </c>
      <c r="B393" s="18">
        <v>379</v>
      </c>
      <c r="C393" s="18">
        <v>392</v>
      </c>
      <c r="D393">
        <v>1980</v>
      </c>
      <c r="E393">
        <v>1980</v>
      </c>
      <c r="F393">
        <v>18</v>
      </c>
      <c r="G393" s="17">
        <v>27</v>
      </c>
      <c r="H393" s="17">
        <v>2020</v>
      </c>
      <c r="I393" s="19" t="s">
        <v>12</v>
      </c>
      <c r="J393">
        <v>3316.3457370400001</v>
      </c>
      <c r="K393">
        <v>-696.14460581000003</v>
      </c>
      <c r="L393" s="54">
        <v>138445.57680000001</v>
      </c>
      <c r="M393" s="54">
        <v>5028752.2980000004</v>
      </c>
      <c r="N393" s="20">
        <f t="shared" si="94"/>
        <v>138445.57699999999</v>
      </c>
      <c r="O393" s="20">
        <f t="shared" si="95"/>
        <v>5028752.2980000004</v>
      </c>
      <c r="P393" s="20" t="s">
        <v>104</v>
      </c>
      <c r="Q393" s="43"/>
      <c r="R393" s="43"/>
      <c r="S393" s="43"/>
      <c r="T393" s="43"/>
      <c r="U393" s="43"/>
      <c r="V393" s="45">
        <v>8.4340675199999993</v>
      </c>
      <c r="W393" s="45">
        <v>7.9429155700000003</v>
      </c>
      <c r="X393" s="45">
        <f t="shared" si="91"/>
        <v>8.4340675199999993</v>
      </c>
      <c r="Y393" s="45">
        <f t="shared" si="92"/>
        <v>7.9429155700000003</v>
      </c>
      <c r="Z393" s="45">
        <f t="shared" si="93"/>
        <v>8.4340675199999993</v>
      </c>
      <c r="AA393" s="17"/>
      <c r="AB393" s="17"/>
      <c r="AC393" s="17"/>
      <c r="AD393" s="17"/>
      <c r="AE393" s="17"/>
      <c r="AF393" s="17"/>
      <c r="AG393" s="17"/>
      <c r="AH393" s="17"/>
      <c r="AI393" s="17"/>
      <c r="AJ393" s="17"/>
      <c r="AK393" s="17"/>
      <c r="AL393" s="43"/>
      <c r="AM393" s="43"/>
    </row>
    <row r="394" spans="1:39" x14ac:dyDescent="0.25">
      <c r="A394" s="17" t="s">
        <v>598</v>
      </c>
      <c r="B394" s="18">
        <v>425</v>
      </c>
      <c r="C394" s="18">
        <v>393</v>
      </c>
      <c r="D394" s="18">
        <v>1977</v>
      </c>
      <c r="E394" s="17">
        <f>D394</f>
        <v>1977</v>
      </c>
      <c r="F394" s="17">
        <v>24</v>
      </c>
      <c r="G394" s="17">
        <v>27</v>
      </c>
      <c r="H394" s="17">
        <v>2020</v>
      </c>
      <c r="I394" s="19" t="s">
        <v>12</v>
      </c>
      <c r="J394" s="17">
        <v>3379.3803059299998</v>
      </c>
      <c r="K394" s="17">
        <v>-717.43670924000003</v>
      </c>
      <c r="L394" s="20">
        <v>138445.57680000001</v>
      </c>
      <c r="M394" s="20">
        <v>5028752.2980000004</v>
      </c>
      <c r="N394" s="20">
        <f t="shared" si="94"/>
        <v>138445.57699999999</v>
      </c>
      <c r="O394" s="20">
        <f t="shared" si="95"/>
        <v>5028752.2980000004</v>
      </c>
      <c r="P394" s="20" t="s">
        <v>104</v>
      </c>
      <c r="Q394" s="43"/>
      <c r="R394" s="43"/>
      <c r="S394" s="43"/>
      <c r="T394" s="43"/>
      <c r="U394" s="43"/>
      <c r="V394" s="44">
        <v>13.228373769999999</v>
      </c>
      <c r="W394" s="44">
        <v>13.020932009999999</v>
      </c>
      <c r="X394" s="45">
        <f t="shared" si="91"/>
        <v>13.228373769999999</v>
      </c>
      <c r="Y394" s="45">
        <f t="shared" si="92"/>
        <v>13.020932009999999</v>
      </c>
      <c r="Z394" s="45">
        <f t="shared" si="93"/>
        <v>13.228373769999999</v>
      </c>
      <c r="AA394" s="17"/>
      <c r="AB394" s="17"/>
      <c r="AC394" s="17"/>
      <c r="AD394" s="17"/>
      <c r="AE394" s="17"/>
      <c r="AF394" s="17"/>
      <c r="AG394" s="17"/>
      <c r="AH394" s="17"/>
      <c r="AI394" s="17"/>
      <c r="AJ394" s="17"/>
      <c r="AK394" s="17"/>
      <c r="AL394" s="43"/>
      <c r="AM394" s="43"/>
    </row>
    <row r="395" spans="1:39" x14ac:dyDescent="0.25">
      <c r="A395" s="23" t="s">
        <v>121</v>
      </c>
      <c r="B395" s="23">
        <v>9</v>
      </c>
      <c r="C395" s="23">
        <v>394</v>
      </c>
      <c r="D395" s="23">
        <v>1946</v>
      </c>
      <c r="E395" s="23">
        <f>D395</f>
        <v>1946</v>
      </c>
      <c r="F395" s="23" t="s">
        <v>12</v>
      </c>
      <c r="G395" s="23">
        <v>9</v>
      </c>
      <c r="H395" s="23">
        <v>1946</v>
      </c>
      <c r="I395" s="24">
        <v>15</v>
      </c>
      <c r="J395" s="23" t="s">
        <v>12</v>
      </c>
      <c r="K395" s="23" t="s">
        <v>12</v>
      </c>
      <c r="L395" s="25">
        <v>138476.45569999999</v>
      </c>
      <c r="M395" s="25">
        <v>5027917.4749999996</v>
      </c>
      <c r="N395" s="25">
        <f t="shared" si="94"/>
        <v>138476.45600000001</v>
      </c>
      <c r="O395" s="25">
        <f t="shared" si="95"/>
        <v>5027917.4749999996</v>
      </c>
      <c r="P395" s="25" t="s">
        <v>104</v>
      </c>
      <c r="Q395" s="26">
        <v>4.5485280640000001</v>
      </c>
      <c r="R395" s="26">
        <v>5.9418622540000001</v>
      </c>
      <c r="S395" s="27">
        <f>IF(E395=2020, Q395, IF(E395=1946, Q395+5.4, IF(E395=1883, Q395+8.2, IF(E395=1882, Q395+5.9, IF(E395=1824, Q395+5.8, IF(E395=1803, Q395+14.8, IF(E395=1790, Q395+8, )))))))</f>
        <v>9.9485280640000013</v>
      </c>
      <c r="T395" s="27">
        <f>IF(E395=2020, R395, IF(E395=1946, R395+5.4, IF(E395=1883, R395+8.2, IF(E395=1882, R395+5.9, IF(E395=1824, R395+5.8, IF(E395=1803, R395+14.8, IF(E395=1790, R395+8, )))))))</f>
        <v>11.341862254</v>
      </c>
      <c r="U395" s="27">
        <f>IF(P395="Affine", S395, T395)</f>
        <v>9.9485280640000013</v>
      </c>
      <c r="V395" s="23"/>
      <c r="W395" s="23"/>
      <c r="X395" s="28"/>
      <c r="Y395" s="27"/>
      <c r="Z395" s="26"/>
      <c r="AA395" s="23">
        <v>1891</v>
      </c>
      <c r="AB395" s="23">
        <v>1905</v>
      </c>
      <c r="AC395" s="23">
        <f>AVERAGE(AA395:AB395)</f>
        <v>1898</v>
      </c>
      <c r="AD395" s="23">
        <f>AC395-AA395</f>
        <v>7</v>
      </c>
      <c r="AE395" s="23">
        <v>1974</v>
      </c>
      <c r="AF395" s="23">
        <v>1983</v>
      </c>
      <c r="AG395" s="23">
        <f>AVERAGE(AE395:AF395)</f>
        <v>1978.5</v>
      </c>
      <c r="AH395" s="23">
        <f>AG395-AE395</f>
        <v>4.5</v>
      </c>
      <c r="AI395" s="23" t="s">
        <v>105</v>
      </c>
      <c r="AJ395" s="23">
        <v>1</v>
      </c>
      <c r="AK395" s="23" t="s">
        <v>122</v>
      </c>
      <c r="AL395" s="26">
        <f>AVERAGE(V396:V410)</f>
        <v>4.5485280640000001</v>
      </c>
      <c r="AM395" s="26">
        <f>AVERAGE(W396:W410)</f>
        <v>5.9418622540000001</v>
      </c>
    </row>
    <row r="396" spans="1:39" x14ac:dyDescent="0.25">
      <c r="A396" s="17" t="s">
        <v>770</v>
      </c>
      <c r="B396" s="18">
        <v>598</v>
      </c>
      <c r="C396" s="18">
        <v>395</v>
      </c>
      <c r="D396" s="17" t="s">
        <v>754</v>
      </c>
      <c r="E396" s="17">
        <v>1947</v>
      </c>
      <c r="F396" s="17">
        <v>17</v>
      </c>
      <c r="G396" s="17">
        <v>9</v>
      </c>
      <c r="H396" s="17">
        <v>1946</v>
      </c>
      <c r="I396" s="19" t="s">
        <v>12</v>
      </c>
      <c r="J396" s="17">
        <v>446.43457969999997</v>
      </c>
      <c r="K396" s="17">
        <v>-620.19046372000003</v>
      </c>
      <c r="L396" s="20">
        <v>138476.45566012</v>
      </c>
      <c r="M396" s="20">
        <v>5027917.4754640404</v>
      </c>
      <c r="N396" s="20">
        <f t="shared" si="94"/>
        <v>138476.45600000001</v>
      </c>
      <c r="O396" s="20">
        <f t="shared" si="95"/>
        <v>5027917.4749999996</v>
      </c>
      <c r="P396" s="20" t="s">
        <v>104</v>
      </c>
      <c r="Q396" s="43"/>
      <c r="R396" s="43"/>
      <c r="S396" s="43"/>
      <c r="T396" s="43"/>
      <c r="U396" s="43"/>
      <c r="V396" s="44">
        <v>2.4</v>
      </c>
      <c r="W396" s="44">
        <v>2.6</v>
      </c>
      <c r="X396" s="45">
        <f t="shared" ref="X396:X410" si="96">IF(H396=2020, V396, IF(H396=1946, V396+5.4, IF(H396=1883, V396+8.2, IF(H396=1882, V396+5.9, IF(H396=1824, V396+5.8, IF(H396=1803, V396+14.8, IF(H396=1790, V396+8, )))))))</f>
        <v>7.8000000000000007</v>
      </c>
      <c r="Y396" s="45">
        <f t="shared" ref="Y396:Y410" si="97">IF(H396=2020, W396, IF(H396=1946, W396+6.1, IF(H396=1883, W396+7.6, IF(H396=1882, W396+6.3, IF(H396=1824, W396+7.4, IF(H396=1803, W396+17.5, IF(H396=1790, W396+11.8, )))))))</f>
        <v>8.6999999999999993</v>
      </c>
      <c r="Z396" s="45">
        <f t="shared" ref="Z396:Z410" si="98">IF(P396="Affine", X396, Y396)</f>
        <v>7.8000000000000007</v>
      </c>
      <c r="AA396" s="17"/>
      <c r="AB396" s="17"/>
      <c r="AC396" s="17"/>
      <c r="AD396" s="17"/>
      <c r="AE396" s="17"/>
      <c r="AF396" s="17"/>
      <c r="AG396" s="17"/>
      <c r="AH396" s="17"/>
      <c r="AI396" s="17"/>
      <c r="AJ396" s="17"/>
      <c r="AK396" s="17"/>
      <c r="AL396" s="43"/>
      <c r="AM396" s="43"/>
    </row>
    <row r="397" spans="1:39" x14ac:dyDescent="0.25">
      <c r="A397" s="17" t="s">
        <v>796</v>
      </c>
      <c r="B397" s="18">
        <v>623</v>
      </c>
      <c r="C397" s="18">
        <v>396</v>
      </c>
      <c r="D397" s="17" t="s">
        <v>781</v>
      </c>
      <c r="E397" s="17">
        <v>1947</v>
      </c>
      <c r="F397" s="17">
        <v>16</v>
      </c>
      <c r="G397" s="17">
        <v>9</v>
      </c>
      <c r="H397" s="17">
        <v>1946</v>
      </c>
      <c r="I397" s="19" t="s">
        <v>12</v>
      </c>
      <c r="J397" s="17">
        <v>447.29269323</v>
      </c>
      <c r="K397" s="17">
        <v>-623.79285138</v>
      </c>
      <c r="L397" s="20">
        <v>138476.45566012</v>
      </c>
      <c r="M397" s="20">
        <v>5027917.4754640404</v>
      </c>
      <c r="N397" s="20">
        <f t="shared" si="94"/>
        <v>138476.45600000001</v>
      </c>
      <c r="O397" s="20">
        <f t="shared" si="95"/>
        <v>5027917.4749999996</v>
      </c>
      <c r="P397" s="20" t="s">
        <v>104</v>
      </c>
      <c r="Q397" s="43"/>
      <c r="R397" s="43"/>
      <c r="S397" s="43"/>
      <c r="T397" s="43"/>
      <c r="U397" s="43"/>
      <c r="V397" s="44">
        <v>5.3</v>
      </c>
      <c r="W397" s="44">
        <v>5.4</v>
      </c>
      <c r="X397" s="45">
        <f t="shared" si="96"/>
        <v>10.7</v>
      </c>
      <c r="Y397" s="45">
        <f t="shared" si="97"/>
        <v>11.5</v>
      </c>
      <c r="Z397" s="45">
        <f t="shared" si="98"/>
        <v>10.7</v>
      </c>
      <c r="AA397" s="17"/>
      <c r="AB397" s="17"/>
      <c r="AC397" s="17"/>
      <c r="AD397" s="17"/>
      <c r="AE397" s="17"/>
      <c r="AF397" s="17"/>
      <c r="AG397" s="17"/>
      <c r="AH397" s="17"/>
      <c r="AI397" s="17"/>
      <c r="AJ397" s="17"/>
      <c r="AK397" s="17"/>
      <c r="AL397" s="43"/>
      <c r="AM397" s="43"/>
    </row>
    <row r="398" spans="1:39" x14ac:dyDescent="0.25">
      <c r="A398" s="17" t="s">
        <v>816</v>
      </c>
      <c r="B398" s="18">
        <v>642</v>
      </c>
      <c r="C398" s="18">
        <v>397</v>
      </c>
      <c r="D398" s="17" t="s">
        <v>809</v>
      </c>
      <c r="E398" s="17">
        <v>1947</v>
      </c>
      <c r="F398" s="17">
        <v>8</v>
      </c>
      <c r="G398" s="17">
        <v>9</v>
      </c>
      <c r="H398" s="17">
        <v>1946</v>
      </c>
      <c r="I398" s="19" t="s">
        <v>12</v>
      </c>
      <c r="J398" s="17">
        <v>431.06065647000003</v>
      </c>
      <c r="K398" s="17">
        <v>-555.23811044000001</v>
      </c>
      <c r="L398" s="20">
        <v>138476.45566012</v>
      </c>
      <c r="M398" s="20">
        <v>5027917.4754640404</v>
      </c>
      <c r="N398" s="20">
        <f t="shared" si="94"/>
        <v>138476.45600000001</v>
      </c>
      <c r="O398" s="20">
        <f t="shared" si="95"/>
        <v>5027917.4749999996</v>
      </c>
      <c r="P398" s="20" t="s">
        <v>104</v>
      </c>
      <c r="Q398" s="43"/>
      <c r="R398" s="43"/>
      <c r="S398" s="43"/>
      <c r="T398" s="43"/>
      <c r="U398" s="43"/>
      <c r="V398" s="44">
        <v>3.3</v>
      </c>
      <c r="W398" s="44">
        <v>3.3</v>
      </c>
      <c r="X398" s="45">
        <f t="shared" si="96"/>
        <v>8.6999999999999993</v>
      </c>
      <c r="Y398" s="45">
        <f t="shared" si="97"/>
        <v>9.3999999999999986</v>
      </c>
      <c r="Z398" s="45">
        <f t="shared" si="98"/>
        <v>8.6999999999999993</v>
      </c>
      <c r="AA398" s="17"/>
      <c r="AB398" s="17"/>
      <c r="AC398" s="17"/>
      <c r="AD398" s="17"/>
      <c r="AE398" s="17"/>
      <c r="AF398" s="17"/>
      <c r="AG398" s="17"/>
      <c r="AH398" s="17"/>
      <c r="AI398" s="17"/>
      <c r="AJ398" s="17"/>
      <c r="AK398" s="17"/>
      <c r="AL398" s="43"/>
      <c r="AM398" s="43"/>
    </row>
    <row r="399" spans="1:39" x14ac:dyDescent="0.25">
      <c r="A399" s="17" t="s">
        <v>958</v>
      </c>
      <c r="B399" s="18">
        <v>781</v>
      </c>
      <c r="C399" s="18">
        <v>398</v>
      </c>
      <c r="D399" s="17">
        <v>1931</v>
      </c>
      <c r="E399" s="17">
        <f>D399</f>
        <v>1931</v>
      </c>
      <c r="F399" s="17">
        <v>14</v>
      </c>
      <c r="G399" s="17">
        <v>9</v>
      </c>
      <c r="H399" s="17">
        <v>1946</v>
      </c>
      <c r="I399" s="19" t="s">
        <v>12</v>
      </c>
      <c r="J399" s="17">
        <v>449.37099677999998</v>
      </c>
      <c r="K399" s="17">
        <v>-631.84617793999996</v>
      </c>
      <c r="L399" s="20">
        <v>138476.45566012</v>
      </c>
      <c r="M399" s="20">
        <v>5027917.4754640404</v>
      </c>
      <c r="N399" s="20">
        <f t="shared" si="94"/>
        <v>138476.45600000001</v>
      </c>
      <c r="O399" s="20">
        <f t="shared" si="95"/>
        <v>5027917.4749999996</v>
      </c>
      <c r="P399" s="20" t="s">
        <v>104</v>
      </c>
      <c r="Q399" s="43"/>
      <c r="R399" s="43"/>
      <c r="S399" s="43"/>
      <c r="T399" s="43"/>
      <c r="U399" s="43"/>
      <c r="V399" s="45">
        <v>4.3282648899999998</v>
      </c>
      <c r="W399" s="45">
        <v>7.80224794</v>
      </c>
      <c r="X399" s="45">
        <f t="shared" si="96"/>
        <v>9.7282648900000002</v>
      </c>
      <c r="Y399" s="45">
        <f t="shared" si="97"/>
        <v>13.902247939999999</v>
      </c>
      <c r="Z399" s="45">
        <f t="shared" si="98"/>
        <v>9.7282648900000002</v>
      </c>
      <c r="AA399" s="17"/>
      <c r="AB399" s="17"/>
      <c r="AC399" s="17"/>
      <c r="AD399" s="17"/>
      <c r="AE399" s="17"/>
      <c r="AF399" s="17"/>
      <c r="AG399" s="17"/>
      <c r="AH399" s="17"/>
      <c r="AI399" s="17"/>
      <c r="AJ399" s="17"/>
      <c r="AK399" s="17"/>
      <c r="AL399" s="43"/>
      <c r="AM399" s="43"/>
    </row>
    <row r="400" spans="1:39" x14ac:dyDescent="0.25">
      <c r="A400" s="17" t="s">
        <v>1050</v>
      </c>
      <c r="B400" s="18">
        <v>872</v>
      </c>
      <c r="C400" s="18">
        <v>399</v>
      </c>
      <c r="D400" s="17" t="s">
        <v>1012</v>
      </c>
      <c r="E400" s="17">
        <v>1905</v>
      </c>
      <c r="F400" s="17">
        <v>39</v>
      </c>
      <c r="G400" s="17">
        <v>9</v>
      </c>
      <c r="H400" s="17">
        <v>1946</v>
      </c>
      <c r="I400" s="19" t="s">
        <v>12</v>
      </c>
      <c r="J400" s="17">
        <v>5460.3097163000002</v>
      </c>
      <c r="K400" s="17">
        <v>-2761.3710502899999</v>
      </c>
      <c r="L400" s="20">
        <v>138476.45566012</v>
      </c>
      <c r="M400" s="20">
        <v>5027917.4754640404</v>
      </c>
      <c r="N400" s="20">
        <f t="shared" si="94"/>
        <v>138476.45600000001</v>
      </c>
      <c r="O400" s="20">
        <f t="shared" si="95"/>
        <v>5027917.4749999996</v>
      </c>
      <c r="P400" s="20" t="s">
        <v>104</v>
      </c>
      <c r="Q400" s="43"/>
      <c r="R400" s="43"/>
      <c r="S400" s="43"/>
      <c r="T400" s="43"/>
      <c r="U400" s="43"/>
      <c r="V400" s="45">
        <v>6.9657191599999999</v>
      </c>
      <c r="W400" s="45">
        <v>9.6713740099999992</v>
      </c>
      <c r="X400" s="45">
        <f t="shared" si="96"/>
        <v>12.365719160000001</v>
      </c>
      <c r="Y400" s="45">
        <f t="shared" si="97"/>
        <v>15.771374009999999</v>
      </c>
      <c r="Z400" s="45">
        <f t="shared" si="98"/>
        <v>12.365719160000001</v>
      </c>
      <c r="AA400" s="17"/>
      <c r="AB400" s="17"/>
      <c r="AC400" s="17"/>
      <c r="AD400" s="17"/>
      <c r="AE400" s="17"/>
      <c r="AF400" s="17"/>
      <c r="AG400" s="17"/>
      <c r="AH400" s="17"/>
      <c r="AI400" s="17"/>
      <c r="AJ400" s="17"/>
      <c r="AK400" s="17"/>
      <c r="AL400" s="43"/>
      <c r="AM400" s="43"/>
    </row>
    <row r="401" spans="1:39" x14ac:dyDescent="0.25">
      <c r="A401" s="17" t="s">
        <v>1080</v>
      </c>
      <c r="B401" s="18">
        <v>901</v>
      </c>
      <c r="C401" s="18">
        <v>400</v>
      </c>
      <c r="D401" s="17" t="s">
        <v>1067</v>
      </c>
      <c r="E401" s="17">
        <v>1905</v>
      </c>
      <c r="F401" s="17">
        <v>14</v>
      </c>
      <c r="G401" s="17">
        <v>9</v>
      </c>
      <c r="H401" s="17">
        <v>1946</v>
      </c>
      <c r="I401" s="19" t="s">
        <v>12</v>
      </c>
      <c r="J401" s="17">
        <v>2350.0785655599998</v>
      </c>
      <c r="K401" s="17">
        <v>-1274.5313112900001</v>
      </c>
      <c r="L401" s="20">
        <v>138476.45566012</v>
      </c>
      <c r="M401" s="20">
        <v>5027917.4754640404</v>
      </c>
      <c r="N401" s="20">
        <f t="shared" si="94"/>
        <v>138476.45600000001</v>
      </c>
      <c r="O401" s="20">
        <f t="shared" si="95"/>
        <v>5027917.4749999996</v>
      </c>
      <c r="P401" s="20" t="s">
        <v>104</v>
      </c>
      <c r="Q401" s="43"/>
      <c r="R401" s="43"/>
      <c r="S401" s="43"/>
      <c r="T401" s="43"/>
      <c r="U401" s="43"/>
      <c r="V401" s="44">
        <v>6.3</v>
      </c>
      <c r="W401" s="44">
        <v>11.5</v>
      </c>
      <c r="X401" s="45">
        <f t="shared" si="96"/>
        <v>11.7</v>
      </c>
      <c r="Y401" s="45">
        <f t="shared" si="97"/>
        <v>17.600000000000001</v>
      </c>
      <c r="Z401" s="45">
        <f t="shared" si="98"/>
        <v>11.7</v>
      </c>
      <c r="AA401" s="17"/>
      <c r="AB401" s="17"/>
      <c r="AC401" s="17"/>
      <c r="AD401" s="17"/>
      <c r="AE401" s="17"/>
      <c r="AF401" s="17"/>
      <c r="AG401" s="17"/>
      <c r="AH401" s="17"/>
      <c r="AI401" s="17"/>
      <c r="AJ401" s="17"/>
      <c r="AK401" s="17"/>
      <c r="AL401" s="43"/>
      <c r="AM401" s="43"/>
    </row>
    <row r="402" spans="1:39" x14ac:dyDescent="0.25">
      <c r="A402" s="17" t="s">
        <v>623</v>
      </c>
      <c r="B402" s="18">
        <v>452</v>
      </c>
      <c r="C402" s="18">
        <v>401</v>
      </c>
      <c r="D402" s="18">
        <v>1974</v>
      </c>
      <c r="E402" s="17">
        <f t="shared" ref="E402:E419" si="99">D402</f>
        <v>1974</v>
      </c>
      <c r="F402" s="17">
        <v>11</v>
      </c>
      <c r="G402" s="17">
        <v>9</v>
      </c>
      <c r="H402" s="17">
        <v>1946</v>
      </c>
      <c r="I402" s="19" t="s">
        <v>12</v>
      </c>
      <c r="J402" s="17">
        <v>17.673845149999998</v>
      </c>
      <c r="K402" s="17">
        <v>8.4311535000000006</v>
      </c>
      <c r="L402" s="20">
        <v>138476.45569999999</v>
      </c>
      <c r="M402" s="20">
        <v>5027917.4749999996</v>
      </c>
      <c r="N402" s="20">
        <f t="shared" si="94"/>
        <v>138476.45600000001</v>
      </c>
      <c r="O402" s="20">
        <f t="shared" si="95"/>
        <v>5027917.4749999996</v>
      </c>
      <c r="P402" s="20" t="s">
        <v>104</v>
      </c>
      <c r="Q402" s="43"/>
      <c r="R402" s="43"/>
      <c r="S402" s="43"/>
      <c r="T402" s="43"/>
      <c r="U402" s="43"/>
      <c r="V402" s="44">
        <v>11</v>
      </c>
      <c r="W402" s="44">
        <v>16.100000000000001</v>
      </c>
      <c r="X402" s="45">
        <f t="shared" si="96"/>
        <v>16.399999999999999</v>
      </c>
      <c r="Y402" s="45">
        <f t="shared" si="97"/>
        <v>22.200000000000003</v>
      </c>
      <c r="Z402" s="45">
        <f t="shared" si="98"/>
        <v>16.399999999999999</v>
      </c>
      <c r="AA402" s="17"/>
      <c r="AB402" s="17"/>
      <c r="AC402" s="17"/>
      <c r="AD402" s="17"/>
      <c r="AE402" s="17"/>
      <c r="AF402" s="17"/>
      <c r="AG402" s="17"/>
      <c r="AH402" s="17"/>
      <c r="AI402" s="17"/>
      <c r="AJ402" s="17"/>
      <c r="AK402" s="17"/>
      <c r="AL402" s="43"/>
      <c r="AM402" s="43"/>
    </row>
    <row r="403" spans="1:39" x14ac:dyDescent="0.25">
      <c r="A403" s="17" t="s">
        <v>641</v>
      </c>
      <c r="B403" s="18">
        <v>470</v>
      </c>
      <c r="C403" s="18">
        <v>402</v>
      </c>
      <c r="D403" s="18">
        <v>1971</v>
      </c>
      <c r="E403" s="17">
        <f t="shared" si="99"/>
        <v>1971</v>
      </c>
      <c r="F403" s="17">
        <v>13</v>
      </c>
      <c r="G403" s="17">
        <v>9</v>
      </c>
      <c r="H403" s="17">
        <v>1946</v>
      </c>
      <c r="I403" s="19" t="s">
        <v>12</v>
      </c>
      <c r="J403" s="17">
        <v>16.207842100000001</v>
      </c>
      <c r="K403" s="17">
        <v>15.9060501</v>
      </c>
      <c r="L403" s="20">
        <v>138476.45569999999</v>
      </c>
      <c r="M403" s="20">
        <v>5027917.4749999996</v>
      </c>
      <c r="N403" s="20">
        <f t="shared" si="94"/>
        <v>138476.45600000001</v>
      </c>
      <c r="O403" s="20">
        <f t="shared" si="95"/>
        <v>5027917.4749999996</v>
      </c>
      <c r="P403" s="20" t="s">
        <v>104</v>
      </c>
      <c r="Q403" s="43"/>
      <c r="R403" s="43"/>
      <c r="S403" s="43"/>
      <c r="T403" s="43"/>
      <c r="U403" s="43"/>
      <c r="V403" s="44">
        <v>3.2</v>
      </c>
      <c r="W403" s="44">
        <v>3.8</v>
      </c>
      <c r="X403" s="45">
        <f t="shared" si="96"/>
        <v>8.6000000000000014</v>
      </c>
      <c r="Y403" s="45">
        <f t="shared" si="97"/>
        <v>9.8999999999999986</v>
      </c>
      <c r="Z403" s="45">
        <f t="shared" si="98"/>
        <v>8.6000000000000014</v>
      </c>
      <c r="AA403" s="17"/>
      <c r="AB403" s="17"/>
      <c r="AC403" s="17"/>
      <c r="AD403" s="17"/>
      <c r="AE403" s="17"/>
      <c r="AF403" s="17"/>
      <c r="AG403" s="17"/>
      <c r="AH403" s="17"/>
      <c r="AI403" s="17"/>
      <c r="AJ403" s="17"/>
      <c r="AK403" s="17"/>
      <c r="AL403" s="43"/>
      <c r="AM403" s="43"/>
    </row>
    <row r="404" spans="1:39" x14ac:dyDescent="0.25">
      <c r="A404" s="17" t="s">
        <v>668</v>
      </c>
      <c r="B404" s="18">
        <v>497</v>
      </c>
      <c r="C404" s="18">
        <v>403</v>
      </c>
      <c r="D404" s="18">
        <v>1966</v>
      </c>
      <c r="E404" s="17">
        <f t="shared" si="99"/>
        <v>1966</v>
      </c>
      <c r="F404" s="17">
        <v>16</v>
      </c>
      <c r="G404" s="17">
        <v>9</v>
      </c>
      <c r="H404" s="17">
        <v>1946</v>
      </c>
      <c r="I404" s="19" t="s">
        <v>12</v>
      </c>
      <c r="J404" s="17">
        <v>5.6034016199999996</v>
      </c>
      <c r="K404" s="17">
        <v>8.8245655099999993</v>
      </c>
      <c r="L404" s="20">
        <v>138476.45569999999</v>
      </c>
      <c r="M404" s="20">
        <v>5027917.4749999996</v>
      </c>
      <c r="N404" s="20">
        <f t="shared" si="94"/>
        <v>138476.45600000001</v>
      </c>
      <c r="O404" s="20">
        <f t="shared" si="95"/>
        <v>5027917.4749999996</v>
      </c>
      <c r="P404" s="20" t="s">
        <v>104</v>
      </c>
      <c r="Q404" s="43"/>
      <c r="R404" s="43"/>
      <c r="S404" s="43"/>
      <c r="T404" s="43"/>
      <c r="U404" s="43"/>
      <c r="V404" s="44">
        <v>8.3000000000000007</v>
      </c>
      <c r="W404" s="44">
        <v>8.4</v>
      </c>
      <c r="X404" s="45">
        <f t="shared" si="96"/>
        <v>13.700000000000001</v>
      </c>
      <c r="Y404" s="45">
        <f t="shared" si="97"/>
        <v>14.5</v>
      </c>
      <c r="Z404" s="45">
        <f t="shared" si="98"/>
        <v>13.700000000000001</v>
      </c>
      <c r="AA404" s="17"/>
      <c r="AB404" s="17"/>
      <c r="AC404" s="17"/>
      <c r="AD404" s="17"/>
      <c r="AE404" s="17"/>
      <c r="AF404" s="17"/>
      <c r="AG404" s="17"/>
      <c r="AH404" s="17"/>
      <c r="AI404" s="17"/>
      <c r="AJ404" s="17"/>
      <c r="AK404" s="17"/>
      <c r="AL404" s="43"/>
      <c r="AM404" s="43"/>
    </row>
    <row r="405" spans="1:39" x14ac:dyDescent="0.25">
      <c r="A405" s="17" t="s">
        <v>695</v>
      </c>
      <c r="B405" s="18">
        <v>524</v>
      </c>
      <c r="C405" s="18">
        <v>404</v>
      </c>
      <c r="D405" s="18">
        <v>1963</v>
      </c>
      <c r="E405" s="17">
        <f t="shared" si="99"/>
        <v>1963</v>
      </c>
      <c r="F405" s="17">
        <v>18</v>
      </c>
      <c r="G405" s="17">
        <v>9</v>
      </c>
      <c r="H405" s="17">
        <v>1946</v>
      </c>
      <c r="I405" s="19" t="s">
        <v>12</v>
      </c>
      <c r="J405" s="17">
        <v>8.1177967399999993</v>
      </c>
      <c r="K405" s="17">
        <v>10.24808395</v>
      </c>
      <c r="L405" s="20">
        <v>138476.45569999999</v>
      </c>
      <c r="M405" s="20">
        <v>5027917.4749999996</v>
      </c>
      <c r="N405" s="20">
        <f t="shared" si="94"/>
        <v>138476.45600000001</v>
      </c>
      <c r="O405" s="20">
        <f t="shared" si="95"/>
        <v>5027917.4749999996</v>
      </c>
      <c r="P405" s="20" t="s">
        <v>104</v>
      </c>
      <c r="Q405" s="43"/>
      <c r="R405" s="43"/>
      <c r="S405" s="43"/>
      <c r="T405" s="43"/>
      <c r="U405" s="43"/>
      <c r="V405" s="44">
        <v>2.4</v>
      </c>
      <c r="W405" s="44">
        <v>1.8</v>
      </c>
      <c r="X405" s="45">
        <f t="shared" si="96"/>
        <v>7.8000000000000007</v>
      </c>
      <c r="Y405" s="45">
        <f t="shared" si="97"/>
        <v>7.8999999999999995</v>
      </c>
      <c r="Z405" s="45">
        <f t="shared" si="98"/>
        <v>7.8000000000000007</v>
      </c>
      <c r="AA405" s="17"/>
      <c r="AB405" s="17"/>
      <c r="AC405" s="17"/>
      <c r="AD405" s="17"/>
      <c r="AE405" s="17"/>
      <c r="AF405" s="17"/>
      <c r="AG405" s="17"/>
      <c r="AH405" s="17"/>
      <c r="AI405" s="17"/>
      <c r="AJ405" s="17"/>
      <c r="AK405" s="17"/>
      <c r="AL405" s="43"/>
      <c r="AM405" s="43"/>
    </row>
    <row r="406" spans="1:39" x14ac:dyDescent="0.25">
      <c r="A406" s="17" t="s">
        <v>725</v>
      </c>
      <c r="B406" s="18">
        <v>554</v>
      </c>
      <c r="C406" s="18">
        <v>405</v>
      </c>
      <c r="D406" s="18">
        <v>1960</v>
      </c>
      <c r="E406" s="17">
        <f t="shared" si="99"/>
        <v>1960</v>
      </c>
      <c r="F406" s="17">
        <v>23</v>
      </c>
      <c r="G406" s="17">
        <v>9</v>
      </c>
      <c r="H406" s="17">
        <v>1946</v>
      </c>
      <c r="I406" s="19" t="s">
        <v>12</v>
      </c>
      <c r="J406" s="17">
        <v>6.6915590900000002</v>
      </c>
      <c r="K406" s="17">
        <v>10.44222637</v>
      </c>
      <c r="L406" s="20">
        <v>138476.45569999999</v>
      </c>
      <c r="M406" s="20">
        <v>5027917.4749999996</v>
      </c>
      <c r="N406" s="20">
        <f t="shared" si="94"/>
        <v>138476.45600000001</v>
      </c>
      <c r="O406" s="20">
        <f t="shared" si="95"/>
        <v>5027917.4749999996</v>
      </c>
      <c r="P406" s="20" t="s">
        <v>104</v>
      </c>
      <c r="Q406" s="43"/>
      <c r="R406" s="43"/>
      <c r="S406" s="43"/>
      <c r="T406" s="43"/>
      <c r="U406" s="43"/>
      <c r="V406" s="44">
        <v>5.0999999999999996</v>
      </c>
      <c r="W406" s="44">
        <v>4.8</v>
      </c>
      <c r="X406" s="45">
        <f t="shared" si="96"/>
        <v>10.5</v>
      </c>
      <c r="Y406" s="45">
        <f t="shared" si="97"/>
        <v>10.899999999999999</v>
      </c>
      <c r="Z406" s="45">
        <f t="shared" si="98"/>
        <v>10.5</v>
      </c>
      <c r="AA406" s="17"/>
      <c r="AB406" s="17"/>
      <c r="AC406" s="17"/>
      <c r="AD406" s="17"/>
      <c r="AE406" s="17"/>
      <c r="AF406" s="17"/>
      <c r="AG406" s="17"/>
      <c r="AH406" s="17"/>
      <c r="AI406" s="17"/>
      <c r="AJ406" s="17"/>
      <c r="AK406" s="17"/>
      <c r="AL406" s="43"/>
      <c r="AM406" s="43"/>
    </row>
    <row r="407" spans="1:39" x14ac:dyDescent="0.25">
      <c r="A407" s="17" t="s">
        <v>746</v>
      </c>
      <c r="B407" s="18">
        <v>575</v>
      </c>
      <c r="C407" s="18">
        <v>406</v>
      </c>
      <c r="D407" s="18">
        <v>1958</v>
      </c>
      <c r="E407" s="17">
        <f t="shared" si="99"/>
        <v>1958</v>
      </c>
      <c r="F407" s="17">
        <v>19</v>
      </c>
      <c r="G407" s="17">
        <v>9</v>
      </c>
      <c r="H407" s="17">
        <v>1946</v>
      </c>
      <c r="I407" s="19" t="s">
        <v>12</v>
      </c>
      <c r="J407" s="17">
        <v>7.5706749899999997</v>
      </c>
      <c r="K407" s="17">
        <v>10.85439833</v>
      </c>
      <c r="L407" s="20">
        <v>138476.45569999999</v>
      </c>
      <c r="M407" s="20">
        <v>5027917.4749999996</v>
      </c>
      <c r="N407" s="20">
        <f t="shared" si="94"/>
        <v>138476.45600000001</v>
      </c>
      <c r="O407" s="20">
        <f t="shared" si="95"/>
        <v>5027917.4749999996</v>
      </c>
      <c r="P407" s="20" t="s">
        <v>104</v>
      </c>
      <c r="Q407" s="43"/>
      <c r="R407" s="43"/>
      <c r="S407" s="43"/>
      <c r="T407" s="43"/>
      <c r="U407" s="43"/>
      <c r="V407" s="44">
        <v>4.5</v>
      </c>
      <c r="W407" s="44">
        <v>4.3</v>
      </c>
      <c r="X407" s="45">
        <f t="shared" si="96"/>
        <v>9.9</v>
      </c>
      <c r="Y407" s="45">
        <f t="shared" si="97"/>
        <v>10.399999999999999</v>
      </c>
      <c r="Z407" s="45">
        <f t="shared" si="98"/>
        <v>9.9</v>
      </c>
      <c r="AA407" s="17"/>
      <c r="AB407" s="17"/>
      <c r="AC407" s="17"/>
      <c r="AD407" s="17"/>
      <c r="AE407" s="17"/>
      <c r="AF407" s="17"/>
      <c r="AG407" s="17"/>
      <c r="AH407" s="17"/>
      <c r="AI407" s="17"/>
      <c r="AJ407" s="17"/>
      <c r="AK407" s="17"/>
      <c r="AL407" s="43"/>
      <c r="AM407" s="43"/>
    </row>
    <row r="408" spans="1:39" x14ac:dyDescent="0.25">
      <c r="A408" s="17" t="s">
        <v>996</v>
      </c>
      <c r="B408" s="18">
        <v>819</v>
      </c>
      <c r="C408" s="18">
        <v>407</v>
      </c>
      <c r="D408" s="17">
        <v>1911</v>
      </c>
      <c r="E408" s="17">
        <f t="shared" si="99"/>
        <v>1911</v>
      </c>
      <c r="F408" s="17">
        <v>1</v>
      </c>
      <c r="G408" s="17">
        <v>9</v>
      </c>
      <c r="H408" s="17">
        <v>1946</v>
      </c>
      <c r="I408" s="19" t="s">
        <v>12</v>
      </c>
      <c r="J408" s="17">
        <v>5172.1458539599998</v>
      </c>
      <c r="K408" s="17">
        <v>-1968.2668136299999</v>
      </c>
      <c r="L408" s="20">
        <v>138476.45569999999</v>
      </c>
      <c r="M408" s="20">
        <v>5027917.4749999996</v>
      </c>
      <c r="N408" s="20">
        <f t="shared" si="94"/>
        <v>138476.45600000001</v>
      </c>
      <c r="O408" s="20">
        <f t="shared" si="95"/>
        <v>5027917.4749999996</v>
      </c>
      <c r="P408" s="20" t="s">
        <v>104</v>
      </c>
      <c r="Q408" s="43"/>
      <c r="R408" s="43"/>
      <c r="S408" s="43"/>
      <c r="T408" s="43"/>
      <c r="U408" s="43"/>
      <c r="V408" s="44">
        <v>1.8</v>
      </c>
      <c r="W408" s="44">
        <v>3.5</v>
      </c>
      <c r="X408" s="45">
        <f t="shared" si="96"/>
        <v>7.2</v>
      </c>
      <c r="Y408" s="45">
        <f t="shared" si="97"/>
        <v>9.6</v>
      </c>
      <c r="Z408" s="45">
        <f t="shared" si="98"/>
        <v>7.2</v>
      </c>
      <c r="AA408" s="17"/>
      <c r="AB408" s="17"/>
      <c r="AC408" s="17"/>
      <c r="AD408" s="17"/>
      <c r="AE408" s="17"/>
      <c r="AF408" s="17"/>
      <c r="AG408" s="17"/>
      <c r="AH408" s="17"/>
      <c r="AI408" s="17"/>
      <c r="AJ408" s="17"/>
      <c r="AK408" s="17"/>
      <c r="AL408" s="43"/>
      <c r="AM408" s="43"/>
    </row>
    <row r="409" spans="1:39" x14ac:dyDescent="0.25">
      <c r="A409" s="17" t="s">
        <v>1116</v>
      </c>
      <c r="B409" s="18">
        <v>937</v>
      </c>
      <c r="C409" s="18">
        <v>408</v>
      </c>
      <c r="D409" s="17">
        <v>1891</v>
      </c>
      <c r="E409" s="17">
        <f t="shared" si="99"/>
        <v>1891</v>
      </c>
      <c r="F409" s="17">
        <v>15</v>
      </c>
      <c r="G409" s="17">
        <v>9</v>
      </c>
      <c r="H409" s="17">
        <v>1946</v>
      </c>
      <c r="I409" s="19" t="s">
        <v>12</v>
      </c>
      <c r="J409" s="17">
        <v>12.01675882</v>
      </c>
      <c r="K409" s="17">
        <v>15.35425873</v>
      </c>
      <c r="L409" s="20">
        <v>138476.45569999999</v>
      </c>
      <c r="M409" s="20">
        <v>5027917.4749999996</v>
      </c>
      <c r="N409" s="20">
        <f t="shared" si="94"/>
        <v>138476.45600000001</v>
      </c>
      <c r="O409" s="20">
        <f t="shared" si="95"/>
        <v>5027917.4749999996</v>
      </c>
      <c r="P409" s="20" t="s">
        <v>104</v>
      </c>
      <c r="Q409" s="43"/>
      <c r="R409" s="43"/>
      <c r="S409" s="43"/>
      <c r="T409" s="43"/>
      <c r="U409" s="43"/>
      <c r="V409" s="44">
        <v>1.2</v>
      </c>
      <c r="W409" s="44">
        <v>2.2000000000000002</v>
      </c>
      <c r="X409" s="45">
        <f t="shared" si="96"/>
        <v>6.6000000000000005</v>
      </c>
      <c r="Y409" s="45">
        <f t="shared" si="97"/>
        <v>8.3000000000000007</v>
      </c>
      <c r="Z409" s="45">
        <f t="shared" si="98"/>
        <v>6.6000000000000005</v>
      </c>
      <c r="AA409" s="17"/>
      <c r="AB409" s="17"/>
      <c r="AC409" s="17"/>
      <c r="AD409" s="17"/>
      <c r="AE409" s="17"/>
      <c r="AF409" s="17"/>
      <c r="AG409" s="17"/>
      <c r="AH409" s="17"/>
      <c r="AI409" s="17"/>
      <c r="AJ409" s="17"/>
      <c r="AK409" s="17"/>
      <c r="AL409" s="43"/>
      <c r="AM409" s="43"/>
    </row>
    <row r="410" spans="1:39" x14ac:dyDescent="0.25">
      <c r="A410" s="17" t="s">
        <v>986</v>
      </c>
      <c r="B410" s="18">
        <v>809</v>
      </c>
      <c r="C410" s="18">
        <v>409</v>
      </c>
      <c r="D410" s="17">
        <v>1917</v>
      </c>
      <c r="E410" s="17">
        <f t="shared" si="99"/>
        <v>1917</v>
      </c>
      <c r="F410" s="17">
        <v>14</v>
      </c>
      <c r="G410" s="17">
        <v>9</v>
      </c>
      <c r="H410" s="17">
        <v>1946</v>
      </c>
      <c r="I410" s="19" t="s">
        <v>12</v>
      </c>
      <c r="J410" s="17">
        <v>13.79709484</v>
      </c>
      <c r="K410" s="17">
        <v>5.27904309</v>
      </c>
      <c r="L410" s="20">
        <v>138476.45569999999</v>
      </c>
      <c r="M410" s="20">
        <v>5027917.4749999996</v>
      </c>
      <c r="N410" s="20">
        <f t="shared" si="94"/>
        <v>138476.45600000001</v>
      </c>
      <c r="O410" s="20">
        <f t="shared" si="95"/>
        <v>5027917.4749999996</v>
      </c>
      <c r="P410" s="20" t="s">
        <v>104</v>
      </c>
      <c r="Q410" s="51"/>
      <c r="R410" s="51"/>
      <c r="S410" s="51"/>
      <c r="T410" s="51"/>
      <c r="U410" s="51"/>
      <c r="V410" s="44">
        <v>2.1339369100000001</v>
      </c>
      <c r="W410" s="44">
        <v>3.9543118599999998</v>
      </c>
      <c r="X410" s="45">
        <f t="shared" si="96"/>
        <v>7.5339369100000004</v>
      </c>
      <c r="Y410" s="45">
        <f t="shared" si="97"/>
        <v>10.054311859999999</v>
      </c>
      <c r="Z410" s="45">
        <f t="shared" si="98"/>
        <v>7.5339369100000004</v>
      </c>
      <c r="AA410" s="17"/>
      <c r="AB410" s="17"/>
      <c r="AC410" s="17"/>
      <c r="AD410" s="17"/>
      <c r="AE410" s="17"/>
      <c r="AF410" s="17"/>
      <c r="AG410" s="17"/>
      <c r="AH410" s="17"/>
      <c r="AI410" s="17"/>
      <c r="AJ410" s="17"/>
      <c r="AK410" s="17"/>
      <c r="AL410" s="51"/>
      <c r="AM410" s="51"/>
    </row>
    <row r="411" spans="1:39" x14ac:dyDescent="0.25">
      <c r="A411" s="23" t="s">
        <v>113</v>
      </c>
      <c r="B411" s="23">
        <v>5</v>
      </c>
      <c r="C411" s="23">
        <v>410</v>
      </c>
      <c r="D411" s="23">
        <v>1946</v>
      </c>
      <c r="E411" s="23">
        <f t="shared" si="99"/>
        <v>1946</v>
      </c>
      <c r="F411" s="23" t="s">
        <v>12</v>
      </c>
      <c r="G411" s="23">
        <v>5</v>
      </c>
      <c r="H411" s="23">
        <v>1946</v>
      </c>
      <c r="I411" s="24">
        <v>23</v>
      </c>
      <c r="J411" s="23" t="s">
        <v>12</v>
      </c>
      <c r="K411" s="23" t="s">
        <v>12</v>
      </c>
      <c r="L411" s="25">
        <v>138524.06099999999</v>
      </c>
      <c r="M411" s="25">
        <v>5027439.5</v>
      </c>
      <c r="N411" s="25">
        <f t="shared" si="94"/>
        <v>138524.06099999999</v>
      </c>
      <c r="O411" s="25">
        <f t="shared" si="95"/>
        <v>5027439.5</v>
      </c>
      <c r="P411" s="25" t="s">
        <v>104</v>
      </c>
      <c r="Q411" s="26">
        <v>7.6038339982608703</v>
      </c>
      <c r="R411" s="26">
        <v>10.649487375217392</v>
      </c>
      <c r="S411" s="27">
        <f>IF(E411=2020, Q411, IF(E411=1946, Q411+5.4, IF(E411=1883, Q411+8.2, IF(E411=1882, Q411+5.9, IF(E411=1824, Q411+5.8, IF(E411=1803, Q411+14.8, IF(E411=1790, Q411+8, )))))))</f>
        <v>13.00383399826087</v>
      </c>
      <c r="T411" s="27">
        <f>IF(E411=2020, R411, IF(E411=1946, R411+5.4, IF(E411=1883, R411+8.2, IF(E411=1882, R411+5.9, IF(E411=1824, R411+5.8, IF(E411=1803, R411+14.8, IF(E411=1790, R411+8, )))))))</f>
        <v>16.049487375217392</v>
      </c>
      <c r="U411" s="27">
        <f>IF(P411="Affine", S411, T411)</f>
        <v>13.00383399826087</v>
      </c>
      <c r="V411" s="23"/>
      <c r="W411" s="23"/>
      <c r="X411" s="28"/>
      <c r="Y411" s="27"/>
      <c r="Z411" s="26"/>
      <c r="AA411" s="23">
        <v>1813</v>
      </c>
      <c r="AB411" s="23">
        <v>1852</v>
      </c>
      <c r="AC411" s="23">
        <f>AVERAGE(AA411:AB411)</f>
        <v>1832.5</v>
      </c>
      <c r="AD411" s="23">
        <f>AC411-AA411</f>
        <v>19.5</v>
      </c>
      <c r="AE411" s="23">
        <v>2000</v>
      </c>
      <c r="AF411" s="23">
        <v>2004</v>
      </c>
      <c r="AG411" s="23">
        <f>AVERAGE(AE411:AF411)</f>
        <v>2002</v>
      </c>
      <c r="AH411" s="23">
        <f>AG411-AE411</f>
        <v>2</v>
      </c>
      <c r="AI411" s="23" t="s">
        <v>105</v>
      </c>
      <c r="AJ411" s="23">
        <v>1</v>
      </c>
      <c r="AK411" s="23" t="s">
        <v>114</v>
      </c>
      <c r="AL411" s="26">
        <f>AVERAGE(V412:V434)</f>
        <v>7.6038339982608703</v>
      </c>
      <c r="AM411" s="26">
        <f>AVERAGE(W412:W434)</f>
        <v>10.649487375217392</v>
      </c>
    </row>
    <row r="412" spans="1:39" x14ac:dyDescent="0.25">
      <c r="A412" s="17" t="s">
        <v>984</v>
      </c>
      <c r="B412" s="18">
        <v>807</v>
      </c>
      <c r="C412" s="18">
        <v>411</v>
      </c>
      <c r="D412" s="17">
        <v>1917</v>
      </c>
      <c r="E412" s="17">
        <f t="shared" si="99"/>
        <v>1917</v>
      </c>
      <c r="F412" s="17">
        <v>12</v>
      </c>
      <c r="G412" s="17">
        <v>5</v>
      </c>
      <c r="H412" s="17">
        <v>1946</v>
      </c>
      <c r="I412" s="19" t="s">
        <v>12</v>
      </c>
      <c r="J412" s="17">
        <v>12.86229895</v>
      </c>
      <c r="K412" s="17">
        <v>7.974367</v>
      </c>
      <c r="L412" s="20">
        <v>138524.06099999999</v>
      </c>
      <c r="M412" s="20">
        <v>5027439.5</v>
      </c>
      <c r="N412" s="20">
        <f t="shared" si="94"/>
        <v>138524.06099999999</v>
      </c>
      <c r="O412" s="20">
        <f t="shared" si="95"/>
        <v>5027439.5</v>
      </c>
      <c r="P412" s="20" t="s">
        <v>104</v>
      </c>
      <c r="Q412" s="43"/>
      <c r="R412" s="43"/>
      <c r="S412" s="43"/>
      <c r="T412" s="43"/>
      <c r="U412" s="43"/>
      <c r="V412" s="44">
        <v>4.5114139</v>
      </c>
      <c r="W412" s="44">
        <v>5.1345376700000003</v>
      </c>
      <c r="X412" s="45">
        <f t="shared" ref="X412:X434" si="100">IF(H412=2020, V412, IF(H412=1946, V412+5.4, IF(H412=1883, V412+8.2, IF(H412=1882, V412+5.9, IF(H412=1824, V412+5.8, IF(H412=1803, V412+14.8, IF(H412=1790, V412+8, )))))))</f>
        <v>9.9114138999999994</v>
      </c>
      <c r="Y412" s="45">
        <f t="shared" ref="Y412:Y434" si="101">IF(H412=2020, W412, IF(H412=1946, W412+6.1, IF(H412=1883, W412+7.6, IF(H412=1882, W412+6.3, IF(H412=1824, W412+7.4, IF(H412=1803, W412+17.5, IF(H412=1790, W412+11.8, )))))))</f>
        <v>11.23453767</v>
      </c>
      <c r="Z412" s="45">
        <f t="shared" ref="Z412:Z434" si="102">IF(P412="Affine", X412, Y412)</f>
        <v>9.9114138999999994</v>
      </c>
      <c r="AA412" s="17"/>
      <c r="AB412" s="17"/>
      <c r="AC412" s="17"/>
      <c r="AD412" s="17"/>
      <c r="AE412" s="17"/>
      <c r="AF412" s="17"/>
      <c r="AG412" s="17"/>
      <c r="AH412" s="17"/>
      <c r="AI412" s="17"/>
      <c r="AJ412" s="17"/>
      <c r="AK412" s="17"/>
      <c r="AL412" s="43"/>
      <c r="AM412" s="43"/>
    </row>
    <row r="413" spans="1:39" x14ac:dyDescent="0.25">
      <c r="A413" s="17" t="s">
        <v>643</v>
      </c>
      <c r="B413" s="18">
        <v>472</v>
      </c>
      <c r="C413" s="18">
        <v>412</v>
      </c>
      <c r="D413" s="18">
        <v>1971</v>
      </c>
      <c r="E413" s="17">
        <f t="shared" si="99"/>
        <v>1971</v>
      </c>
      <c r="F413" s="17">
        <v>15</v>
      </c>
      <c r="G413" s="17">
        <v>5</v>
      </c>
      <c r="H413" s="17">
        <v>1946</v>
      </c>
      <c r="I413" s="19" t="s">
        <v>12</v>
      </c>
      <c r="J413" s="17">
        <v>17.40398566</v>
      </c>
      <c r="K413" s="17">
        <v>12.26105828</v>
      </c>
      <c r="L413" s="20">
        <v>138524.06099999999</v>
      </c>
      <c r="M413" s="20">
        <v>5027439.5</v>
      </c>
      <c r="N413" s="20">
        <f t="shared" si="94"/>
        <v>138524.06099999999</v>
      </c>
      <c r="O413" s="20">
        <f t="shared" si="95"/>
        <v>5027439.5</v>
      </c>
      <c r="P413" s="20" t="s">
        <v>104</v>
      </c>
      <c r="Q413" s="43"/>
      <c r="R413" s="43"/>
      <c r="S413" s="43"/>
      <c r="T413" s="43"/>
      <c r="U413" s="43"/>
      <c r="V413" s="44">
        <v>4.5999999999999996</v>
      </c>
      <c r="W413" s="44">
        <v>4.7</v>
      </c>
      <c r="X413" s="45">
        <f t="shared" si="100"/>
        <v>10</v>
      </c>
      <c r="Y413" s="45">
        <f t="shared" si="101"/>
        <v>10.8</v>
      </c>
      <c r="Z413" s="45">
        <f t="shared" si="102"/>
        <v>10</v>
      </c>
      <c r="AA413" s="17"/>
      <c r="AB413" s="17"/>
      <c r="AC413" s="17"/>
      <c r="AD413" s="17"/>
      <c r="AE413" s="17"/>
      <c r="AF413" s="17"/>
      <c r="AG413" s="17"/>
      <c r="AH413" s="17"/>
      <c r="AI413" s="17"/>
      <c r="AJ413" s="17"/>
      <c r="AK413" s="17"/>
      <c r="AL413" s="43"/>
      <c r="AM413" s="43"/>
    </row>
    <row r="414" spans="1:39" x14ac:dyDescent="0.25">
      <c r="A414" s="17" t="s">
        <v>672</v>
      </c>
      <c r="B414" s="18">
        <v>501</v>
      </c>
      <c r="C414" s="18">
        <v>413</v>
      </c>
      <c r="D414" s="18">
        <v>1966</v>
      </c>
      <c r="E414" s="17">
        <f t="shared" si="99"/>
        <v>1966</v>
      </c>
      <c r="F414" s="17">
        <v>20</v>
      </c>
      <c r="G414" s="17">
        <v>5</v>
      </c>
      <c r="H414" s="17">
        <v>1946</v>
      </c>
      <c r="I414" s="19" t="s">
        <v>12</v>
      </c>
      <c r="J414" s="17">
        <v>4.3943715900000004</v>
      </c>
      <c r="K414" s="17">
        <v>12.510238940000001</v>
      </c>
      <c r="L414" s="20">
        <v>138524.06099999999</v>
      </c>
      <c r="M414" s="20">
        <v>5027439.5</v>
      </c>
      <c r="N414" s="20">
        <f t="shared" si="94"/>
        <v>138524.06099999999</v>
      </c>
      <c r="O414" s="20">
        <f t="shared" si="95"/>
        <v>5027439.5</v>
      </c>
      <c r="P414" s="20" t="s">
        <v>104</v>
      </c>
      <c r="Q414" s="43"/>
      <c r="R414" s="43"/>
      <c r="S414" s="43"/>
      <c r="T414" s="43"/>
      <c r="U414" s="43"/>
      <c r="V414" s="44">
        <v>2.8</v>
      </c>
      <c r="W414" s="44">
        <v>7.8</v>
      </c>
      <c r="X414" s="45">
        <f t="shared" si="100"/>
        <v>8.1999999999999993</v>
      </c>
      <c r="Y414" s="45">
        <f t="shared" si="101"/>
        <v>13.899999999999999</v>
      </c>
      <c r="Z414" s="45">
        <f t="shared" si="102"/>
        <v>8.1999999999999993</v>
      </c>
      <c r="AA414" s="17"/>
      <c r="AB414" s="17"/>
      <c r="AC414" s="17"/>
      <c r="AD414" s="17"/>
      <c r="AE414" s="17"/>
      <c r="AF414" s="17"/>
      <c r="AG414" s="17"/>
      <c r="AH414" s="17"/>
      <c r="AI414" s="17"/>
      <c r="AJ414" s="17"/>
      <c r="AK414" s="17"/>
      <c r="AL414" s="43"/>
      <c r="AM414" s="43"/>
    </row>
    <row r="415" spans="1:39" x14ac:dyDescent="0.25">
      <c r="A415" s="17" t="s">
        <v>696</v>
      </c>
      <c r="B415" s="18">
        <v>525</v>
      </c>
      <c r="C415" s="18">
        <v>414</v>
      </c>
      <c r="D415" s="18">
        <v>1963</v>
      </c>
      <c r="E415" s="17">
        <f t="shared" si="99"/>
        <v>1963</v>
      </c>
      <c r="F415" s="17">
        <v>19</v>
      </c>
      <c r="G415" s="17">
        <v>5</v>
      </c>
      <c r="H415" s="17">
        <v>1946</v>
      </c>
      <c r="I415" s="19" t="s">
        <v>12</v>
      </c>
      <c r="J415" s="17">
        <v>6.9468929499999996</v>
      </c>
      <c r="K415" s="17">
        <v>13.931134780000001</v>
      </c>
      <c r="L415" s="20">
        <v>138524.06099999999</v>
      </c>
      <c r="M415" s="20">
        <v>5027439.5</v>
      </c>
      <c r="N415" s="20">
        <f t="shared" si="94"/>
        <v>138524.06099999999</v>
      </c>
      <c r="O415" s="20">
        <f t="shared" si="95"/>
        <v>5027439.5</v>
      </c>
      <c r="P415" s="20" t="s">
        <v>104</v>
      </c>
      <c r="Q415" s="43"/>
      <c r="R415" s="43"/>
      <c r="S415" s="43"/>
      <c r="T415" s="43"/>
      <c r="U415" s="43"/>
      <c r="V415" s="44">
        <v>6.1</v>
      </c>
      <c r="W415" s="44">
        <v>6.9</v>
      </c>
      <c r="X415" s="45">
        <f t="shared" si="100"/>
        <v>11.5</v>
      </c>
      <c r="Y415" s="45">
        <f t="shared" si="101"/>
        <v>13</v>
      </c>
      <c r="Z415" s="45">
        <f t="shared" si="102"/>
        <v>11.5</v>
      </c>
      <c r="AA415" s="17"/>
      <c r="AB415" s="17"/>
      <c r="AC415" s="17"/>
      <c r="AD415" s="17"/>
      <c r="AE415" s="17"/>
      <c r="AF415" s="17"/>
      <c r="AG415" s="17"/>
      <c r="AH415" s="17"/>
      <c r="AI415" s="17"/>
      <c r="AJ415" s="17"/>
      <c r="AK415" s="17"/>
      <c r="AL415" s="43"/>
      <c r="AM415" s="43"/>
    </row>
    <row r="416" spans="1:39" x14ac:dyDescent="0.25">
      <c r="A416" s="17" t="s">
        <v>722</v>
      </c>
      <c r="B416" s="18">
        <v>551</v>
      </c>
      <c r="C416" s="18">
        <v>415</v>
      </c>
      <c r="D416" s="18">
        <v>1960</v>
      </c>
      <c r="E416" s="17">
        <f t="shared" si="99"/>
        <v>1960</v>
      </c>
      <c r="F416" s="17">
        <v>20</v>
      </c>
      <c r="G416" s="17">
        <v>5</v>
      </c>
      <c r="H416" s="17">
        <v>1946</v>
      </c>
      <c r="I416" s="19" t="s">
        <v>12</v>
      </c>
      <c r="J416" s="17">
        <v>5.5396195700000002</v>
      </c>
      <c r="K416" s="17">
        <v>14.146039780000001</v>
      </c>
      <c r="L416" s="20">
        <v>138524.06099999999</v>
      </c>
      <c r="M416" s="20">
        <v>5027439.5</v>
      </c>
      <c r="N416" s="20">
        <f t="shared" si="94"/>
        <v>138524.06099999999</v>
      </c>
      <c r="O416" s="20">
        <f t="shared" si="95"/>
        <v>5027439.5</v>
      </c>
      <c r="P416" s="20" t="s">
        <v>104</v>
      </c>
      <c r="Q416" s="43"/>
      <c r="R416" s="43"/>
      <c r="S416" s="43"/>
      <c r="T416" s="43"/>
      <c r="U416" s="43"/>
      <c r="V416" s="44">
        <v>7</v>
      </c>
      <c r="W416" s="44">
        <v>6.1</v>
      </c>
      <c r="X416" s="45">
        <f t="shared" si="100"/>
        <v>12.4</v>
      </c>
      <c r="Y416" s="45">
        <f t="shared" si="101"/>
        <v>12.2</v>
      </c>
      <c r="Z416" s="45">
        <f t="shared" si="102"/>
        <v>12.4</v>
      </c>
      <c r="AA416" s="17"/>
      <c r="AB416" s="17"/>
      <c r="AC416" s="17"/>
      <c r="AD416" s="17"/>
      <c r="AE416" s="17"/>
      <c r="AF416" s="17"/>
      <c r="AG416" s="17"/>
      <c r="AH416" s="17"/>
      <c r="AI416" s="17"/>
      <c r="AJ416" s="17"/>
      <c r="AK416" s="17"/>
      <c r="AL416" s="43"/>
      <c r="AM416" s="43"/>
    </row>
    <row r="417" spans="1:39" x14ac:dyDescent="0.25">
      <c r="A417" s="17" t="s">
        <v>747</v>
      </c>
      <c r="B417" s="18">
        <v>576</v>
      </c>
      <c r="C417" s="18">
        <v>416</v>
      </c>
      <c r="D417" s="18">
        <v>1958</v>
      </c>
      <c r="E417" s="17">
        <f t="shared" si="99"/>
        <v>1958</v>
      </c>
      <c r="F417" s="17">
        <v>20</v>
      </c>
      <c r="G417" s="17">
        <v>5</v>
      </c>
      <c r="H417" s="17">
        <v>1946</v>
      </c>
      <c r="I417" s="19" t="s">
        <v>12</v>
      </c>
      <c r="J417" s="17">
        <v>6.3130352700000003</v>
      </c>
      <c r="K417" s="17">
        <v>14.89115131</v>
      </c>
      <c r="L417" s="20">
        <v>138524.06099999999</v>
      </c>
      <c r="M417" s="20">
        <v>5027439.5</v>
      </c>
      <c r="N417" s="20">
        <f t="shared" si="94"/>
        <v>138524.06099999999</v>
      </c>
      <c r="O417" s="20">
        <f t="shared" si="95"/>
        <v>5027439.5</v>
      </c>
      <c r="P417" s="20" t="s">
        <v>104</v>
      </c>
      <c r="Q417" s="43"/>
      <c r="R417" s="43"/>
      <c r="S417" s="43"/>
      <c r="T417" s="43"/>
      <c r="U417" s="43"/>
      <c r="V417" s="44">
        <v>6.8</v>
      </c>
      <c r="W417" s="44">
        <v>6.3</v>
      </c>
      <c r="X417" s="45">
        <f t="shared" si="100"/>
        <v>12.2</v>
      </c>
      <c r="Y417" s="45">
        <f t="shared" si="101"/>
        <v>12.399999999999999</v>
      </c>
      <c r="Z417" s="45">
        <f t="shared" si="102"/>
        <v>12.2</v>
      </c>
      <c r="AA417" s="17"/>
      <c r="AB417" s="17"/>
      <c r="AC417" s="17"/>
      <c r="AD417" s="17"/>
      <c r="AE417" s="17"/>
      <c r="AF417" s="17"/>
      <c r="AG417" s="17"/>
      <c r="AH417" s="17"/>
      <c r="AI417" s="17"/>
      <c r="AJ417" s="17"/>
      <c r="AK417" s="17"/>
      <c r="AL417" s="43"/>
      <c r="AM417" s="43"/>
    </row>
    <row r="418" spans="1:39" x14ac:dyDescent="0.25">
      <c r="A418" s="17" t="s">
        <v>999</v>
      </c>
      <c r="B418" s="18">
        <v>822</v>
      </c>
      <c r="C418" s="18">
        <v>417</v>
      </c>
      <c r="D418" s="17">
        <v>1911</v>
      </c>
      <c r="E418" s="17">
        <f t="shared" si="99"/>
        <v>1911</v>
      </c>
      <c r="F418" s="17">
        <v>4</v>
      </c>
      <c r="G418" s="17">
        <v>5</v>
      </c>
      <c r="H418" s="17">
        <v>1946</v>
      </c>
      <c r="I418" s="19" t="s">
        <v>12</v>
      </c>
      <c r="J418" s="17">
        <v>5120.6920317200002</v>
      </c>
      <c r="K418" s="17">
        <v>-902.68226774000004</v>
      </c>
      <c r="L418" s="20">
        <v>138524.06099999999</v>
      </c>
      <c r="M418" s="20">
        <v>5027439.5</v>
      </c>
      <c r="N418" s="20">
        <f t="shared" si="94"/>
        <v>138524.06099999999</v>
      </c>
      <c r="O418" s="20">
        <f t="shared" si="95"/>
        <v>5027439.5</v>
      </c>
      <c r="P418" s="20" t="s">
        <v>104</v>
      </c>
      <c r="Q418" s="43"/>
      <c r="R418" s="43"/>
      <c r="S418" s="43"/>
      <c r="T418" s="43"/>
      <c r="U418" s="43"/>
      <c r="V418" s="44">
        <v>3.7</v>
      </c>
      <c r="W418" s="44">
        <v>3.1</v>
      </c>
      <c r="X418" s="45">
        <f t="shared" si="100"/>
        <v>9.1000000000000014</v>
      </c>
      <c r="Y418" s="45">
        <f t="shared" si="101"/>
        <v>9.1999999999999993</v>
      </c>
      <c r="Z418" s="45">
        <f t="shared" si="102"/>
        <v>9.1000000000000014</v>
      </c>
      <c r="AA418" s="17"/>
      <c r="AB418" s="17"/>
      <c r="AC418" s="17"/>
      <c r="AD418" s="17"/>
      <c r="AE418" s="17"/>
      <c r="AF418" s="17"/>
      <c r="AG418" s="17"/>
      <c r="AH418" s="17"/>
      <c r="AI418" s="17"/>
      <c r="AJ418" s="17"/>
      <c r="AK418" s="17"/>
      <c r="AL418" s="43"/>
      <c r="AM418" s="43"/>
    </row>
    <row r="419" spans="1:39" x14ac:dyDescent="0.25">
      <c r="A419" s="17" t="s">
        <v>1115</v>
      </c>
      <c r="B419" s="18">
        <v>936</v>
      </c>
      <c r="C419" s="18">
        <v>418</v>
      </c>
      <c r="D419" s="17">
        <v>1891</v>
      </c>
      <c r="E419" s="17">
        <f t="shared" si="99"/>
        <v>1891</v>
      </c>
      <c r="F419" s="17">
        <v>14</v>
      </c>
      <c r="G419" s="17">
        <v>5</v>
      </c>
      <c r="H419" s="17">
        <v>1946</v>
      </c>
      <c r="I419" s="19" t="s">
        <v>12</v>
      </c>
      <c r="J419" s="17">
        <v>9.7378397200000002</v>
      </c>
      <c r="K419" s="17">
        <v>22.13808731</v>
      </c>
      <c r="L419" s="20">
        <v>138524.06099999999</v>
      </c>
      <c r="M419" s="20">
        <v>5027439.5</v>
      </c>
      <c r="N419" s="20">
        <f t="shared" si="94"/>
        <v>138524.06099999999</v>
      </c>
      <c r="O419" s="20">
        <f t="shared" si="95"/>
        <v>5027439.5</v>
      </c>
      <c r="P419" s="20" t="s">
        <v>104</v>
      </c>
      <c r="Q419" s="43"/>
      <c r="R419" s="43"/>
      <c r="S419" s="43"/>
      <c r="T419" s="43"/>
      <c r="U419" s="43"/>
      <c r="V419" s="44">
        <v>2.4</v>
      </c>
      <c r="W419" s="44">
        <v>6.1</v>
      </c>
      <c r="X419" s="45">
        <f t="shared" si="100"/>
        <v>7.8000000000000007</v>
      </c>
      <c r="Y419" s="45">
        <f t="shared" si="101"/>
        <v>12.2</v>
      </c>
      <c r="Z419" s="45">
        <f t="shared" si="102"/>
        <v>7.8000000000000007</v>
      </c>
      <c r="AA419" s="17"/>
      <c r="AB419" s="17"/>
      <c r="AC419" s="17"/>
      <c r="AD419" s="17"/>
      <c r="AE419" s="17"/>
      <c r="AF419" s="17"/>
      <c r="AG419" s="17"/>
      <c r="AH419" s="17"/>
      <c r="AI419" s="17"/>
      <c r="AJ419" s="17"/>
      <c r="AK419" s="17"/>
      <c r="AL419" s="43"/>
      <c r="AM419" s="43"/>
    </row>
    <row r="420" spans="1:39" x14ac:dyDescent="0.25">
      <c r="A420" s="17" t="s">
        <v>1125</v>
      </c>
      <c r="B420" s="18">
        <v>945</v>
      </c>
      <c r="C420" s="18">
        <v>419</v>
      </c>
      <c r="D420" s="17" t="s">
        <v>1121</v>
      </c>
      <c r="E420" s="17">
        <v>1883</v>
      </c>
      <c r="F420" s="17">
        <v>5</v>
      </c>
      <c r="G420" s="17">
        <v>5</v>
      </c>
      <c r="H420" s="17">
        <v>1946</v>
      </c>
      <c r="I420" s="19" t="s">
        <v>12</v>
      </c>
      <c r="J420" s="17">
        <v>15.880298509999999</v>
      </c>
      <c r="K420" s="17">
        <v>23.72856329</v>
      </c>
      <c r="L420" s="20">
        <v>138524.06099999999</v>
      </c>
      <c r="M420" s="20">
        <v>5027439.5</v>
      </c>
      <c r="N420" s="20">
        <f t="shared" si="94"/>
        <v>138524.06099999999</v>
      </c>
      <c r="O420" s="20">
        <f t="shared" si="95"/>
        <v>5027439.5</v>
      </c>
      <c r="P420" s="20" t="s">
        <v>104</v>
      </c>
      <c r="Q420" s="43"/>
      <c r="R420" s="43"/>
      <c r="S420" s="43"/>
      <c r="T420" s="43"/>
      <c r="U420" s="43"/>
      <c r="V420" s="44">
        <v>4.1229830700000001</v>
      </c>
      <c r="W420" s="44">
        <v>7.6716890600000003</v>
      </c>
      <c r="X420" s="45">
        <f t="shared" si="100"/>
        <v>9.5229830700000004</v>
      </c>
      <c r="Y420" s="45">
        <f t="shared" si="101"/>
        <v>13.77168906</v>
      </c>
      <c r="Z420" s="45">
        <f t="shared" si="102"/>
        <v>9.5229830700000004</v>
      </c>
      <c r="AA420" s="17"/>
      <c r="AB420" s="17"/>
      <c r="AC420" s="17"/>
      <c r="AD420" s="17"/>
      <c r="AE420" s="17"/>
      <c r="AF420" s="17"/>
      <c r="AG420" s="17"/>
      <c r="AH420" s="17"/>
      <c r="AI420" s="17"/>
      <c r="AJ420" s="17"/>
      <c r="AK420" s="17"/>
      <c r="AL420" s="43"/>
      <c r="AM420" s="43"/>
    </row>
    <row r="421" spans="1:39" x14ac:dyDescent="0.25">
      <c r="A421" s="17" t="s">
        <v>1167</v>
      </c>
      <c r="B421" s="18">
        <v>986</v>
      </c>
      <c r="C421" s="18">
        <v>420</v>
      </c>
      <c r="D421" s="17" t="s">
        <v>1165</v>
      </c>
      <c r="E421" s="17">
        <v>1882</v>
      </c>
      <c r="F421" s="17">
        <v>3</v>
      </c>
      <c r="G421" s="17">
        <v>5</v>
      </c>
      <c r="H421" s="17">
        <v>1946</v>
      </c>
      <c r="I421" s="19" t="s">
        <v>12</v>
      </c>
      <c r="J421" s="17">
        <v>5252.3504878399999</v>
      </c>
      <c r="K421" s="17">
        <v>-4021.7669242299999</v>
      </c>
      <c r="L421" s="20">
        <v>138524.06099999999</v>
      </c>
      <c r="M421" s="20">
        <v>5027439.5</v>
      </c>
      <c r="N421" s="20">
        <f t="shared" si="94"/>
        <v>138524.06099999999</v>
      </c>
      <c r="O421" s="20">
        <f t="shared" si="95"/>
        <v>5027439.5</v>
      </c>
      <c r="P421" s="20" t="s">
        <v>104</v>
      </c>
      <c r="Q421" s="43"/>
      <c r="R421" s="43"/>
      <c r="S421" s="43"/>
      <c r="T421" s="43"/>
      <c r="U421" s="43"/>
      <c r="V421" s="44">
        <v>7.6280305100000003</v>
      </c>
      <c r="W421" s="44">
        <v>8.7477532999999994</v>
      </c>
      <c r="X421" s="45">
        <f t="shared" si="100"/>
        <v>13.028030510000001</v>
      </c>
      <c r="Y421" s="45">
        <f t="shared" si="101"/>
        <v>14.847753299999999</v>
      </c>
      <c r="Z421" s="45">
        <f t="shared" si="102"/>
        <v>13.028030510000001</v>
      </c>
      <c r="AA421" s="17"/>
      <c r="AB421" s="17"/>
      <c r="AC421" s="17"/>
      <c r="AD421" s="17"/>
      <c r="AE421" s="17"/>
      <c r="AF421" s="17"/>
      <c r="AG421" s="17"/>
      <c r="AH421" s="17"/>
      <c r="AI421" s="17"/>
      <c r="AJ421" s="17"/>
      <c r="AK421" s="17"/>
      <c r="AL421" s="43"/>
      <c r="AM421" s="43"/>
    </row>
    <row r="422" spans="1:39" x14ac:dyDescent="0.25">
      <c r="A422" s="17" t="s">
        <v>1177</v>
      </c>
      <c r="B422" s="18">
        <v>995</v>
      </c>
      <c r="C422" s="18">
        <v>421</v>
      </c>
      <c r="D422" s="17" t="s">
        <v>1176</v>
      </c>
      <c r="E422" s="17">
        <v>1880</v>
      </c>
      <c r="F422" s="17">
        <v>2</v>
      </c>
      <c r="G422" s="17">
        <v>5</v>
      </c>
      <c r="H422" s="17">
        <v>1946</v>
      </c>
      <c r="I422" s="19" t="s">
        <v>12</v>
      </c>
      <c r="J422" s="17">
        <v>5798.9664134300001</v>
      </c>
      <c r="K422" s="17">
        <v>-3234.0224340599998</v>
      </c>
      <c r="L422" s="20">
        <v>138524.06099999999</v>
      </c>
      <c r="M422" s="20">
        <v>5027439.5</v>
      </c>
      <c r="N422" s="20">
        <f t="shared" si="94"/>
        <v>138524.06099999999</v>
      </c>
      <c r="O422" s="20">
        <f t="shared" si="95"/>
        <v>5027439.5</v>
      </c>
      <c r="P422" s="20" t="s">
        <v>104</v>
      </c>
      <c r="Q422" s="43"/>
      <c r="R422" s="43"/>
      <c r="S422" s="43"/>
      <c r="T422" s="43"/>
      <c r="U422" s="43"/>
      <c r="V422" s="44">
        <v>14.9</v>
      </c>
      <c r="W422" s="44">
        <v>18.100000000000001</v>
      </c>
      <c r="X422" s="45">
        <f t="shared" si="100"/>
        <v>20.3</v>
      </c>
      <c r="Y422" s="45">
        <f t="shared" si="101"/>
        <v>24.200000000000003</v>
      </c>
      <c r="Z422" s="45">
        <f t="shared" si="102"/>
        <v>20.3</v>
      </c>
      <c r="AA422" s="17"/>
      <c r="AB422" s="17"/>
      <c r="AC422" s="17"/>
      <c r="AD422" s="17"/>
      <c r="AE422" s="17"/>
      <c r="AF422" s="17"/>
      <c r="AG422" s="17"/>
      <c r="AH422" s="17"/>
      <c r="AI422" s="17"/>
      <c r="AJ422" s="17"/>
      <c r="AK422" s="17"/>
      <c r="AL422" s="43"/>
      <c r="AM422" s="43"/>
    </row>
    <row r="423" spans="1:39" x14ac:dyDescent="0.25">
      <c r="A423" s="17" t="s">
        <v>1314</v>
      </c>
      <c r="B423" s="18">
        <v>1129</v>
      </c>
      <c r="C423" s="18">
        <v>422</v>
      </c>
      <c r="D423" s="17">
        <v>1874</v>
      </c>
      <c r="E423" s="17">
        <f>D423</f>
        <v>1874</v>
      </c>
      <c r="F423" s="17">
        <v>3</v>
      </c>
      <c r="G423" s="17">
        <v>5</v>
      </c>
      <c r="H423" s="17">
        <v>1946</v>
      </c>
      <c r="I423" s="19" t="s">
        <v>12</v>
      </c>
      <c r="J423" s="17">
        <v>17.00352655</v>
      </c>
      <c r="K423" s="17">
        <v>25.65398454</v>
      </c>
      <c r="L423" s="20">
        <v>138524.06099999999</v>
      </c>
      <c r="M423" s="20">
        <v>5027439.5</v>
      </c>
      <c r="N423" s="20">
        <f t="shared" si="94"/>
        <v>138524.06099999999</v>
      </c>
      <c r="O423" s="20">
        <f t="shared" si="95"/>
        <v>5027439.5</v>
      </c>
      <c r="P423" s="20" t="s">
        <v>104</v>
      </c>
      <c r="Q423" s="43"/>
      <c r="R423" s="43"/>
      <c r="S423" s="43"/>
      <c r="T423" s="43"/>
      <c r="U423" s="43"/>
      <c r="V423" s="44">
        <v>0.59135066999999997</v>
      </c>
      <c r="W423" s="44">
        <v>3.4987003900000002</v>
      </c>
      <c r="X423" s="45">
        <f t="shared" si="100"/>
        <v>5.9913506700000001</v>
      </c>
      <c r="Y423" s="45">
        <f t="shared" si="101"/>
        <v>9.5987003899999994</v>
      </c>
      <c r="Z423" s="45">
        <f t="shared" si="102"/>
        <v>5.9913506700000001</v>
      </c>
      <c r="AA423" s="17"/>
      <c r="AB423" s="17"/>
      <c r="AC423" s="17"/>
      <c r="AD423" s="17"/>
      <c r="AE423" s="17"/>
      <c r="AF423" s="17"/>
      <c r="AG423" s="17"/>
      <c r="AH423" s="17"/>
      <c r="AI423" s="17"/>
      <c r="AJ423" s="17"/>
      <c r="AK423" s="17"/>
      <c r="AL423" s="43"/>
      <c r="AM423" s="43"/>
    </row>
    <row r="424" spans="1:39" x14ac:dyDescent="0.25">
      <c r="A424" s="17" t="s">
        <v>1336</v>
      </c>
      <c r="B424" s="18">
        <v>1151</v>
      </c>
      <c r="C424" s="18">
        <v>423</v>
      </c>
      <c r="D424" s="17">
        <v>1862</v>
      </c>
      <c r="E424" s="17">
        <f>D424</f>
        <v>1862</v>
      </c>
      <c r="F424" s="17">
        <v>9</v>
      </c>
      <c r="G424" s="17">
        <v>5</v>
      </c>
      <c r="H424" s="17">
        <v>1946</v>
      </c>
      <c r="I424" s="19" t="s">
        <v>12</v>
      </c>
      <c r="J424" s="17">
        <v>4.0117422600000001</v>
      </c>
      <c r="K424" s="17">
        <v>23.865910639999999</v>
      </c>
      <c r="L424" s="20">
        <v>138524.06099999999</v>
      </c>
      <c r="M424" s="20">
        <v>5027439.5</v>
      </c>
      <c r="N424" s="20">
        <f t="shared" si="94"/>
        <v>138524.06099999999</v>
      </c>
      <c r="O424" s="20">
        <f t="shared" si="95"/>
        <v>5027439.5</v>
      </c>
      <c r="P424" s="20" t="s">
        <v>104</v>
      </c>
      <c r="Q424" s="43"/>
      <c r="R424" s="43"/>
      <c r="S424" s="43"/>
      <c r="T424" s="43"/>
      <c r="U424" s="43"/>
      <c r="V424" s="44">
        <v>3.2</v>
      </c>
      <c r="W424" s="44">
        <v>9.1999999999999993</v>
      </c>
      <c r="X424" s="45">
        <f t="shared" si="100"/>
        <v>8.6000000000000014</v>
      </c>
      <c r="Y424" s="45">
        <f t="shared" si="101"/>
        <v>15.299999999999999</v>
      </c>
      <c r="Z424" s="45">
        <f t="shared" si="102"/>
        <v>8.6000000000000014</v>
      </c>
      <c r="AA424" s="17"/>
      <c r="AB424" s="17"/>
      <c r="AC424" s="17"/>
      <c r="AD424" s="17"/>
      <c r="AE424" s="17"/>
      <c r="AF424" s="17"/>
      <c r="AG424" s="17"/>
      <c r="AH424" s="17"/>
      <c r="AI424" s="17"/>
      <c r="AJ424" s="17"/>
      <c r="AK424" s="17"/>
      <c r="AL424" s="43"/>
      <c r="AM424" s="43"/>
    </row>
    <row r="425" spans="1:39" x14ac:dyDescent="0.25">
      <c r="A425" s="17" t="s">
        <v>1223</v>
      </c>
      <c r="B425" s="18">
        <v>1040</v>
      </c>
      <c r="C425" s="18">
        <v>424</v>
      </c>
      <c r="D425" s="17" t="s">
        <v>1221</v>
      </c>
      <c r="E425" s="17">
        <v>1880</v>
      </c>
      <c r="F425" s="17">
        <v>3</v>
      </c>
      <c r="G425" s="17">
        <v>5</v>
      </c>
      <c r="H425" s="17">
        <v>1946</v>
      </c>
      <c r="I425" s="19" t="s">
        <v>12</v>
      </c>
      <c r="J425" s="17">
        <v>1299.0991450900001</v>
      </c>
      <c r="K425" s="17">
        <v>-1935.76794625</v>
      </c>
      <c r="L425" s="20">
        <v>138524.06103784</v>
      </c>
      <c r="M425" s="20">
        <v>5027439.4999624202</v>
      </c>
      <c r="N425" s="20">
        <f t="shared" si="94"/>
        <v>138524.06099999999</v>
      </c>
      <c r="O425" s="20">
        <f t="shared" si="95"/>
        <v>5027439.5</v>
      </c>
      <c r="P425" s="20" t="s">
        <v>104</v>
      </c>
      <c r="Q425" s="43"/>
      <c r="R425" s="43"/>
      <c r="S425" s="43"/>
      <c r="T425" s="43"/>
      <c r="U425" s="43"/>
      <c r="V425" s="44">
        <v>7.3</v>
      </c>
      <c r="W425" s="44">
        <v>17.899999999999999</v>
      </c>
      <c r="X425" s="45">
        <f t="shared" si="100"/>
        <v>12.7</v>
      </c>
      <c r="Y425" s="45">
        <f t="shared" si="101"/>
        <v>24</v>
      </c>
      <c r="Z425" s="45">
        <f t="shared" si="102"/>
        <v>12.7</v>
      </c>
      <c r="AA425" s="17"/>
      <c r="AB425" s="17"/>
      <c r="AC425" s="17"/>
      <c r="AD425" s="17"/>
      <c r="AE425" s="17"/>
      <c r="AF425" s="17"/>
      <c r="AG425" s="17"/>
      <c r="AH425" s="17"/>
      <c r="AI425" s="17"/>
      <c r="AJ425" s="17"/>
      <c r="AK425" s="17"/>
      <c r="AL425" s="43"/>
      <c r="AM425" s="43"/>
    </row>
    <row r="426" spans="1:39" x14ac:dyDescent="0.25">
      <c r="A426" s="17" t="s">
        <v>772</v>
      </c>
      <c r="B426" s="18">
        <v>600</v>
      </c>
      <c r="C426" s="18">
        <v>425</v>
      </c>
      <c r="D426" s="17" t="s">
        <v>754</v>
      </c>
      <c r="E426" s="17">
        <v>1947</v>
      </c>
      <c r="F426" s="17">
        <v>19</v>
      </c>
      <c r="G426" s="17">
        <v>5</v>
      </c>
      <c r="H426" s="17">
        <v>1946</v>
      </c>
      <c r="I426" s="19" t="s">
        <v>12</v>
      </c>
      <c r="J426" s="17">
        <v>370.46480463</v>
      </c>
      <c r="K426" s="17">
        <v>-392.40269425999998</v>
      </c>
      <c r="L426" s="20">
        <v>138524.06103784</v>
      </c>
      <c r="M426" s="20">
        <v>5027439.4999624202</v>
      </c>
      <c r="N426" s="20">
        <f t="shared" si="94"/>
        <v>138524.06099999999</v>
      </c>
      <c r="O426" s="20">
        <f t="shared" si="95"/>
        <v>5027439.5</v>
      </c>
      <c r="P426" s="20" t="s">
        <v>104</v>
      </c>
      <c r="Q426" s="43"/>
      <c r="R426" s="43"/>
      <c r="S426" s="43"/>
      <c r="T426" s="43"/>
      <c r="U426" s="43"/>
      <c r="V426" s="44">
        <v>6.9</v>
      </c>
      <c r="W426" s="44">
        <v>11.7</v>
      </c>
      <c r="X426" s="45">
        <f t="shared" si="100"/>
        <v>12.3</v>
      </c>
      <c r="Y426" s="45">
        <f t="shared" si="101"/>
        <v>17.799999999999997</v>
      </c>
      <c r="Z426" s="45">
        <f t="shared" si="102"/>
        <v>12.3</v>
      </c>
      <c r="AA426" s="17"/>
      <c r="AB426" s="17"/>
      <c r="AC426" s="17"/>
      <c r="AD426" s="17"/>
      <c r="AE426" s="17"/>
      <c r="AF426" s="17"/>
      <c r="AG426" s="17"/>
      <c r="AH426" s="17"/>
      <c r="AI426" s="17"/>
      <c r="AJ426" s="17"/>
      <c r="AK426" s="17"/>
      <c r="AL426" s="43"/>
      <c r="AM426" s="43"/>
    </row>
    <row r="427" spans="1:39" x14ac:dyDescent="0.25">
      <c r="A427" s="17" t="s">
        <v>798</v>
      </c>
      <c r="B427" s="18">
        <v>625</v>
      </c>
      <c r="C427" s="18">
        <v>426</v>
      </c>
      <c r="D427" s="17" t="s">
        <v>781</v>
      </c>
      <c r="E427" s="17">
        <v>1947</v>
      </c>
      <c r="F427" s="17">
        <v>18</v>
      </c>
      <c r="G427" s="17">
        <v>5</v>
      </c>
      <c r="H427" s="17">
        <v>1946</v>
      </c>
      <c r="I427" s="19" t="s">
        <v>12</v>
      </c>
      <c r="J427" s="17">
        <v>373.88761140999998</v>
      </c>
      <c r="K427" s="17">
        <v>-396.78291652000001</v>
      </c>
      <c r="L427" s="20">
        <v>138524.06103784</v>
      </c>
      <c r="M427" s="20">
        <v>5027439.4999624202</v>
      </c>
      <c r="N427" s="20">
        <f t="shared" si="94"/>
        <v>138524.06099999999</v>
      </c>
      <c r="O427" s="20">
        <f t="shared" si="95"/>
        <v>5027439.5</v>
      </c>
      <c r="P427" s="20" t="s">
        <v>104</v>
      </c>
      <c r="Q427" s="43"/>
      <c r="R427" s="43"/>
      <c r="S427" s="43"/>
      <c r="T427" s="43"/>
      <c r="U427" s="43"/>
      <c r="V427" s="44">
        <v>4.0999999999999996</v>
      </c>
      <c r="W427" s="44">
        <v>9.1</v>
      </c>
      <c r="X427" s="45">
        <f t="shared" si="100"/>
        <v>9.5</v>
      </c>
      <c r="Y427" s="45">
        <f t="shared" si="101"/>
        <v>15.2</v>
      </c>
      <c r="Z427" s="45">
        <f t="shared" si="102"/>
        <v>9.5</v>
      </c>
      <c r="AA427" s="17"/>
      <c r="AB427" s="17"/>
      <c r="AC427" s="17"/>
      <c r="AD427" s="17"/>
      <c r="AE427" s="17"/>
      <c r="AF427" s="17"/>
      <c r="AG427" s="17"/>
      <c r="AH427" s="17"/>
      <c r="AI427" s="17"/>
      <c r="AJ427" s="17"/>
      <c r="AK427" s="17"/>
      <c r="AL427" s="43"/>
      <c r="AM427" s="43"/>
    </row>
    <row r="428" spans="1:39" x14ac:dyDescent="0.25">
      <c r="A428" s="17" t="s">
        <v>813</v>
      </c>
      <c r="B428" s="18">
        <v>639</v>
      </c>
      <c r="C428" s="18">
        <v>427</v>
      </c>
      <c r="D428" s="17" t="s">
        <v>809</v>
      </c>
      <c r="E428" s="17">
        <v>1947</v>
      </c>
      <c r="F428" s="17">
        <v>5</v>
      </c>
      <c r="G428" s="17">
        <v>5</v>
      </c>
      <c r="H428" s="17">
        <v>1946</v>
      </c>
      <c r="I428" s="19" t="s">
        <v>12</v>
      </c>
      <c r="J428" s="17">
        <v>357.42619221000001</v>
      </c>
      <c r="K428" s="17">
        <v>-330.96578421999999</v>
      </c>
      <c r="L428" s="20">
        <v>138524.06103784</v>
      </c>
      <c r="M428" s="20">
        <v>5027439.4999624202</v>
      </c>
      <c r="N428" s="20">
        <f t="shared" si="94"/>
        <v>138524.06099999999</v>
      </c>
      <c r="O428" s="20">
        <f t="shared" si="95"/>
        <v>5027439.5</v>
      </c>
      <c r="P428" s="20" t="s">
        <v>104</v>
      </c>
      <c r="Q428" s="43"/>
      <c r="R428" s="43"/>
      <c r="S428" s="43"/>
      <c r="T428" s="43"/>
      <c r="U428" s="43"/>
      <c r="V428" s="44">
        <v>2.9</v>
      </c>
      <c r="W428" s="44">
        <v>6</v>
      </c>
      <c r="X428" s="45">
        <f t="shared" si="100"/>
        <v>8.3000000000000007</v>
      </c>
      <c r="Y428" s="45">
        <f t="shared" si="101"/>
        <v>12.1</v>
      </c>
      <c r="Z428" s="45">
        <f t="shared" si="102"/>
        <v>8.3000000000000007</v>
      </c>
      <c r="AA428" s="17"/>
      <c r="AB428" s="17"/>
      <c r="AC428" s="17"/>
      <c r="AD428" s="17"/>
      <c r="AE428" s="17"/>
      <c r="AF428" s="17"/>
      <c r="AG428" s="17"/>
      <c r="AH428" s="17"/>
      <c r="AI428" s="17"/>
      <c r="AJ428" s="17"/>
      <c r="AK428" s="17"/>
      <c r="AL428" s="43"/>
      <c r="AM428" s="43"/>
    </row>
    <row r="429" spans="1:39" x14ac:dyDescent="0.25">
      <c r="A429" s="17" t="s">
        <v>960</v>
      </c>
      <c r="B429" s="18">
        <v>783</v>
      </c>
      <c r="C429" s="18">
        <v>428</v>
      </c>
      <c r="D429" s="17">
        <v>1931</v>
      </c>
      <c r="E429" s="17">
        <f>D429</f>
        <v>1931</v>
      </c>
      <c r="F429" s="17">
        <v>16</v>
      </c>
      <c r="G429" s="17">
        <v>5</v>
      </c>
      <c r="H429" s="17">
        <v>1946</v>
      </c>
      <c r="I429" s="19" t="s">
        <v>12</v>
      </c>
      <c r="J429" s="17">
        <v>373.52862313999998</v>
      </c>
      <c r="K429" s="17">
        <v>-402.45367145</v>
      </c>
      <c r="L429" s="20">
        <v>138524.06103784</v>
      </c>
      <c r="M429" s="20">
        <v>5027439.4999624202</v>
      </c>
      <c r="N429" s="20">
        <f t="shared" si="94"/>
        <v>138524.06099999999</v>
      </c>
      <c r="O429" s="20">
        <f t="shared" si="95"/>
        <v>5027439.5</v>
      </c>
      <c r="P429" s="20" t="s">
        <v>104</v>
      </c>
      <c r="Q429" s="43"/>
      <c r="R429" s="43"/>
      <c r="S429" s="43"/>
      <c r="T429" s="43"/>
      <c r="U429" s="43"/>
      <c r="V429" s="45">
        <v>12.420735669999999</v>
      </c>
      <c r="W429" s="45">
        <v>18.70747145</v>
      </c>
      <c r="X429" s="45">
        <f t="shared" si="100"/>
        <v>17.820735669999998</v>
      </c>
      <c r="Y429" s="45">
        <f t="shared" si="101"/>
        <v>24.807471450000001</v>
      </c>
      <c r="Z429" s="45">
        <f t="shared" si="102"/>
        <v>17.820735669999998</v>
      </c>
      <c r="AA429" s="17"/>
      <c r="AB429" s="17"/>
      <c r="AC429" s="17"/>
      <c r="AD429" s="17"/>
      <c r="AE429" s="17"/>
      <c r="AF429" s="17"/>
      <c r="AG429" s="17"/>
      <c r="AH429" s="17"/>
      <c r="AI429" s="17"/>
      <c r="AJ429" s="17"/>
      <c r="AK429" s="17"/>
      <c r="AL429" s="43"/>
      <c r="AM429" s="43"/>
    </row>
    <row r="430" spans="1:39" x14ac:dyDescent="0.25">
      <c r="A430" s="17" t="s">
        <v>1053</v>
      </c>
      <c r="B430" s="18">
        <v>875</v>
      </c>
      <c r="C430" s="18">
        <v>429</v>
      </c>
      <c r="D430" s="17" t="s">
        <v>1012</v>
      </c>
      <c r="E430" s="17">
        <v>1905</v>
      </c>
      <c r="F430" s="17">
        <v>42</v>
      </c>
      <c r="G430" s="17">
        <v>5</v>
      </c>
      <c r="H430" s="17">
        <v>1946</v>
      </c>
      <c r="I430" s="19" t="s">
        <v>12</v>
      </c>
      <c r="J430" s="17">
        <v>5518.1598009899999</v>
      </c>
      <c r="K430" s="17">
        <v>-3255.2277096500002</v>
      </c>
      <c r="L430" s="20">
        <v>138524.06103784</v>
      </c>
      <c r="M430" s="20">
        <v>5027439.4999624202</v>
      </c>
      <c r="N430" s="20">
        <f t="shared" si="94"/>
        <v>138524.06099999999</v>
      </c>
      <c r="O430" s="20">
        <f t="shared" si="95"/>
        <v>5027439.5</v>
      </c>
      <c r="P430" s="20" t="s">
        <v>104</v>
      </c>
      <c r="Q430" s="43"/>
      <c r="R430" s="43"/>
      <c r="S430" s="43"/>
      <c r="T430" s="43"/>
      <c r="U430" s="43"/>
      <c r="V430" s="45">
        <v>10.38191836</v>
      </c>
      <c r="W430" s="45">
        <v>22.206839939999998</v>
      </c>
      <c r="X430" s="45">
        <f t="shared" si="100"/>
        <v>15.781918360000001</v>
      </c>
      <c r="Y430" s="45">
        <f t="shared" si="101"/>
        <v>28.306839939999996</v>
      </c>
      <c r="Z430" s="45">
        <f t="shared" si="102"/>
        <v>15.781918360000001</v>
      </c>
      <c r="AA430" s="17"/>
      <c r="AB430" s="17"/>
      <c r="AC430" s="17"/>
      <c r="AD430" s="17"/>
      <c r="AE430" s="17"/>
      <c r="AF430" s="17"/>
      <c r="AG430" s="17"/>
      <c r="AH430" s="17"/>
      <c r="AI430" s="17"/>
      <c r="AJ430" s="17"/>
      <c r="AK430" s="17"/>
      <c r="AL430" s="43"/>
      <c r="AM430" s="43"/>
    </row>
    <row r="431" spans="1:39" x14ac:dyDescent="0.25">
      <c r="A431" s="17" t="s">
        <v>1082</v>
      </c>
      <c r="B431" s="18">
        <v>903</v>
      </c>
      <c r="C431" s="18">
        <v>430</v>
      </c>
      <c r="D431" s="17" t="s">
        <v>1067</v>
      </c>
      <c r="E431" s="17">
        <v>1905</v>
      </c>
      <c r="F431" s="17">
        <v>16</v>
      </c>
      <c r="G431" s="17">
        <v>5</v>
      </c>
      <c r="H431" s="17">
        <v>1946</v>
      </c>
      <c r="I431" s="19" t="s">
        <v>12</v>
      </c>
      <c r="J431" s="17">
        <v>2407.6983891499999</v>
      </c>
      <c r="K431" s="17">
        <v>-1762.42383359</v>
      </c>
      <c r="L431" s="20">
        <v>138524.06103784</v>
      </c>
      <c r="M431" s="20">
        <v>5027439.4999624202</v>
      </c>
      <c r="N431" s="20">
        <f t="shared" si="94"/>
        <v>138524.06099999999</v>
      </c>
      <c r="O431" s="20">
        <f t="shared" si="95"/>
        <v>5027439.5</v>
      </c>
      <c r="P431" s="20" t="s">
        <v>104</v>
      </c>
      <c r="Q431" s="43"/>
      <c r="R431" s="43"/>
      <c r="S431" s="43"/>
      <c r="T431" s="43"/>
      <c r="U431" s="43"/>
      <c r="V431" s="44">
        <v>7.2</v>
      </c>
      <c r="W431" s="44">
        <v>18.399999999999999</v>
      </c>
      <c r="X431" s="45">
        <f t="shared" si="100"/>
        <v>12.600000000000001</v>
      </c>
      <c r="Y431" s="45">
        <f t="shared" si="101"/>
        <v>24.5</v>
      </c>
      <c r="Z431" s="45">
        <f t="shared" si="102"/>
        <v>12.600000000000001</v>
      </c>
      <c r="AA431" s="17"/>
      <c r="AB431" s="17"/>
      <c r="AC431" s="17"/>
      <c r="AD431" s="17"/>
      <c r="AE431" s="17"/>
      <c r="AF431" s="17"/>
      <c r="AG431" s="17"/>
      <c r="AH431" s="17"/>
      <c r="AI431" s="17"/>
      <c r="AJ431" s="17"/>
      <c r="AK431" s="17"/>
      <c r="AL431" s="43"/>
      <c r="AM431" s="43"/>
    </row>
    <row r="432" spans="1:39" x14ac:dyDescent="0.25">
      <c r="A432" s="17" t="s">
        <v>1147</v>
      </c>
      <c r="B432" s="18">
        <v>967</v>
      </c>
      <c r="C432" s="18">
        <v>431</v>
      </c>
      <c r="D432" s="17">
        <v>1883</v>
      </c>
      <c r="E432" s="17">
        <f>D432</f>
        <v>1883</v>
      </c>
      <c r="F432" s="17">
        <v>12</v>
      </c>
      <c r="G432" s="17">
        <v>5</v>
      </c>
      <c r="H432" s="17">
        <v>1946</v>
      </c>
      <c r="I432" s="19" t="s">
        <v>12</v>
      </c>
      <c r="J432" s="17">
        <v>1805.0358357</v>
      </c>
      <c r="K432" s="17">
        <v>-738.20744148999995</v>
      </c>
      <c r="L432" s="20">
        <v>138524.06103784</v>
      </c>
      <c r="M432" s="20">
        <v>5027439.4999624202</v>
      </c>
      <c r="N432" s="20">
        <f t="shared" si="94"/>
        <v>138524.06099999999</v>
      </c>
      <c r="O432" s="20">
        <f t="shared" si="95"/>
        <v>5027439.5</v>
      </c>
      <c r="P432" s="20" t="s">
        <v>104</v>
      </c>
      <c r="Q432" s="43"/>
      <c r="R432" s="43"/>
      <c r="S432" s="43"/>
      <c r="T432" s="43"/>
      <c r="U432" s="43"/>
      <c r="V432" s="53">
        <v>10.13174978</v>
      </c>
      <c r="W432" s="53">
        <v>6.0712178200000002</v>
      </c>
      <c r="X432" s="45">
        <f t="shared" si="100"/>
        <v>15.53174978</v>
      </c>
      <c r="Y432" s="45">
        <f t="shared" si="101"/>
        <v>12.171217819999999</v>
      </c>
      <c r="Z432" s="45">
        <f t="shared" si="102"/>
        <v>15.53174978</v>
      </c>
      <c r="AA432" s="17"/>
      <c r="AB432" s="17"/>
      <c r="AC432" s="17"/>
      <c r="AD432" s="17"/>
      <c r="AE432" s="17"/>
      <c r="AF432" s="17"/>
      <c r="AG432" s="17"/>
      <c r="AH432" s="17"/>
      <c r="AI432" s="17"/>
      <c r="AJ432" s="17"/>
      <c r="AK432" s="17"/>
      <c r="AL432" s="43"/>
      <c r="AM432" s="43"/>
    </row>
    <row r="433" spans="1:39" x14ac:dyDescent="0.25">
      <c r="A433" s="17" t="s">
        <v>1363</v>
      </c>
      <c r="B433" s="18">
        <v>1178</v>
      </c>
      <c r="C433" s="18">
        <v>432</v>
      </c>
      <c r="D433" s="17" t="s">
        <v>1742</v>
      </c>
      <c r="E433" s="17">
        <v>1852</v>
      </c>
      <c r="F433" s="17">
        <v>20</v>
      </c>
      <c r="G433" s="17">
        <v>5</v>
      </c>
      <c r="H433" s="17">
        <v>1946</v>
      </c>
      <c r="I433" s="19" t="s">
        <v>12</v>
      </c>
      <c r="J433" s="17">
        <v>5.70753851</v>
      </c>
      <c r="K433" s="17">
        <v>5.29239265</v>
      </c>
      <c r="L433" s="20">
        <v>138524.06103784</v>
      </c>
      <c r="M433" s="20">
        <v>5027439.4999624202</v>
      </c>
      <c r="N433" s="20">
        <f t="shared" si="94"/>
        <v>138524.06099999999</v>
      </c>
      <c r="O433" s="20">
        <f t="shared" si="95"/>
        <v>5027439.5</v>
      </c>
      <c r="P433" s="20" t="s">
        <v>104</v>
      </c>
      <c r="Q433" s="43"/>
      <c r="R433" s="43"/>
      <c r="S433" s="43"/>
      <c r="T433" s="43"/>
      <c r="U433" s="43"/>
      <c r="V433" s="44">
        <v>27.4</v>
      </c>
      <c r="W433" s="44">
        <v>20.5</v>
      </c>
      <c r="X433" s="45">
        <f t="shared" si="100"/>
        <v>32.799999999999997</v>
      </c>
      <c r="Y433" s="45">
        <f t="shared" si="101"/>
        <v>26.6</v>
      </c>
      <c r="Z433" s="45">
        <f t="shared" si="102"/>
        <v>32.799999999999997</v>
      </c>
      <c r="AA433" s="17"/>
      <c r="AB433" s="17"/>
      <c r="AC433" s="17"/>
      <c r="AD433" s="17"/>
      <c r="AE433" s="17"/>
      <c r="AF433" s="17"/>
      <c r="AG433" s="17"/>
      <c r="AH433" s="17"/>
      <c r="AI433" s="17"/>
      <c r="AJ433" s="17"/>
      <c r="AK433" s="17"/>
      <c r="AL433" s="43"/>
      <c r="AM433" s="43"/>
    </row>
    <row r="434" spans="1:39" x14ac:dyDescent="0.25">
      <c r="A434" s="17" t="s">
        <v>1378</v>
      </c>
      <c r="B434" s="18">
        <v>1193</v>
      </c>
      <c r="C434" s="18">
        <v>433</v>
      </c>
      <c r="D434" s="17" t="s">
        <v>1741</v>
      </c>
      <c r="E434" s="17">
        <v>1852</v>
      </c>
      <c r="F434" s="17">
        <v>1</v>
      </c>
      <c r="G434" s="17">
        <v>5</v>
      </c>
      <c r="H434" s="17">
        <v>1946</v>
      </c>
      <c r="I434" s="19" t="s">
        <v>12</v>
      </c>
      <c r="J434" s="17">
        <v>2.0147961900000002</v>
      </c>
      <c r="K434" s="17">
        <v>0.51069620000000004</v>
      </c>
      <c r="L434" s="20">
        <v>138524.06103784</v>
      </c>
      <c r="M434" s="20">
        <v>5027439.4999624202</v>
      </c>
      <c r="N434" s="20">
        <f t="shared" si="94"/>
        <v>138524.06099999999</v>
      </c>
      <c r="O434" s="20">
        <f t="shared" si="95"/>
        <v>5027439.5</v>
      </c>
      <c r="P434" s="20" t="s">
        <v>104</v>
      </c>
      <c r="Q434" s="43"/>
      <c r="R434" s="43"/>
      <c r="S434" s="43"/>
      <c r="T434" s="43"/>
      <c r="U434" s="43"/>
      <c r="V434" s="44">
        <v>17.8</v>
      </c>
      <c r="W434" s="44">
        <v>21</v>
      </c>
      <c r="X434" s="45">
        <f t="shared" si="100"/>
        <v>23.200000000000003</v>
      </c>
      <c r="Y434" s="45">
        <f t="shared" si="101"/>
        <v>27.1</v>
      </c>
      <c r="Z434" s="45">
        <f t="shared" si="102"/>
        <v>23.200000000000003</v>
      </c>
      <c r="AA434" s="17"/>
      <c r="AB434" s="17"/>
      <c r="AC434" s="17"/>
      <c r="AD434" s="17"/>
      <c r="AE434" s="17"/>
      <c r="AF434" s="17"/>
      <c r="AG434" s="17"/>
      <c r="AH434" s="17"/>
      <c r="AI434" s="17"/>
      <c r="AJ434" s="17"/>
      <c r="AK434" s="17"/>
      <c r="AL434" s="43"/>
      <c r="AM434" s="43"/>
    </row>
    <row r="435" spans="1:39" x14ac:dyDescent="0.25">
      <c r="A435" s="29" t="s">
        <v>148</v>
      </c>
      <c r="B435" s="29">
        <v>22</v>
      </c>
      <c r="C435" s="29">
        <v>434</v>
      </c>
      <c r="D435" s="29">
        <v>2020</v>
      </c>
      <c r="E435" s="29">
        <f>D435</f>
        <v>2020</v>
      </c>
      <c r="F435" s="29" t="s">
        <v>12</v>
      </c>
      <c r="G435" s="29">
        <v>22</v>
      </c>
      <c r="H435" s="29">
        <v>2020</v>
      </c>
      <c r="I435" s="30">
        <v>27</v>
      </c>
      <c r="J435" s="29" t="s">
        <v>12</v>
      </c>
      <c r="K435" s="29" t="s">
        <v>12</v>
      </c>
      <c r="L435" s="31">
        <v>138533.26500000001</v>
      </c>
      <c r="M435" s="31">
        <v>5028544.8210000005</v>
      </c>
      <c r="N435" s="31">
        <f t="shared" si="94"/>
        <v>138533.26500000001</v>
      </c>
      <c r="O435" s="31">
        <f t="shared" si="95"/>
        <v>5028544.8210000005</v>
      </c>
      <c r="P435" s="31" t="s">
        <v>104</v>
      </c>
      <c r="Q435" s="32">
        <v>5.2719283244444446</v>
      </c>
      <c r="R435" s="32">
        <v>5.0110349851851845</v>
      </c>
      <c r="S435" s="33">
        <f>IF(E435=2020, Q435, IF(E435=1946, Q435+5.4, IF(E435=1883, Q435+8.2, IF(E435=1882, Q435+5.9, IF(E435=1824, Q435+5.8, IF(E435=1803, Q435+14.8, IF(E435=1790, Q435+8, )))))))</f>
        <v>5.2719283244444446</v>
      </c>
      <c r="T435" s="33">
        <f>IF(E435=2020, R435, IF(E435=1946, R435+5.4, IF(E435=1883, R435+8.2, IF(E435=1882, R435+5.9, IF(E435=1824, R435+5.8, IF(E435=1803, R435+14.8, IF(E435=1790, R435+8, )))))))</f>
        <v>5.0110349851851845</v>
      </c>
      <c r="U435" s="33">
        <f>IF(P435="Affine", S435, T435)</f>
        <v>5.2719283244444446</v>
      </c>
      <c r="V435" s="29"/>
      <c r="W435" s="29"/>
      <c r="X435" s="34"/>
      <c r="Y435" s="33"/>
      <c r="Z435" s="32"/>
      <c r="AA435" s="29">
        <v>1893</v>
      </c>
      <c r="AB435" s="29">
        <v>1893</v>
      </c>
      <c r="AC435" s="29">
        <f>AVERAGE(AA435:AB435)</f>
        <v>1893</v>
      </c>
      <c r="AD435" s="29">
        <f>AC435-AA435</f>
        <v>0</v>
      </c>
      <c r="AE435" s="29">
        <v>2020</v>
      </c>
      <c r="AF435" s="29">
        <v>2020</v>
      </c>
      <c r="AG435" s="29">
        <f>AVERAGE(AE435:AF435)</f>
        <v>2020</v>
      </c>
      <c r="AH435" s="29">
        <f>AG435-AE435</f>
        <v>0</v>
      </c>
      <c r="AI435" s="29" t="s">
        <v>142</v>
      </c>
      <c r="AJ435" s="29">
        <v>2</v>
      </c>
      <c r="AK435" s="29" t="s">
        <v>149</v>
      </c>
      <c r="AL435" s="32">
        <f>AVERAGE(V436:V462)</f>
        <v>5.2719283244444446</v>
      </c>
      <c r="AM435" s="32">
        <f>AVERAGE(W436:W462)</f>
        <v>5.0110349851851845</v>
      </c>
    </row>
    <row r="436" spans="1:39" x14ac:dyDescent="0.25">
      <c r="A436" s="17" t="s">
        <v>757</v>
      </c>
      <c r="B436" s="18">
        <v>585</v>
      </c>
      <c r="C436" s="18">
        <v>435</v>
      </c>
      <c r="D436" s="17" t="s">
        <v>754</v>
      </c>
      <c r="E436" s="17">
        <v>1947</v>
      </c>
      <c r="F436" s="17">
        <v>4</v>
      </c>
      <c r="G436" s="17">
        <v>22</v>
      </c>
      <c r="H436" s="17">
        <v>2020</v>
      </c>
      <c r="I436" s="19" t="s">
        <v>12</v>
      </c>
      <c r="J436" s="17">
        <v>492.17846003</v>
      </c>
      <c r="K436" s="17">
        <v>-928.69107758999996</v>
      </c>
      <c r="L436" s="20">
        <v>138533.26498588</v>
      </c>
      <c r="M436" s="20">
        <v>5028544.8210371304</v>
      </c>
      <c r="N436" s="20">
        <f t="shared" si="94"/>
        <v>138533.26500000001</v>
      </c>
      <c r="O436" s="20">
        <f t="shared" si="95"/>
        <v>5028544.8210000005</v>
      </c>
      <c r="P436" s="20" t="s">
        <v>104</v>
      </c>
      <c r="Q436" s="43"/>
      <c r="R436" s="43"/>
      <c r="S436" s="43"/>
      <c r="T436" s="43"/>
      <c r="U436" s="43"/>
      <c r="V436" s="44">
        <v>2.5</v>
      </c>
      <c r="W436" s="44">
        <v>0.8</v>
      </c>
      <c r="X436" s="45">
        <f t="shared" ref="X436:X462" si="103">IF(H436=2020, V436, IF(H436=1946, V436+5.4, IF(H436=1883, V436+8.2, IF(H436=1882, V436+5.9, IF(H436=1824, V436+5.8, IF(H436=1803, V436+14.8, IF(H436=1790, V436+8, )))))))</f>
        <v>2.5</v>
      </c>
      <c r="Y436" s="45">
        <f t="shared" ref="Y436:Y462" si="104">IF(H436=2020, W436, IF(H436=1946, W436+6.1, IF(H436=1883, W436+7.6, IF(H436=1882, W436+6.3, IF(H436=1824, W436+7.4, IF(H436=1803, W436+17.5, IF(H436=1790, W436+11.8, )))))))</f>
        <v>0.8</v>
      </c>
      <c r="Z436" s="45">
        <f t="shared" ref="Z436:Z462" si="105">IF(P436="Affine", X436, Y436)</f>
        <v>2.5</v>
      </c>
      <c r="AA436" s="17"/>
      <c r="AB436" s="17"/>
      <c r="AC436" s="17"/>
      <c r="AD436" s="17"/>
      <c r="AE436" s="17"/>
      <c r="AF436" s="17"/>
      <c r="AG436" s="17"/>
      <c r="AH436" s="17"/>
      <c r="AI436" s="17"/>
      <c r="AJ436" s="17"/>
      <c r="AK436" s="17"/>
      <c r="AL436" s="43"/>
      <c r="AM436" s="43"/>
    </row>
    <row r="437" spans="1:39" x14ac:dyDescent="0.25">
      <c r="A437" s="17" t="s">
        <v>783</v>
      </c>
      <c r="B437" s="18">
        <v>610</v>
      </c>
      <c r="C437" s="18">
        <v>436</v>
      </c>
      <c r="D437" s="17" t="s">
        <v>781</v>
      </c>
      <c r="E437" s="17">
        <v>1947</v>
      </c>
      <c r="F437" s="17">
        <v>3</v>
      </c>
      <c r="G437" s="17">
        <v>22</v>
      </c>
      <c r="H437" s="17">
        <v>2020</v>
      </c>
      <c r="I437" s="19" t="s">
        <v>12</v>
      </c>
      <c r="J437" s="17">
        <v>493.23142519999999</v>
      </c>
      <c r="K437" s="17">
        <v>-934.85738068000001</v>
      </c>
      <c r="L437" s="20">
        <v>138533.26498588</v>
      </c>
      <c r="M437" s="20">
        <v>5028544.8210371304</v>
      </c>
      <c r="N437" s="20">
        <f t="shared" si="94"/>
        <v>138533.26500000001</v>
      </c>
      <c r="O437" s="20">
        <f t="shared" si="95"/>
        <v>5028544.8210000005</v>
      </c>
      <c r="P437" s="20" t="s">
        <v>104</v>
      </c>
      <c r="Q437" s="43"/>
      <c r="R437" s="43"/>
      <c r="S437" s="43"/>
      <c r="T437" s="43"/>
      <c r="U437" s="43"/>
      <c r="V437" s="44">
        <v>0.4</v>
      </c>
      <c r="W437" s="44">
        <v>2.1</v>
      </c>
      <c r="X437" s="45">
        <f t="shared" si="103"/>
        <v>0.4</v>
      </c>
      <c r="Y437" s="45">
        <f t="shared" si="104"/>
        <v>2.1</v>
      </c>
      <c r="Z437" s="45">
        <f t="shared" si="105"/>
        <v>0.4</v>
      </c>
      <c r="AA437" s="17"/>
      <c r="AB437" s="17"/>
      <c r="AC437" s="17"/>
      <c r="AD437" s="17"/>
      <c r="AE437" s="17"/>
      <c r="AF437" s="17"/>
      <c r="AG437" s="17"/>
      <c r="AH437" s="17"/>
      <c r="AI437" s="17"/>
      <c r="AJ437" s="17"/>
      <c r="AK437" s="17"/>
      <c r="AL437" s="43"/>
      <c r="AM437" s="43"/>
    </row>
    <row r="438" spans="1:39" x14ac:dyDescent="0.25">
      <c r="A438" s="17" t="s">
        <v>821</v>
      </c>
      <c r="B438" s="18">
        <v>647</v>
      </c>
      <c r="C438" s="18">
        <v>437</v>
      </c>
      <c r="D438" s="17" t="s">
        <v>809</v>
      </c>
      <c r="E438" s="17">
        <v>1947</v>
      </c>
      <c r="F438" s="17">
        <v>13</v>
      </c>
      <c r="G438" s="17">
        <v>22</v>
      </c>
      <c r="H438" s="17">
        <v>2020</v>
      </c>
      <c r="I438" s="19" t="s">
        <v>12</v>
      </c>
      <c r="J438" s="17">
        <v>475.92172020999999</v>
      </c>
      <c r="K438" s="17">
        <v>-863.80552507000004</v>
      </c>
      <c r="L438" s="20">
        <v>138533.26498588</v>
      </c>
      <c r="M438" s="20">
        <v>5028544.8210371304</v>
      </c>
      <c r="N438" s="20">
        <f t="shared" si="94"/>
        <v>138533.26500000001</v>
      </c>
      <c r="O438" s="20">
        <f t="shared" si="95"/>
        <v>5028544.8210000005</v>
      </c>
      <c r="P438" s="20" t="s">
        <v>104</v>
      </c>
      <c r="Q438" s="43"/>
      <c r="R438" s="43"/>
      <c r="S438" s="43"/>
      <c r="T438" s="43"/>
      <c r="U438" s="43"/>
      <c r="V438" s="44">
        <v>1.6</v>
      </c>
      <c r="W438" s="44">
        <v>0.8</v>
      </c>
      <c r="X438" s="45">
        <f t="shared" si="103"/>
        <v>1.6</v>
      </c>
      <c r="Y438" s="45">
        <f t="shared" si="104"/>
        <v>0.8</v>
      </c>
      <c r="Z438" s="45">
        <f t="shared" si="105"/>
        <v>1.6</v>
      </c>
      <c r="AA438" s="17"/>
      <c r="AB438" s="17"/>
      <c r="AC438" s="17"/>
      <c r="AD438" s="17"/>
      <c r="AE438" s="17"/>
      <c r="AF438" s="17"/>
      <c r="AG438" s="17"/>
      <c r="AH438" s="17"/>
      <c r="AI438" s="17"/>
      <c r="AJ438" s="17"/>
      <c r="AK438" s="17"/>
      <c r="AL438" s="43"/>
      <c r="AM438" s="43"/>
    </row>
    <row r="439" spans="1:39" x14ac:dyDescent="0.25">
      <c r="A439" s="17" t="s">
        <v>948</v>
      </c>
      <c r="B439" s="18">
        <v>771</v>
      </c>
      <c r="C439" s="18">
        <v>438</v>
      </c>
      <c r="D439" s="17">
        <v>1931</v>
      </c>
      <c r="E439" s="17">
        <f>D439</f>
        <v>1931</v>
      </c>
      <c r="F439" s="17">
        <v>4</v>
      </c>
      <c r="G439" s="17">
        <v>22</v>
      </c>
      <c r="H439" s="17">
        <v>2020</v>
      </c>
      <c r="I439" s="19" t="s">
        <v>12</v>
      </c>
      <c r="J439" s="17">
        <v>496.34039687000001</v>
      </c>
      <c r="K439" s="17">
        <v>-946.56858977000002</v>
      </c>
      <c r="L439" s="20">
        <v>138533.26498588</v>
      </c>
      <c r="M439" s="20">
        <v>5028544.8210371304</v>
      </c>
      <c r="N439" s="20">
        <f t="shared" si="94"/>
        <v>138533.26500000001</v>
      </c>
      <c r="O439" s="20">
        <f t="shared" si="95"/>
        <v>5028544.8210000005</v>
      </c>
      <c r="P439" s="20" t="s">
        <v>104</v>
      </c>
      <c r="Q439" s="43"/>
      <c r="R439" s="43"/>
      <c r="S439" s="43"/>
      <c r="T439" s="43"/>
      <c r="U439" s="43"/>
      <c r="V439" s="52">
        <v>10.11119186</v>
      </c>
      <c r="W439" s="52">
        <v>3.93807836</v>
      </c>
      <c r="X439" s="45">
        <f t="shared" si="103"/>
        <v>10.11119186</v>
      </c>
      <c r="Y439" s="45">
        <f t="shared" si="104"/>
        <v>3.93807836</v>
      </c>
      <c r="Z439" s="45">
        <f t="shared" si="105"/>
        <v>10.11119186</v>
      </c>
      <c r="AA439" s="17"/>
      <c r="AB439" s="17"/>
      <c r="AC439" s="17"/>
      <c r="AD439" s="17"/>
      <c r="AE439" s="17"/>
      <c r="AF439" s="17"/>
      <c r="AG439" s="17"/>
      <c r="AH439" s="17"/>
      <c r="AI439" s="17"/>
      <c r="AJ439" s="17"/>
      <c r="AK439" s="17"/>
      <c r="AL439" s="43"/>
      <c r="AM439" s="43"/>
    </row>
    <row r="440" spans="1:39" x14ac:dyDescent="0.25">
      <c r="A440" s="17" t="s">
        <v>1015</v>
      </c>
      <c r="B440" s="18">
        <v>837</v>
      </c>
      <c r="C440" s="18">
        <v>439</v>
      </c>
      <c r="D440" s="17" t="s">
        <v>1012</v>
      </c>
      <c r="E440" s="17">
        <v>1905</v>
      </c>
      <c r="F440" s="17">
        <v>4</v>
      </c>
      <c r="G440" s="17">
        <v>22</v>
      </c>
      <c r="H440" s="17">
        <v>2020</v>
      </c>
      <c r="I440" s="19" t="s">
        <v>12</v>
      </c>
      <c r="J440" s="17">
        <v>5531.0707302500005</v>
      </c>
      <c r="K440" s="17">
        <v>-2130.62596291</v>
      </c>
      <c r="L440" s="20">
        <v>138533.26498588</v>
      </c>
      <c r="M440" s="20">
        <v>5028544.8210371304</v>
      </c>
      <c r="N440" s="20">
        <f t="shared" si="94"/>
        <v>138533.26500000001</v>
      </c>
      <c r="O440" s="20">
        <f t="shared" si="95"/>
        <v>5028544.8210000005</v>
      </c>
      <c r="P440" s="20" t="s">
        <v>104</v>
      </c>
      <c r="Q440" s="43"/>
      <c r="R440" s="43"/>
      <c r="S440" s="43"/>
      <c r="T440" s="43"/>
      <c r="U440" s="43"/>
      <c r="V440" s="53">
        <v>17.829257609999999</v>
      </c>
      <c r="W440" s="44">
        <v>20.143200499999999</v>
      </c>
      <c r="X440" s="45">
        <f t="shared" si="103"/>
        <v>17.829257609999999</v>
      </c>
      <c r="Y440" s="45">
        <f t="shared" si="104"/>
        <v>20.143200499999999</v>
      </c>
      <c r="Z440" s="45">
        <f t="shared" si="105"/>
        <v>17.829257609999999</v>
      </c>
      <c r="AA440" s="17"/>
      <c r="AB440" s="17"/>
      <c r="AC440" s="17"/>
      <c r="AD440" s="17"/>
      <c r="AE440" s="17"/>
      <c r="AF440" s="17"/>
      <c r="AG440" s="17"/>
      <c r="AH440" s="17"/>
      <c r="AI440" s="17"/>
      <c r="AJ440" s="17"/>
      <c r="AK440" s="17"/>
      <c r="AL440" s="43"/>
      <c r="AM440" s="43"/>
    </row>
    <row r="441" spans="1:39" x14ac:dyDescent="0.25">
      <c r="A441" s="17" t="s">
        <v>1070</v>
      </c>
      <c r="B441" s="18">
        <v>891</v>
      </c>
      <c r="C441" s="18">
        <v>440</v>
      </c>
      <c r="D441" s="17" t="s">
        <v>1067</v>
      </c>
      <c r="E441" s="17">
        <v>1905</v>
      </c>
      <c r="F441" s="17">
        <v>4</v>
      </c>
      <c r="G441" s="17">
        <v>22</v>
      </c>
      <c r="H441" s="17">
        <v>2020</v>
      </c>
      <c r="I441" s="19" t="s">
        <v>12</v>
      </c>
      <c r="J441" s="17">
        <v>2418.9805346600001</v>
      </c>
      <c r="K441" s="17">
        <v>-637.33242772999995</v>
      </c>
      <c r="L441" s="20">
        <v>138533.26498588</v>
      </c>
      <c r="M441" s="20">
        <v>5028544.8210371304</v>
      </c>
      <c r="N441" s="20">
        <f t="shared" si="94"/>
        <v>138533.26500000001</v>
      </c>
      <c r="O441" s="20">
        <f t="shared" si="95"/>
        <v>5028544.8210000005</v>
      </c>
      <c r="P441" s="20" t="s">
        <v>104</v>
      </c>
      <c r="Q441" s="43"/>
      <c r="R441" s="43"/>
      <c r="S441" s="43"/>
      <c r="T441" s="43"/>
      <c r="U441" s="43"/>
      <c r="V441" s="44">
        <v>16.3</v>
      </c>
      <c r="W441" s="44">
        <v>15.8</v>
      </c>
      <c r="X441" s="45">
        <f t="shared" si="103"/>
        <v>16.3</v>
      </c>
      <c r="Y441" s="45">
        <f t="shared" si="104"/>
        <v>15.8</v>
      </c>
      <c r="Z441" s="45">
        <f t="shared" si="105"/>
        <v>16.3</v>
      </c>
      <c r="AA441" s="17"/>
      <c r="AB441" s="17"/>
      <c r="AC441" s="17"/>
      <c r="AD441" s="17"/>
      <c r="AE441" s="17"/>
      <c r="AF441" s="17"/>
      <c r="AG441" s="17"/>
      <c r="AH441" s="17"/>
      <c r="AI441" s="17"/>
      <c r="AJ441" s="17"/>
      <c r="AK441" s="17"/>
      <c r="AL441" s="43"/>
      <c r="AM441" s="43"/>
    </row>
    <row r="442" spans="1:39" x14ac:dyDescent="0.25">
      <c r="A442" s="17" t="s">
        <v>268</v>
      </c>
      <c r="B442" s="18">
        <v>85</v>
      </c>
      <c r="C442" s="18">
        <v>441</v>
      </c>
      <c r="D442" s="18">
        <v>2013</v>
      </c>
      <c r="E442" s="17">
        <f t="shared" ref="E442:E450" si="106">D442</f>
        <v>2013</v>
      </c>
      <c r="F442" s="17">
        <v>4</v>
      </c>
      <c r="G442" s="17">
        <v>22</v>
      </c>
      <c r="H442" s="17">
        <v>2020</v>
      </c>
      <c r="I442" s="19" t="s">
        <v>12</v>
      </c>
      <c r="J442" s="17">
        <v>1.99885212</v>
      </c>
      <c r="K442" s="17">
        <v>3.3912825500000001</v>
      </c>
      <c r="L442" s="20">
        <v>138533.26500000001</v>
      </c>
      <c r="M442" s="20">
        <v>5028544.8210000005</v>
      </c>
      <c r="N442" s="20">
        <f t="shared" si="94"/>
        <v>138533.26500000001</v>
      </c>
      <c r="O442" s="20">
        <f t="shared" si="95"/>
        <v>5028544.8210000005</v>
      </c>
      <c r="P442" s="20" t="s">
        <v>104</v>
      </c>
      <c r="Q442" s="43"/>
      <c r="R442" s="43"/>
      <c r="S442" s="43"/>
      <c r="T442" s="43"/>
      <c r="U442" s="43"/>
      <c r="V442" s="44">
        <v>6.6</v>
      </c>
      <c r="W442" s="44">
        <v>7</v>
      </c>
      <c r="X442" s="45">
        <f t="shared" si="103"/>
        <v>6.6</v>
      </c>
      <c r="Y442" s="45">
        <f t="shared" si="104"/>
        <v>7</v>
      </c>
      <c r="Z442" s="45">
        <f t="shared" si="105"/>
        <v>6.6</v>
      </c>
      <c r="AA442" s="17"/>
      <c r="AB442" s="17"/>
      <c r="AC442" s="17"/>
      <c r="AD442" s="17"/>
      <c r="AE442" s="17"/>
      <c r="AF442" s="17"/>
      <c r="AG442" s="17"/>
      <c r="AH442" s="17"/>
      <c r="AI442" s="17"/>
      <c r="AJ442" s="17"/>
      <c r="AK442" s="17"/>
      <c r="AL442" s="43"/>
      <c r="AM442" s="43"/>
    </row>
    <row r="443" spans="1:39" x14ac:dyDescent="0.25">
      <c r="A443" s="17" t="s">
        <v>326</v>
      </c>
      <c r="B443" s="18">
        <v>146</v>
      </c>
      <c r="C443" s="18">
        <v>442</v>
      </c>
      <c r="D443" s="18">
        <v>2000</v>
      </c>
      <c r="E443" s="17">
        <f t="shared" si="106"/>
        <v>2000</v>
      </c>
      <c r="F443" s="17">
        <v>7</v>
      </c>
      <c r="G443" s="17">
        <v>22</v>
      </c>
      <c r="H443" s="17">
        <v>2020</v>
      </c>
      <c r="I443" s="19" t="s">
        <v>12</v>
      </c>
      <c r="J443" s="17">
        <v>1443.1061889</v>
      </c>
      <c r="K443" s="17">
        <v>-207.53614216</v>
      </c>
      <c r="L443" s="20">
        <v>138533.26500000001</v>
      </c>
      <c r="M443" s="20">
        <v>5028544.8210000005</v>
      </c>
      <c r="N443" s="20">
        <f t="shared" si="94"/>
        <v>138533.26500000001</v>
      </c>
      <c r="O443" s="20">
        <f t="shared" si="95"/>
        <v>5028544.8210000005</v>
      </c>
      <c r="P443" s="20" t="s">
        <v>104</v>
      </c>
      <c r="Q443" s="43"/>
      <c r="R443" s="43"/>
      <c r="S443" s="43"/>
      <c r="T443" s="43"/>
      <c r="U443" s="43"/>
      <c r="V443" s="44">
        <v>4.7</v>
      </c>
      <c r="W443" s="44">
        <v>4.7</v>
      </c>
      <c r="X443" s="45">
        <f t="shared" si="103"/>
        <v>4.7</v>
      </c>
      <c r="Y443" s="45">
        <f t="shared" si="104"/>
        <v>4.7</v>
      </c>
      <c r="Z443" s="45">
        <f t="shared" si="105"/>
        <v>4.7</v>
      </c>
      <c r="AA443" s="17"/>
      <c r="AB443" s="17"/>
      <c r="AC443" s="17"/>
      <c r="AD443" s="17"/>
      <c r="AE443" s="17"/>
      <c r="AF443" s="17"/>
      <c r="AG443" s="17"/>
      <c r="AH443" s="17"/>
      <c r="AI443" s="17"/>
      <c r="AJ443" s="17"/>
      <c r="AK443" s="17"/>
      <c r="AL443" s="43"/>
      <c r="AM443" s="43"/>
    </row>
    <row r="444" spans="1:39" x14ac:dyDescent="0.25">
      <c r="A444" s="17" t="s">
        <v>482</v>
      </c>
      <c r="B444" s="18">
        <v>306</v>
      </c>
      <c r="C444" s="18">
        <v>443</v>
      </c>
      <c r="D444" s="18">
        <v>1986</v>
      </c>
      <c r="E444" s="17">
        <f t="shared" si="106"/>
        <v>1986</v>
      </c>
      <c r="F444" s="17">
        <v>6</v>
      </c>
      <c r="G444" s="17">
        <v>22</v>
      </c>
      <c r="H444" s="17">
        <v>2020</v>
      </c>
      <c r="I444" s="19" t="s">
        <v>12</v>
      </c>
      <c r="J444" s="17">
        <v>44.741637799999999</v>
      </c>
      <c r="K444" s="17">
        <v>7.1185597500000002</v>
      </c>
      <c r="L444" s="20">
        <v>138533.26500000001</v>
      </c>
      <c r="M444" s="20">
        <v>5028544.8210000005</v>
      </c>
      <c r="N444" s="20">
        <f t="shared" si="94"/>
        <v>138533.26500000001</v>
      </c>
      <c r="O444" s="20">
        <f t="shared" si="95"/>
        <v>5028544.8210000005</v>
      </c>
      <c r="P444" s="20" t="s">
        <v>104</v>
      </c>
      <c r="Q444" s="43"/>
      <c r="R444" s="43"/>
      <c r="S444" s="43"/>
      <c r="T444" s="43"/>
      <c r="U444" s="43"/>
      <c r="V444" s="44">
        <v>2.8</v>
      </c>
      <c r="W444" s="44">
        <v>3</v>
      </c>
      <c r="X444" s="45">
        <f t="shared" si="103"/>
        <v>2.8</v>
      </c>
      <c r="Y444" s="45">
        <f t="shared" si="104"/>
        <v>3</v>
      </c>
      <c r="Z444" s="45">
        <f t="shared" si="105"/>
        <v>2.8</v>
      </c>
      <c r="AA444" s="17"/>
      <c r="AB444" s="17"/>
      <c r="AC444" s="17"/>
      <c r="AD444" s="17"/>
      <c r="AE444" s="17"/>
      <c r="AF444" s="17"/>
      <c r="AG444" s="17"/>
      <c r="AH444" s="17"/>
      <c r="AI444" s="17"/>
      <c r="AJ444" s="17"/>
      <c r="AK444" s="17"/>
      <c r="AL444" s="43"/>
      <c r="AM444" s="43"/>
    </row>
    <row r="445" spans="1:39" x14ac:dyDescent="0.25">
      <c r="A445" s="17" t="s">
        <v>613</v>
      </c>
      <c r="B445" s="18">
        <v>442</v>
      </c>
      <c r="C445" s="18">
        <v>444</v>
      </c>
      <c r="D445" s="18">
        <v>1974</v>
      </c>
      <c r="E445" s="17">
        <f t="shared" si="106"/>
        <v>1974</v>
      </c>
      <c r="F445" s="17">
        <v>1</v>
      </c>
      <c r="G445" s="17">
        <v>22</v>
      </c>
      <c r="H445" s="17">
        <v>2020</v>
      </c>
      <c r="I445" s="19" t="s">
        <v>12</v>
      </c>
      <c r="J445" s="17">
        <v>18.80364505</v>
      </c>
      <c r="K445" s="17">
        <v>9.8632658600000003</v>
      </c>
      <c r="L445" s="20">
        <v>138533.26500000001</v>
      </c>
      <c r="M445" s="20">
        <v>5028544.8210000005</v>
      </c>
      <c r="N445" s="20">
        <f t="shared" si="94"/>
        <v>138533.26500000001</v>
      </c>
      <c r="O445" s="20">
        <f t="shared" si="95"/>
        <v>5028544.8210000005</v>
      </c>
      <c r="P445" s="20" t="s">
        <v>104</v>
      </c>
      <c r="Q445" s="43"/>
      <c r="R445" s="43"/>
      <c r="S445" s="43"/>
      <c r="T445" s="43"/>
      <c r="U445" s="43"/>
      <c r="V445" s="44">
        <v>13.7</v>
      </c>
      <c r="W445" s="44">
        <v>9.1</v>
      </c>
      <c r="X445" s="45">
        <f t="shared" si="103"/>
        <v>13.7</v>
      </c>
      <c r="Y445" s="45">
        <f t="shared" si="104"/>
        <v>9.1</v>
      </c>
      <c r="Z445" s="45">
        <f t="shared" si="105"/>
        <v>13.7</v>
      </c>
      <c r="AA445" s="17"/>
      <c r="AB445" s="17"/>
      <c r="AC445" s="17"/>
      <c r="AD445" s="17"/>
      <c r="AE445" s="17"/>
      <c r="AF445" s="17"/>
      <c r="AG445" s="17"/>
      <c r="AH445" s="17"/>
      <c r="AI445" s="17"/>
      <c r="AJ445" s="17"/>
      <c r="AK445" s="17"/>
      <c r="AL445" s="43"/>
      <c r="AM445" s="43"/>
    </row>
    <row r="446" spans="1:39" x14ac:dyDescent="0.25">
      <c r="A446" s="17" t="s">
        <v>632</v>
      </c>
      <c r="B446" s="18">
        <v>461</v>
      </c>
      <c r="C446" s="18">
        <v>445</v>
      </c>
      <c r="D446" s="18">
        <v>1971</v>
      </c>
      <c r="E446" s="17">
        <f t="shared" si="106"/>
        <v>1971</v>
      </c>
      <c r="F446" s="17">
        <v>4</v>
      </c>
      <c r="G446" s="17">
        <v>22</v>
      </c>
      <c r="H446" s="17">
        <v>2020</v>
      </c>
      <c r="I446" s="19" t="s">
        <v>12</v>
      </c>
      <c r="J446" s="17">
        <v>15.51448654</v>
      </c>
      <c r="K446" s="17">
        <v>20.91740918</v>
      </c>
      <c r="L446" s="20">
        <v>138533.26500000001</v>
      </c>
      <c r="M446" s="20">
        <v>5028544.8210000005</v>
      </c>
      <c r="N446" s="20">
        <f t="shared" si="94"/>
        <v>138533.26500000001</v>
      </c>
      <c r="O446" s="20">
        <f t="shared" si="95"/>
        <v>5028544.8210000005</v>
      </c>
      <c r="P446" s="20" t="s">
        <v>104</v>
      </c>
      <c r="Q446" s="43"/>
      <c r="R446" s="43"/>
      <c r="S446" s="43"/>
      <c r="T446" s="43"/>
      <c r="U446" s="43"/>
      <c r="V446" s="44">
        <v>0.8</v>
      </c>
      <c r="W446" s="44">
        <v>1.6</v>
      </c>
      <c r="X446" s="45">
        <f t="shared" si="103"/>
        <v>0.8</v>
      </c>
      <c r="Y446" s="45">
        <f t="shared" si="104"/>
        <v>1.6</v>
      </c>
      <c r="Z446" s="45">
        <f t="shared" si="105"/>
        <v>0.8</v>
      </c>
      <c r="AA446" s="17"/>
      <c r="AB446" s="17"/>
      <c r="AC446" s="17"/>
      <c r="AD446" s="17"/>
      <c r="AE446" s="17"/>
      <c r="AF446" s="17"/>
      <c r="AG446" s="17"/>
      <c r="AH446" s="17"/>
      <c r="AI446" s="17"/>
      <c r="AJ446" s="17"/>
      <c r="AK446" s="17"/>
      <c r="AL446" s="43"/>
      <c r="AM446" s="43"/>
    </row>
    <row r="447" spans="1:39" x14ac:dyDescent="0.25">
      <c r="A447" s="17" t="s">
        <v>656</v>
      </c>
      <c r="B447" s="18">
        <v>485</v>
      </c>
      <c r="C447" s="18">
        <v>446</v>
      </c>
      <c r="D447" s="18">
        <v>1966</v>
      </c>
      <c r="E447" s="17">
        <f t="shared" si="106"/>
        <v>1966</v>
      </c>
      <c r="F447" s="17">
        <v>4</v>
      </c>
      <c r="G447" s="17">
        <v>22</v>
      </c>
      <c r="H447" s="17">
        <v>2020</v>
      </c>
      <c r="I447" s="19" t="s">
        <v>12</v>
      </c>
      <c r="J447" s="17">
        <v>6.3560174600000003</v>
      </c>
      <c r="K447" s="17">
        <v>3.85366645</v>
      </c>
      <c r="L447" s="20">
        <v>138533.26500000001</v>
      </c>
      <c r="M447" s="20">
        <v>5028544.8210000005</v>
      </c>
      <c r="N447" s="20">
        <f t="shared" si="94"/>
        <v>138533.26500000001</v>
      </c>
      <c r="O447" s="20">
        <f t="shared" si="95"/>
        <v>5028544.8210000005</v>
      </c>
      <c r="P447" s="20" t="s">
        <v>104</v>
      </c>
      <c r="Q447" s="43"/>
      <c r="R447" s="43"/>
      <c r="S447" s="43"/>
      <c r="T447" s="43"/>
      <c r="U447" s="43"/>
      <c r="V447" s="44">
        <v>3.3</v>
      </c>
      <c r="W447" s="44">
        <v>4.2</v>
      </c>
      <c r="X447" s="45">
        <f t="shared" si="103"/>
        <v>3.3</v>
      </c>
      <c r="Y447" s="45">
        <f t="shared" si="104"/>
        <v>4.2</v>
      </c>
      <c r="Z447" s="45">
        <f t="shared" si="105"/>
        <v>3.3</v>
      </c>
      <c r="AA447" s="17"/>
      <c r="AB447" s="17"/>
      <c r="AC447" s="17"/>
      <c r="AD447" s="17"/>
      <c r="AE447" s="17"/>
      <c r="AF447" s="17"/>
      <c r="AG447" s="17"/>
      <c r="AH447" s="17"/>
      <c r="AI447" s="17"/>
      <c r="AJ447" s="17"/>
      <c r="AK447" s="17"/>
      <c r="AL447" s="43"/>
      <c r="AM447" s="43"/>
    </row>
    <row r="448" spans="1:39" x14ac:dyDescent="0.25">
      <c r="A448" s="17" t="s">
        <v>682</v>
      </c>
      <c r="B448" s="18">
        <v>511</v>
      </c>
      <c r="C448" s="18">
        <v>447</v>
      </c>
      <c r="D448" s="18">
        <v>1963</v>
      </c>
      <c r="E448" s="17">
        <f t="shared" si="106"/>
        <v>1963</v>
      </c>
      <c r="F448" s="17">
        <v>5</v>
      </c>
      <c r="G448" s="17">
        <v>22</v>
      </c>
      <c r="H448" s="17">
        <v>2020</v>
      </c>
      <c r="I448" s="19" t="s">
        <v>12</v>
      </c>
      <c r="J448" s="17">
        <v>8.7860332799999998</v>
      </c>
      <c r="K448" s="17">
        <v>5.2940079500000001</v>
      </c>
      <c r="L448" s="20">
        <v>138533.26500000001</v>
      </c>
      <c r="M448" s="20">
        <v>5028544.8210000005</v>
      </c>
      <c r="N448" s="20">
        <f t="shared" si="94"/>
        <v>138533.26500000001</v>
      </c>
      <c r="O448" s="20">
        <f t="shared" si="95"/>
        <v>5028544.8210000005</v>
      </c>
      <c r="P448" s="20" t="s">
        <v>104</v>
      </c>
      <c r="Q448" s="43"/>
      <c r="R448" s="43"/>
      <c r="S448" s="43"/>
      <c r="T448" s="43"/>
      <c r="U448" s="43"/>
      <c r="V448" s="44">
        <v>1.5</v>
      </c>
      <c r="W448" s="44">
        <v>0.8</v>
      </c>
      <c r="X448" s="45">
        <f t="shared" si="103"/>
        <v>1.5</v>
      </c>
      <c r="Y448" s="45">
        <f t="shared" si="104"/>
        <v>0.8</v>
      </c>
      <c r="Z448" s="45">
        <f t="shared" si="105"/>
        <v>1.5</v>
      </c>
      <c r="AA448" s="17"/>
      <c r="AB448" s="17"/>
      <c r="AC448" s="17"/>
      <c r="AD448" s="17"/>
      <c r="AE448" s="17"/>
      <c r="AF448" s="17"/>
      <c r="AG448" s="17"/>
      <c r="AH448" s="17"/>
      <c r="AI448" s="17"/>
      <c r="AJ448" s="17"/>
      <c r="AK448" s="17"/>
      <c r="AL448" s="43"/>
      <c r="AM448" s="43"/>
    </row>
    <row r="449" spans="1:39" x14ac:dyDescent="0.25">
      <c r="A449" s="17" t="s">
        <v>703</v>
      </c>
      <c r="B449" s="18">
        <v>532</v>
      </c>
      <c r="C449" s="18">
        <v>448</v>
      </c>
      <c r="D449" s="18">
        <v>1960</v>
      </c>
      <c r="E449" s="17">
        <f t="shared" si="106"/>
        <v>1960</v>
      </c>
      <c r="F449" s="17">
        <v>1</v>
      </c>
      <c r="G449" s="17">
        <v>22</v>
      </c>
      <c r="H449" s="17">
        <v>2020</v>
      </c>
      <c r="I449" s="19" t="s">
        <v>12</v>
      </c>
      <c r="J449" s="17">
        <v>7.3878404</v>
      </c>
      <c r="K449" s="17">
        <v>5.4423442299999998</v>
      </c>
      <c r="L449" s="20">
        <v>138533.26500000001</v>
      </c>
      <c r="M449" s="20">
        <v>5028544.8210000005</v>
      </c>
      <c r="N449" s="20">
        <f t="shared" si="94"/>
        <v>138533.26500000001</v>
      </c>
      <c r="O449" s="20">
        <f t="shared" si="95"/>
        <v>5028544.8210000005</v>
      </c>
      <c r="P449" s="20" t="s">
        <v>104</v>
      </c>
      <c r="Q449" s="43"/>
      <c r="R449" s="43"/>
      <c r="S449" s="43"/>
      <c r="T449" s="43"/>
      <c r="U449" s="43"/>
      <c r="V449" s="44">
        <v>0.6</v>
      </c>
      <c r="W449" s="44">
        <v>0.6</v>
      </c>
      <c r="X449" s="45">
        <f t="shared" si="103"/>
        <v>0.6</v>
      </c>
      <c r="Y449" s="45">
        <f t="shared" si="104"/>
        <v>0.6</v>
      </c>
      <c r="Z449" s="45">
        <f t="shared" si="105"/>
        <v>0.6</v>
      </c>
      <c r="AA449" s="17"/>
      <c r="AB449" s="17"/>
      <c r="AC449" s="17"/>
      <c r="AD449" s="17"/>
      <c r="AE449" s="17"/>
      <c r="AF449" s="17"/>
      <c r="AG449" s="17"/>
      <c r="AH449" s="17"/>
      <c r="AI449" s="17"/>
      <c r="AJ449" s="17"/>
      <c r="AK449" s="17"/>
      <c r="AL449" s="43"/>
      <c r="AM449" s="43"/>
    </row>
    <row r="450" spans="1:39" x14ac:dyDescent="0.25">
      <c r="A450" s="17" t="s">
        <v>731</v>
      </c>
      <c r="B450" s="18">
        <v>560</v>
      </c>
      <c r="C450" s="18">
        <v>449</v>
      </c>
      <c r="D450" s="18">
        <v>1958</v>
      </c>
      <c r="E450" s="17">
        <f t="shared" si="106"/>
        <v>1958</v>
      </c>
      <c r="F450" s="17">
        <v>4</v>
      </c>
      <c r="G450" s="17">
        <v>22</v>
      </c>
      <c r="H450" s="17">
        <v>2020</v>
      </c>
      <c r="I450" s="19" t="s">
        <v>12</v>
      </c>
      <c r="J450" s="17">
        <v>8.3073160700000006</v>
      </c>
      <c r="K450" s="17">
        <v>5.4139245699999998</v>
      </c>
      <c r="L450" s="20">
        <v>138533.26500000001</v>
      </c>
      <c r="M450" s="20">
        <v>5028544.8210000005</v>
      </c>
      <c r="N450" s="20">
        <f t="shared" ref="N450:N513" si="107">ROUND(L450,3)</f>
        <v>138533.26500000001</v>
      </c>
      <c r="O450" s="20">
        <f t="shared" ref="O450:O513" si="108">ROUND(M450,3)</f>
        <v>5028544.8210000005</v>
      </c>
      <c r="P450" s="20" t="s">
        <v>104</v>
      </c>
      <c r="Q450" s="43"/>
      <c r="R450" s="43"/>
      <c r="S450" s="43"/>
      <c r="T450" s="43"/>
      <c r="U450" s="43"/>
      <c r="V450" s="44">
        <v>0.9</v>
      </c>
      <c r="W450" s="44">
        <v>0.8</v>
      </c>
      <c r="X450" s="45">
        <f t="shared" si="103"/>
        <v>0.9</v>
      </c>
      <c r="Y450" s="45">
        <f t="shared" si="104"/>
        <v>0.8</v>
      </c>
      <c r="Z450" s="45">
        <f t="shared" si="105"/>
        <v>0.9</v>
      </c>
      <c r="AA450" s="17"/>
      <c r="AB450" s="17"/>
      <c r="AC450" s="17"/>
      <c r="AD450" s="17"/>
      <c r="AE450" s="17"/>
      <c r="AF450" s="17"/>
      <c r="AG450" s="17"/>
      <c r="AH450" s="17"/>
      <c r="AI450" s="17"/>
      <c r="AJ450" s="17"/>
      <c r="AK450" s="17"/>
      <c r="AL450" s="43"/>
      <c r="AM450" s="43"/>
    </row>
    <row r="451" spans="1:39" x14ac:dyDescent="0.25">
      <c r="A451" s="17" t="s">
        <v>854</v>
      </c>
      <c r="B451" s="18">
        <v>679</v>
      </c>
      <c r="C451" s="18">
        <v>450</v>
      </c>
      <c r="D451" s="17" t="s">
        <v>837</v>
      </c>
      <c r="E451" s="17">
        <v>1946</v>
      </c>
      <c r="F451" s="17">
        <v>18</v>
      </c>
      <c r="G451" s="17">
        <v>22</v>
      </c>
      <c r="H451" s="17">
        <v>2020</v>
      </c>
      <c r="I451" s="19" t="s">
        <v>12</v>
      </c>
      <c r="J451" s="17">
        <v>13.62782896</v>
      </c>
      <c r="K451" s="17">
        <v>10.536016119999999</v>
      </c>
      <c r="L451" s="20">
        <v>138533.26500000001</v>
      </c>
      <c r="M451" s="20">
        <v>5028544.8210000005</v>
      </c>
      <c r="N451" s="20">
        <f t="shared" si="107"/>
        <v>138533.26500000001</v>
      </c>
      <c r="O451" s="20">
        <f t="shared" si="108"/>
        <v>5028544.8210000005</v>
      </c>
      <c r="P451" s="20" t="s">
        <v>104</v>
      </c>
      <c r="Q451" s="43"/>
      <c r="R451" s="43"/>
      <c r="S451" s="43"/>
      <c r="T451" s="43"/>
      <c r="U451" s="43"/>
      <c r="V451" s="44">
        <v>14.6</v>
      </c>
      <c r="W451" s="44">
        <v>15</v>
      </c>
      <c r="X451" s="45">
        <f t="shared" si="103"/>
        <v>14.6</v>
      </c>
      <c r="Y451" s="45">
        <f t="shared" si="104"/>
        <v>15</v>
      </c>
      <c r="Z451" s="45">
        <f t="shared" si="105"/>
        <v>14.6</v>
      </c>
      <c r="AA451" s="17"/>
      <c r="AB451" s="17"/>
      <c r="AC451" s="17"/>
      <c r="AD451" s="17"/>
      <c r="AE451" s="17"/>
      <c r="AF451" s="17"/>
      <c r="AG451" s="17"/>
      <c r="AH451" s="17"/>
      <c r="AI451" s="17"/>
      <c r="AJ451" s="17"/>
      <c r="AK451" s="17"/>
      <c r="AL451" s="43"/>
      <c r="AM451" s="43"/>
    </row>
    <row r="452" spans="1:39" x14ac:dyDescent="0.25">
      <c r="A452" s="17" t="s">
        <v>883</v>
      </c>
      <c r="B452" s="18">
        <v>707</v>
      </c>
      <c r="C452" s="18">
        <v>451</v>
      </c>
      <c r="D452" s="17" t="s">
        <v>879</v>
      </c>
      <c r="E452" s="17">
        <v>1946</v>
      </c>
      <c r="F452" s="17">
        <v>5</v>
      </c>
      <c r="G452" s="17">
        <v>22</v>
      </c>
      <c r="H452" s="17">
        <v>2020</v>
      </c>
      <c r="I452" s="19" t="s">
        <v>12</v>
      </c>
      <c r="J452" s="17">
        <v>482.37511661000002</v>
      </c>
      <c r="K452" s="17">
        <v>-234.69924786000001</v>
      </c>
      <c r="L452" s="20">
        <v>138533.26500000001</v>
      </c>
      <c r="M452" s="20">
        <v>5028544.8210000005</v>
      </c>
      <c r="N452" s="20">
        <f t="shared" si="107"/>
        <v>138533.26500000001</v>
      </c>
      <c r="O452" s="20">
        <f t="shared" si="108"/>
        <v>5028544.8210000005</v>
      </c>
      <c r="P452" s="20" t="s">
        <v>104</v>
      </c>
      <c r="Q452" s="43"/>
      <c r="R452" s="43"/>
      <c r="S452" s="43"/>
      <c r="T452" s="43"/>
      <c r="U452" s="43"/>
      <c r="V452" s="44">
        <v>6.4</v>
      </c>
      <c r="W452" s="44">
        <v>6.3</v>
      </c>
      <c r="X452" s="45">
        <f t="shared" si="103"/>
        <v>6.4</v>
      </c>
      <c r="Y452" s="45">
        <f t="shared" si="104"/>
        <v>6.3</v>
      </c>
      <c r="Z452" s="45">
        <f t="shared" si="105"/>
        <v>6.4</v>
      </c>
      <c r="AA452" s="17"/>
      <c r="AB452" s="17"/>
      <c r="AC452" s="17"/>
      <c r="AD452" s="17"/>
      <c r="AE452" s="17"/>
      <c r="AF452" s="17"/>
      <c r="AG452" s="17"/>
      <c r="AH452" s="17"/>
      <c r="AI452" s="17"/>
      <c r="AJ452" s="17"/>
      <c r="AK452" s="17"/>
      <c r="AL452" s="43"/>
      <c r="AM452" s="43"/>
    </row>
    <row r="453" spans="1:39" x14ac:dyDescent="0.25">
      <c r="A453" s="17" t="s">
        <v>923</v>
      </c>
      <c r="B453" s="18">
        <v>746</v>
      </c>
      <c r="C453" s="18">
        <v>452</v>
      </c>
      <c r="D453" s="17" t="s">
        <v>919</v>
      </c>
      <c r="E453" s="17">
        <v>1946</v>
      </c>
      <c r="F453" s="17">
        <v>5</v>
      </c>
      <c r="G453" s="17">
        <v>22</v>
      </c>
      <c r="H453" s="17">
        <v>2020</v>
      </c>
      <c r="I453" s="19" t="s">
        <v>12</v>
      </c>
      <c r="J453" s="17">
        <v>28.96409513</v>
      </c>
      <c r="K453" s="17">
        <v>24.947972069999999</v>
      </c>
      <c r="L453" s="20">
        <v>138533.26500000001</v>
      </c>
      <c r="M453" s="20">
        <v>5028544.8210000005</v>
      </c>
      <c r="N453" s="20">
        <f t="shared" si="107"/>
        <v>138533.26500000001</v>
      </c>
      <c r="O453" s="20">
        <f t="shared" si="108"/>
        <v>5028544.8210000005</v>
      </c>
      <c r="P453" s="20" t="s">
        <v>104</v>
      </c>
      <c r="Q453" s="43"/>
      <c r="R453" s="43"/>
      <c r="S453" s="43"/>
      <c r="T453" s="43"/>
      <c r="U453" s="43"/>
      <c r="V453" s="44">
        <v>2.2000000000000002</v>
      </c>
      <c r="W453" s="44">
        <v>2.7</v>
      </c>
      <c r="X453" s="45">
        <f t="shared" si="103"/>
        <v>2.2000000000000002</v>
      </c>
      <c r="Y453" s="45">
        <f t="shared" si="104"/>
        <v>2.7</v>
      </c>
      <c r="Z453" s="45">
        <f t="shared" si="105"/>
        <v>2.2000000000000002</v>
      </c>
      <c r="AA453" s="17"/>
      <c r="AB453" s="17"/>
      <c r="AC453" s="17"/>
      <c r="AD453" s="17"/>
      <c r="AE453" s="17"/>
      <c r="AF453" s="17"/>
      <c r="AG453" s="17"/>
      <c r="AH453" s="17"/>
      <c r="AI453" s="17"/>
      <c r="AJ453" s="17"/>
      <c r="AK453" s="17"/>
      <c r="AL453" s="43"/>
      <c r="AM453" s="43"/>
    </row>
    <row r="454" spans="1:39" x14ac:dyDescent="0.25">
      <c r="A454" s="17" t="s">
        <v>976</v>
      </c>
      <c r="B454" s="18">
        <v>799</v>
      </c>
      <c r="C454" s="18">
        <v>453</v>
      </c>
      <c r="D454" s="17">
        <v>1917</v>
      </c>
      <c r="E454" s="17">
        <f t="shared" ref="E454:E460" si="109">D454</f>
        <v>1917</v>
      </c>
      <c r="F454" s="17">
        <v>4</v>
      </c>
      <c r="G454" s="17">
        <v>22</v>
      </c>
      <c r="H454" s="17">
        <v>2020</v>
      </c>
      <c r="I454" s="19" t="s">
        <v>12</v>
      </c>
      <c r="J454" s="17">
        <v>14.39249156</v>
      </c>
      <c r="K454" s="17">
        <v>1.6003688199999999</v>
      </c>
      <c r="L454" s="20">
        <v>138533.26500000001</v>
      </c>
      <c r="M454" s="20">
        <v>5028544.8210000005</v>
      </c>
      <c r="N454" s="20">
        <f t="shared" si="107"/>
        <v>138533.26500000001</v>
      </c>
      <c r="O454" s="20">
        <f t="shared" si="108"/>
        <v>5028544.8210000005</v>
      </c>
      <c r="P454" s="20" t="s">
        <v>104</v>
      </c>
      <c r="Q454" s="43"/>
      <c r="R454" s="43"/>
      <c r="S454" s="43"/>
      <c r="T454" s="43"/>
      <c r="U454" s="43"/>
      <c r="V454" s="44">
        <v>10.811047820000001</v>
      </c>
      <c r="W454" s="44">
        <v>11.5991775</v>
      </c>
      <c r="X454" s="45">
        <f t="shared" si="103"/>
        <v>10.811047820000001</v>
      </c>
      <c r="Y454" s="45">
        <f t="shared" si="104"/>
        <v>11.5991775</v>
      </c>
      <c r="Z454" s="45">
        <f t="shared" si="105"/>
        <v>10.811047820000001</v>
      </c>
      <c r="AA454" s="17"/>
      <c r="AB454" s="17"/>
      <c r="AC454" s="17"/>
      <c r="AD454" s="17"/>
      <c r="AE454" s="17"/>
      <c r="AF454" s="17"/>
      <c r="AG454" s="17"/>
      <c r="AH454" s="17"/>
      <c r="AI454" s="17"/>
      <c r="AJ454" s="17"/>
      <c r="AK454" s="17"/>
      <c r="AL454" s="43"/>
      <c r="AM454" s="43"/>
    </row>
    <row r="455" spans="1:39" x14ac:dyDescent="0.25">
      <c r="A455" s="17" t="s">
        <v>292</v>
      </c>
      <c r="B455" s="18">
        <v>109</v>
      </c>
      <c r="C455" s="18">
        <v>454</v>
      </c>
      <c r="D455" s="18">
        <v>2010</v>
      </c>
      <c r="E455" s="17">
        <f t="shared" si="109"/>
        <v>2010</v>
      </c>
      <c r="F455" s="17">
        <v>5</v>
      </c>
      <c r="G455" s="17">
        <v>22</v>
      </c>
      <c r="H455" s="17">
        <v>2020</v>
      </c>
      <c r="I455" s="19" t="s">
        <v>12</v>
      </c>
      <c r="J455" s="17">
        <v>2475.6536907300001</v>
      </c>
      <c r="K455" s="17">
        <v>-491.68708272999999</v>
      </c>
      <c r="L455" s="20">
        <v>138533.26500000001</v>
      </c>
      <c r="M455" s="20">
        <v>5028544.8210000005</v>
      </c>
      <c r="N455" s="20">
        <f t="shared" si="107"/>
        <v>138533.26500000001</v>
      </c>
      <c r="O455" s="20">
        <f t="shared" si="108"/>
        <v>5028544.8210000005</v>
      </c>
      <c r="P455" s="20" t="s">
        <v>104</v>
      </c>
      <c r="Q455" s="43"/>
      <c r="R455" s="43"/>
      <c r="S455" s="43"/>
      <c r="T455" s="43"/>
      <c r="U455" s="43"/>
      <c r="V455" s="44">
        <v>1.42428439</v>
      </c>
      <c r="W455" s="44">
        <v>1.4658991299999999</v>
      </c>
      <c r="X455" s="45">
        <f t="shared" si="103"/>
        <v>1.42428439</v>
      </c>
      <c r="Y455" s="45">
        <f t="shared" si="104"/>
        <v>1.4658991299999999</v>
      </c>
      <c r="Z455" s="45">
        <f t="shared" si="105"/>
        <v>1.42428439</v>
      </c>
      <c r="AA455" s="17"/>
      <c r="AB455" s="17"/>
      <c r="AC455" s="17"/>
      <c r="AD455" s="17"/>
      <c r="AE455" s="17"/>
      <c r="AF455" s="17"/>
      <c r="AG455" s="17"/>
      <c r="AH455" s="17"/>
      <c r="AI455" s="17"/>
      <c r="AJ455" s="17"/>
      <c r="AK455" s="17"/>
      <c r="AL455" s="43"/>
      <c r="AM455" s="43"/>
    </row>
    <row r="456" spans="1:39" x14ac:dyDescent="0.25">
      <c r="A456" s="17" t="s">
        <v>355</v>
      </c>
      <c r="B456" s="18">
        <v>175</v>
      </c>
      <c r="C456" s="18">
        <v>455</v>
      </c>
      <c r="D456" s="18">
        <v>1998</v>
      </c>
      <c r="E456" s="17">
        <f t="shared" si="109"/>
        <v>1998</v>
      </c>
      <c r="F456" s="17">
        <v>2</v>
      </c>
      <c r="G456" s="17">
        <v>22</v>
      </c>
      <c r="H456" s="17">
        <v>2020</v>
      </c>
      <c r="I456" s="19" t="s">
        <v>12</v>
      </c>
      <c r="J456" s="17">
        <v>1971.28667608</v>
      </c>
      <c r="K456" s="17">
        <v>-364.61944142999999</v>
      </c>
      <c r="L456" s="20">
        <v>138533.26500000001</v>
      </c>
      <c r="M456" s="20">
        <v>5028544.8210000005</v>
      </c>
      <c r="N456" s="20">
        <f t="shared" si="107"/>
        <v>138533.26500000001</v>
      </c>
      <c r="O456" s="20">
        <f t="shared" si="108"/>
        <v>5028544.8210000005</v>
      </c>
      <c r="P456" s="20" t="s">
        <v>104</v>
      </c>
      <c r="Q456" s="43"/>
      <c r="R456" s="43"/>
      <c r="S456" s="43"/>
      <c r="T456" s="43"/>
      <c r="U456" s="43"/>
      <c r="V456" s="44">
        <v>3.1240691699999998</v>
      </c>
      <c r="W456" s="44">
        <v>3.0628166299999999</v>
      </c>
      <c r="X456" s="45">
        <f t="shared" si="103"/>
        <v>3.1240691699999998</v>
      </c>
      <c r="Y456" s="45">
        <f t="shared" si="104"/>
        <v>3.0628166299999999</v>
      </c>
      <c r="Z456" s="45">
        <f t="shared" si="105"/>
        <v>3.1240691699999998</v>
      </c>
      <c r="AA456" s="17"/>
      <c r="AB456" s="17"/>
      <c r="AC456" s="17"/>
      <c r="AD456" s="17"/>
      <c r="AE456" s="17"/>
      <c r="AF456" s="17"/>
      <c r="AG456" s="17"/>
      <c r="AH456" s="17"/>
      <c r="AI456" s="17"/>
      <c r="AJ456" s="17"/>
      <c r="AK456" s="17"/>
      <c r="AL456" s="43"/>
      <c r="AM456" s="43"/>
    </row>
    <row r="457" spans="1:39" x14ac:dyDescent="0.25">
      <c r="A457" s="17" t="s">
        <v>385</v>
      </c>
      <c r="B457" s="18">
        <v>207</v>
      </c>
      <c r="C457" s="18">
        <v>456</v>
      </c>
      <c r="D457" s="18">
        <v>1995</v>
      </c>
      <c r="E457" s="17">
        <f t="shared" si="109"/>
        <v>1995</v>
      </c>
      <c r="F457" s="17">
        <v>3</v>
      </c>
      <c r="G457" s="17">
        <v>22</v>
      </c>
      <c r="H457" s="17">
        <v>2020</v>
      </c>
      <c r="I457" s="19" t="s">
        <v>12</v>
      </c>
      <c r="J457" s="17">
        <v>1569.47267773</v>
      </c>
      <c r="K457" s="17">
        <v>-223.34684386999999</v>
      </c>
      <c r="L457" s="20">
        <v>138533.26500000001</v>
      </c>
      <c r="M457" s="20">
        <v>5028544.8210000005</v>
      </c>
      <c r="N457" s="20">
        <f t="shared" si="107"/>
        <v>138533.26500000001</v>
      </c>
      <c r="O457" s="20">
        <f t="shared" si="108"/>
        <v>5028544.8210000005</v>
      </c>
      <c r="P457" s="20" t="s">
        <v>104</v>
      </c>
      <c r="Q457" s="43"/>
      <c r="R457" s="43"/>
      <c r="S457" s="43"/>
      <c r="T457" s="43"/>
      <c r="U457" s="43"/>
      <c r="V457" s="44">
        <v>0.65618600999999999</v>
      </c>
      <c r="W457" s="44">
        <v>0.55127024999999996</v>
      </c>
      <c r="X457" s="45">
        <f t="shared" si="103"/>
        <v>0.65618600999999999</v>
      </c>
      <c r="Y457" s="45">
        <f t="shared" si="104"/>
        <v>0.55127024999999996</v>
      </c>
      <c r="Z457" s="45">
        <f t="shared" si="105"/>
        <v>0.65618600999999999</v>
      </c>
      <c r="AA457" s="17"/>
      <c r="AB457" s="17"/>
      <c r="AC457" s="17"/>
      <c r="AD457" s="17"/>
      <c r="AE457" s="17"/>
      <c r="AF457" s="17"/>
      <c r="AG457" s="17"/>
      <c r="AH457" s="17"/>
      <c r="AI457" s="17"/>
      <c r="AJ457" s="17"/>
      <c r="AK457" s="17"/>
      <c r="AL457" s="43"/>
      <c r="AM457" s="43"/>
    </row>
    <row r="458" spans="1:39" x14ac:dyDescent="0.25">
      <c r="A458" s="17" t="s">
        <v>444</v>
      </c>
      <c r="B458" s="18">
        <v>267</v>
      </c>
      <c r="C458" s="18">
        <v>457</v>
      </c>
      <c r="D458" s="18">
        <v>1992</v>
      </c>
      <c r="E458" s="17">
        <f t="shared" si="109"/>
        <v>1992</v>
      </c>
      <c r="F458" s="17">
        <v>32</v>
      </c>
      <c r="G458" s="17">
        <v>22</v>
      </c>
      <c r="H458" s="17">
        <v>2020</v>
      </c>
      <c r="I458" s="19" t="s">
        <v>12</v>
      </c>
      <c r="J458" s="17">
        <v>3113.8151790500001</v>
      </c>
      <c r="K458" s="17">
        <v>-613.04710786999999</v>
      </c>
      <c r="L458" s="20">
        <v>138533.26500000001</v>
      </c>
      <c r="M458" s="20">
        <v>5028544.8210000005</v>
      </c>
      <c r="N458" s="20">
        <f t="shared" si="107"/>
        <v>138533.26500000001</v>
      </c>
      <c r="O458" s="20">
        <f t="shared" si="108"/>
        <v>5028544.8210000005</v>
      </c>
      <c r="P458" s="20" t="s">
        <v>104</v>
      </c>
      <c r="Q458" s="43"/>
      <c r="R458" s="43"/>
      <c r="S458" s="43"/>
      <c r="T458" s="43"/>
      <c r="U458" s="43"/>
      <c r="V458" s="44">
        <v>0.96506155000000005</v>
      </c>
      <c r="W458" s="44">
        <v>0.35856549999999998</v>
      </c>
      <c r="X458" s="45">
        <f t="shared" si="103"/>
        <v>0.96506155000000005</v>
      </c>
      <c r="Y458" s="45">
        <f t="shared" si="104"/>
        <v>0.35856549999999998</v>
      </c>
      <c r="Z458" s="45">
        <f t="shared" si="105"/>
        <v>0.96506155000000005</v>
      </c>
      <c r="AA458" s="17"/>
      <c r="AB458" s="17"/>
      <c r="AC458" s="17"/>
      <c r="AD458" s="17"/>
      <c r="AE458" s="17"/>
      <c r="AF458" s="17"/>
      <c r="AG458" s="17"/>
      <c r="AH458" s="17"/>
      <c r="AI458" s="17"/>
      <c r="AJ458" s="17"/>
      <c r="AK458" s="17"/>
      <c r="AL458" s="43"/>
      <c r="AM458" s="43"/>
    </row>
    <row r="459" spans="1:39" x14ac:dyDescent="0.25">
      <c r="A459" s="17" t="s">
        <v>453</v>
      </c>
      <c r="B459" s="18">
        <v>276</v>
      </c>
      <c r="C459" s="18">
        <v>458</v>
      </c>
      <c r="D459" s="18">
        <v>1989</v>
      </c>
      <c r="E459" s="17">
        <f t="shared" si="109"/>
        <v>1989</v>
      </c>
      <c r="F459" s="17">
        <v>4</v>
      </c>
      <c r="G459" s="17">
        <v>22</v>
      </c>
      <c r="H459" s="17">
        <v>2020</v>
      </c>
      <c r="I459" s="19" t="s">
        <v>12</v>
      </c>
      <c r="J459" s="17">
        <v>3209.11020917</v>
      </c>
      <c r="K459" s="17">
        <v>-634.48037151999995</v>
      </c>
      <c r="L459" s="20">
        <v>138533.26500000001</v>
      </c>
      <c r="M459" s="20">
        <v>5028544.8210000005</v>
      </c>
      <c r="N459" s="20">
        <f t="shared" si="107"/>
        <v>138533.26500000001</v>
      </c>
      <c r="O459" s="20">
        <f t="shared" si="108"/>
        <v>5028544.8210000005</v>
      </c>
      <c r="P459" s="20" t="s">
        <v>104</v>
      </c>
      <c r="Q459" s="43"/>
      <c r="R459" s="43"/>
      <c r="S459" s="43"/>
      <c r="T459" s="43"/>
      <c r="U459" s="43"/>
      <c r="V459" s="44">
        <v>2.2212946800000002</v>
      </c>
      <c r="W459" s="44">
        <v>2.4919139399999999</v>
      </c>
      <c r="X459" s="45">
        <f t="shared" si="103"/>
        <v>2.2212946800000002</v>
      </c>
      <c r="Y459" s="45">
        <f t="shared" si="104"/>
        <v>2.4919139399999999</v>
      </c>
      <c r="Z459" s="45">
        <f t="shared" si="105"/>
        <v>2.2212946800000002</v>
      </c>
      <c r="AA459" s="17"/>
      <c r="AB459" s="17"/>
      <c r="AC459" s="17"/>
      <c r="AD459" s="17"/>
      <c r="AE459" s="17"/>
      <c r="AF459" s="17"/>
      <c r="AG459" s="17"/>
      <c r="AH459" s="17"/>
      <c r="AI459" s="17"/>
      <c r="AJ459" s="17"/>
      <c r="AK459" s="17"/>
      <c r="AL459" s="43"/>
      <c r="AM459" s="43"/>
    </row>
    <row r="460" spans="1:39" x14ac:dyDescent="0.25">
      <c r="A460" s="17" t="s">
        <v>514</v>
      </c>
      <c r="B460" s="18">
        <v>338</v>
      </c>
      <c r="C460" s="18">
        <v>459</v>
      </c>
      <c r="D460" s="18">
        <v>1983</v>
      </c>
      <c r="E460" s="17">
        <f t="shared" si="109"/>
        <v>1983</v>
      </c>
      <c r="F460" s="17">
        <v>9</v>
      </c>
      <c r="G460" s="17">
        <v>22</v>
      </c>
      <c r="H460" s="17">
        <v>2020</v>
      </c>
      <c r="I460" s="19" t="s">
        <v>12</v>
      </c>
      <c r="J460" s="17">
        <v>3145.1258508000001</v>
      </c>
      <c r="K460" s="17">
        <v>-662.36175011</v>
      </c>
      <c r="L460" s="20">
        <v>138533.26500000001</v>
      </c>
      <c r="M460" s="20">
        <v>5028544.8210000005</v>
      </c>
      <c r="N460" s="20">
        <f t="shared" si="107"/>
        <v>138533.26500000001</v>
      </c>
      <c r="O460" s="20">
        <f t="shared" si="108"/>
        <v>5028544.8210000005</v>
      </c>
      <c r="P460" s="20" t="s">
        <v>104</v>
      </c>
      <c r="Q460" s="43"/>
      <c r="R460" s="43"/>
      <c r="S460" s="43"/>
      <c r="T460" s="43"/>
      <c r="U460" s="43"/>
      <c r="V460" s="44">
        <v>6.1965172099999997</v>
      </c>
      <c r="W460" s="44">
        <v>6.1950569599999996</v>
      </c>
      <c r="X460" s="45">
        <f t="shared" si="103"/>
        <v>6.1965172099999997</v>
      </c>
      <c r="Y460" s="45">
        <f t="shared" si="104"/>
        <v>6.1950569599999996</v>
      </c>
      <c r="Z460" s="45">
        <f t="shared" si="105"/>
        <v>6.1965172099999997</v>
      </c>
      <c r="AA460" s="17"/>
      <c r="AB460" s="17"/>
      <c r="AC460" s="17"/>
      <c r="AD460" s="17"/>
      <c r="AE460" s="17"/>
      <c r="AF460" s="17"/>
      <c r="AG460" s="17"/>
      <c r="AH460" s="17"/>
      <c r="AI460" s="17"/>
      <c r="AJ460" s="17"/>
      <c r="AK460" s="17"/>
      <c r="AL460" s="43"/>
      <c r="AM460" s="43"/>
    </row>
    <row r="461" spans="1:39" x14ac:dyDescent="0.25">
      <c r="A461" s="17" t="s">
        <v>547</v>
      </c>
      <c r="B461" s="18">
        <v>373</v>
      </c>
      <c r="C461" s="18">
        <v>460</v>
      </c>
      <c r="D461">
        <v>1980</v>
      </c>
      <c r="E461">
        <v>1980</v>
      </c>
      <c r="F461">
        <v>12</v>
      </c>
      <c r="G461" s="17">
        <v>22</v>
      </c>
      <c r="H461" s="17">
        <v>2020</v>
      </c>
      <c r="I461" s="19" t="s">
        <v>12</v>
      </c>
      <c r="J461">
        <v>3304.8921312399998</v>
      </c>
      <c r="K461">
        <v>-757.63916288999997</v>
      </c>
      <c r="L461" s="54">
        <v>138533.26500000001</v>
      </c>
      <c r="M461" s="54">
        <v>5028544.8210000005</v>
      </c>
      <c r="N461" s="20">
        <f t="shared" si="107"/>
        <v>138533.26500000001</v>
      </c>
      <c r="O461" s="20">
        <f t="shared" si="108"/>
        <v>5028544.8210000005</v>
      </c>
      <c r="P461" s="20" t="s">
        <v>104</v>
      </c>
      <c r="Q461" s="43"/>
      <c r="R461" s="43"/>
      <c r="S461" s="43"/>
      <c r="T461" s="43"/>
      <c r="U461" s="43"/>
      <c r="V461" s="45">
        <v>3.2390224399999998</v>
      </c>
      <c r="W461" s="44">
        <v>3.3544229400000001</v>
      </c>
      <c r="X461" s="45">
        <f t="shared" si="103"/>
        <v>3.2390224399999998</v>
      </c>
      <c r="Y461" s="45">
        <f t="shared" si="104"/>
        <v>3.3544229400000001</v>
      </c>
      <c r="Z461" s="45">
        <f t="shared" si="105"/>
        <v>3.2390224399999998</v>
      </c>
      <c r="AA461" s="17"/>
      <c r="AB461" s="17"/>
      <c r="AC461" s="17"/>
      <c r="AD461" s="17"/>
      <c r="AE461" s="17"/>
      <c r="AF461" s="17"/>
      <c r="AG461" s="17"/>
      <c r="AH461" s="17"/>
      <c r="AI461" s="17"/>
      <c r="AJ461" s="17"/>
      <c r="AK461" s="17"/>
      <c r="AL461" s="43"/>
      <c r="AM461" s="43"/>
    </row>
    <row r="462" spans="1:39" x14ac:dyDescent="0.25">
      <c r="A462" s="17" t="s">
        <v>593</v>
      </c>
      <c r="B462" s="18">
        <v>420</v>
      </c>
      <c r="C462" s="18">
        <v>461</v>
      </c>
      <c r="D462" s="18">
        <v>1977</v>
      </c>
      <c r="E462" s="17">
        <f>D462</f>
        <v>1977</v>
      </c>
      <c r="F462" s="17">
        <v>19</v>
      </c>
      <c r="G462" s="17">
        <v>22</v>
      </c>
      <c r="H462" s="17">
        <v>2020</v>
      </c>
      <c r="I462" s="19" t="s">
        <v>12</v>
      </c>
      <c r="J462" s="17">
        <v>3368.17046553</v>
      </c>
      <c r="K462" s="17">
        <v>-778.76411435</v>
      </c>
      <c r="L462" s="20">
        <v>138533.26500000001</v>
      </c>
      <c r="M462" s="20">
        <v>5028544.8210000005</v>
      </c>
      <c r="N462" s="20">
        <f t="shared" si="107"/>
        <v>138533.26500000001</v>
      </c>
      <c r="O462" s="20">
        <f t="shared" si="108"/>
        <v>5028544.8210000005</v>
      </c>
      <c r="P462" s="20" t="s">
        <v>104</v>
      </c>
      <c r="Q462" s="43"/>
      <c r="R462" s="43"/>
      <c r="S462" s="43"/>
      <c r="T462" s="43"/>
      <c r="U462" s="43"/>
      <c r="V462" s="44">
        <v>6.8641320199999996</v>
      </c>
      <c r="W462" s="44">
        <v>6.8375428899999999</v>
      </c>
      <c r="X462" s="45">
        <f t="shared" si="103"/>
        <v>6.8641320199999996</v>
      </c>
      <c r="Y462" s="45">
        <f t="shared" si="104"/>
        <v>6.8375428899999999</v>
      </c>
      <c r="Z462" s="45">
        <f t="shared" si="105"/>
        <v>6.8641320199999996</v>
      </c>
      <c r="AA462" s="17"/>
      <c r="AB462" s="17"/>
      <c r="AC462" s="17"/>
      <c r="AD462" s="17"/>
      <c r="AE462" s="17"/>
      <c r="AF462" s="17"/>
      <c r="AG462" s="17"/>
      <c r="AH462" s="17"/>
      <c r="AI462" s="17"/>
      <c r="AJ462" s="17"/>
      <c r="AK462" s="17"/>
      <c r="AL462" s="43"/>
      <c r="AM462" s="43"/>
    </row>
    <row r="463" spans="1:39" x14ac:dyDescent="0.25">
      <c r="A463" s="29" t="s">
        <v>196</v>
      </c>
      <c r="B463" s="29">
        <v>47</v>
      </c>
      <c r="C463" s="29">
        <v>462</v>
      </c>
      <c r="D463" s="29">
        <v>1883</v>
      </c>
      <c r="E463" s="29">
        <f>D463</f>
        <v>1883</v>
      </c>
      <c r="F463" s="29" t="s">
        <v>12</v>
      </c>
      <c r="G463" s="29">
        <v>47</v>
      </c>
      <c r="H463" s="29">
        <v>1883</v>
      </c>
      <c r="I463" s="30">
        <v>6</v>
      </c>
      <c r="J463" s="29" t="s">
        <v>12</v>
      </c>
      <c r="K463" s="29" t="s">
        <v>12</v>
      </c>
      <c r="L463" s="31">
        <v>138551.83749881489</v>
      </c>
      <c r="M463" s="31">
        <v>5029272.4085011845</v>
      </c>
      <c r="N463" s="31">
        <f t="shared" si="107"/>
        <v>138551.837</v>
      </c>
      <c r="O463" s="31">
        <f t="shared" si="108"/>
        <v>5029272.409</v>
      </c>
      <c r="P463" s="31" t="s">
        <v>104</v>
      </c>
      <c r="Q463" s="32">
        <v>29.546574780000004</v>
      </c>
      <c r="R463" s="32">
        <v>31.342461836666669</v>
      </c>
      <c r="S463" s="33">
        <f>IF(E463=2020, Q463, IF(E463=1946, Q463+5.4, IF(E463=1883, Q463+8.2, IF(E463=1882, Q463+5.9, IF(E463=1824, Q463+5.8, IF(E463=1803, Q463+14.8, IF(E463=1790, Q463+8, )))))))</f>
        <v>37.746574780000003</v>
      </c>
      <c r="T463" s="33">
        <f>IF(E463=2020, R463, IF(E463=1946, R463+5.4, IF(E463=1883, R463+8.2, IF(E463=1882, R463+5.9, IF(E463=1824, R463+5.8, IF(E463=1803, R463+14.8, IF(E463=1790, R463+8, )))))))</f>
        <v>39.542461836666668</v>
      </c>
      <c r="U463" s="33">
        <f>IF(P463="Affine", S463, T463)</f>
        <v>37.746574780000003</v>
      </c>
      <c r="V463" s="29"/>
      <c r="W463" s="29"/>
      <c r="X463" s="34"/>
      <c r="Y463" s="33"/>
      <c r="Z463" s="32"/>
      <c r="AA463" s="29">
        <v>1807</v>
      </c>
      <c r="AB463" s="29">
        <v>1824</v>
      </c>
      <c r="AC463" s="29">
        <f>AVERAGE(AA463:AB463)</f>
        <v>1815.5</v>
      </c>
      <c r="AD463" s="29">
        <f>AC463-AA463</f>
        <v>8.5</v>
      </c>
      <c r="AE463" s="29">
        <v>1883</v>
      </c>
      <c r="AF463" s="29">
        <v>1905</v>
      </c>
      <c r="AG463" s="29">
        <v>1911</v>
      </c>
      <c r="AH463" s="29">
        <f>AG463-AE463</f>
        <v>28</v>
      </c>
      <c r="AI463" s="29" t="s">
        <v>142</v>
      </c>
      <c r="AJ463" s="29">
        <v>2</v>
      </c>
      <c r="AK463" s="29" t="s">
        <v>197</v>
      </c>
      <c r="AL463" s="32">
        <f>AVERAGE(V464:V469)</f>
        <v>29.546574780000004</v>
      </c>
      <c r="AM463" s="32">
        <f>AVERAGE(W464:W469)</f>
        <v>31.342461836666669</v>
      </c>
    </row>
    <row r="464" spans="1:39" x14ac:dyDescent="0.25">
      <c r="A464" s="17" t="s">
        <v>1063</v>
      </c>
      <c r="B464" s="18">
        <v>885</v>
      </c>
      <c r="C464" s="18">
        <v>463</v>
      </c>
      <c r="D464" s="17" t="s">
        <v>1012</v>
      </c>
      <c r="E464" s="17">
        <v>1905</v>
      </c>
      <c r="F464" s="17">
        <v>52</v>
      </c>
      <c r="G464" s="17">
        <v>47</v>
      </c>
      <c r="H464" s="17">
        <v>1883</v>
      </c>
      <c r="I464" s="19" t="s">
        <v>12</v>
      </c>
      <c r="J464" s="17">
        <v>5549.19812533</v>
      </c>
      <c r="K464" s="17">
        <v>-1386.09447071</v>
      </c>
      <c r="L464" s="20">
        <v>138551.83749999999</v>
      </c>
      <c r="M464" s="20">
        <v>5029272.409</v>
      </c>
      <c r="N464" s="20">
        <f t="shared" si="107"/>
        <v>138551.83799999999</v>
      </c>
      <c r="O464" s="20">
        <f t="shared" si="108"/>
        <v>5029272.409</v>
      </c>
      <c r="P464" s="20" t="s">
        <v>104</v>
      </c>
      <c r="Q464" s="43"/>
      <c r="R464" s="43"/>
      <c r="S464" s="43"/>
      <c r="T464" s="43"/>
      <c r="U464" s="43"/>
      <c r="V464" s="45">
        <v>23.022289430000001</v>
      </c>
      <c r="W464" s="52">
        <v>19.79475454</v>
      </c>
      <c r="X464" s="45">
        <f t="shared" ref="X464:X469" si="110">IF(H464=2020, V464, IF(H464=1946, V464+5.4, IF(H464=1883, V464+8.2, IF(H464=1882, V464+5.9, IF(H464=1824, V464+5.8, IF(H464=1803, V464+14.8, IF(H464=1790, V464+8, )))))))</f>
        <v>31.22228943</v>
      </c>
      <c r="Y464" s="45">
        <f t="shared" ref="Y464:Y469" si="111">IF(H464=2020, W464, IF(H464=1946, W464+6.1, IF(H464=1883, W464+7.6, IF(H464=1882, W464+6.3, IF(H464=1824, W464+7.4, IF(H464=1803, W464+17.5, IF(H464=1790, W464+11.8, )))))))</f>
        <v>27.394754540000001</v>
      </c>
      <c r="Z464" s="45">
        <f t="shared" ref="Z464:Z469" si="112">IF(P464="Affine", X464, Y464)</f>
        <v>31.22228943</v>
      </c>
      <c r="AA464" s="17"/>
      <c r="AB464" s="17"/>
      <c r="AC464" s="17"/>
      <c r="AD464" s="17"/>
      <c r="AE464" s="17"/>
      <c r="AF464" s="17"/>
      <c r="AG464" s="17"/>
      <c r="AH464" s="17"/>
      <c r="AI464" s="17"/>
      <c r="AJ464" s="17"/>
      <c r="AK464" s="17"/>
      <c r="AL464" s="43"/>
      <c r="AM464" s="43"/>
    </row>
    <row r="465" spans="1:39" x14ac:dyDescent="0.25">
      <c r="A465" s="17" t="s">
        <v>1100</v>
      </c>
      <c r="B465" s="18">
        <v>921</v>
      </c>
      <c r="C465" s="18">
        <v>464</v>
      </c>
      <c r="D465" s="17" t="s">
        <v>1067</v>
      </c>
      <c r="E465" s="17">
        <v>1905</v>
      </c>
      <c r="F465" s="17">
        <v>34</v>
      </c>
      <c r="G465" s="17">
        <v>47</v>
      </c>
      <c r="H465" s="17">
        <v>1883</v>
      </c>
      <c r="I465" s="19" t="s">
        <v>12</v>
      </c>
      <c r="J465" s="17">
        <v>2432.0360334400002</v>
      </c>
      <c r="K465" s="17">
        <v>114.38395532</v>
      </c>
      <c r="L465" s="20">
        <v>138551.83749999999</v>
      </c>
      <c r="M465" s="20">
        <v>5029272.409</v>
      </c>
      <c r="N465" s="20">
        <f t="shared" si="107"/>
        <v>138551.83799999999</v>
      </c>
      <c r="O465" s="20">
        <f t="shared" si="108"/>
        <v>5029272.409</v>
      </c>
      <c r="P465" s="20" t="s">
        <v>104</v>
      </c>
      <c r="Q465" s="43"/>
      <c r="R465" s="43"/>
      <c r="S465" s="43"/>
      <c r="T465" s="43"/>
      <c r="U465" s="43"/>
      <c r="V465" s="44">
        <v>10.6</v>
      </c>
      <c r="W465" s="44">
        <v>13.7</v>
      </c>
      <c r="X465" s="45">
        <f t="shared" si="110"/>
        <v>18.799999999999997</v>
      </c>
      <c r="Y465" s="45">
        <f t="shared" si="111"/>
        <v>21.299999999999997</v>
      </c>
      <c r="Z465" s="45">
        <f t="shared" si="112"/>
        <v>18.799999999999997</v>
      </c>
      <c r="AA465" s="17"/>
      <c r="AB465" s="17"/>
      <c r="AC465" s="17"/>
      <c r="AD465" s="17"/>
      <c r="AE465" s="17"/>
      <c r="AF465" s="17"/>
      <c r="AG465" s="17"/>
      <c r="AH465" s="17"/>
      <c r="AI465" s="17"/>
      <c r="AJ465" s="17"/>
      <c r="AK465" s="17"/>
      <c r="AL465" s="43"/>
      <c r="AM465" s="43"/>
    </row>
    <row r="466" spans="1:39" x14ac:dyDescent="0.25">
      <c r="A466" s="17" t="s">
        <v>1219</v>
      </c>
      <c r="B466" s="18">
        <v>1037</v>
      </c>
      <c r="C466" s="18">
        <v>465</v>
      </c>
      <c r="D466" s="17" t="s">
        <v>1176</v>
      </c>
      <c r="E466" s="17">
        <v>1880</v>
      </c>
      <c r="F466" s="17">
        <v>44</v>
      </c>
      <c r="G466" s="17">
        <v>47</v>
      </c>
      <c r="H466" s="17">
        <v>1883</v>
      </c>
      <c r="I466" s="19" t="s">
        <v>12</v>
      </c>
      <c r="J466" s="17">
        <v>5823.1974133399999</v>
      </c>
      <c r="K466" s="17">
        <v>-1169.84775704</v>
      </c>
      <c r="L466" s="20">
        <v>138551.83749999999</v>
      </c>
      <c r="M466" s="20">
        <v>5029272.409</v>
      </c>
      <c r="N466" s="20">
        <f t="shared" si="107"/>
        <v>138551.83799999999</v>
      </c>
      <c r="O466" s="20">
        <f t="shared" si="108"/>
        <v>5029272.409</v>
      </c>
      <c r="P466" s="20" t="s">
        <v>104</v>
      </c>
      <c r="Q466" s="43"/>
      <c r="R466" s="43"/>
      <c r="S466" s="43"/>
      <c r="T466" s="43"/>
      <c r="U466" s="43"/>
      <c r="V466" s="44">
        <v>21.3</v>
      </c>
      <c r="W466" s="44">
        <v>19.5</v>
      </c>
      <c r="X466" s="45">
        <f t="shared" si="110"/>
        <v>29.5</v>
      </c>
      <c r="Y466" s="45">
        <f t="shared" si="111"/>
        <v>27.1</v>
      </c>
      <c r="Z466" s="45">
        <f t="shared" si="112"/>
        <v>29.5</v>
      </c>
      <c r="AA466" s="17"/>
      <c r="AB466" s="17"/>
      <c r="AC466" s="17"/>
      <c r="AD466" s="17"/>
      <c r="AE466" s="17"/>
      <c r="AF466" s="17"/>
      <c r="AG466" s="17"/>
      <c r="AH466" s="17"/>
      <c r="AI466" s="17"/>
      <c r="AJ466" s="17"/>
      <c r="AK466" s="17"/>
      <c r="AL466" s="43"/>
      <c r="AM466" s="43"/>
    </row>
    <row r="467" spans="1:39" x14ac:dyDescent="0.25">
      <c r="A467" s="17" t="s">
        <v>1377</v>
      </c>
      <c r="B467" s="18">
        <v>1192</v>
      </c>
      <c r="C467" s="18">
        <v>466</v>
      </c>
      <c r="D467" s="17" t="s">
        <v>1742</v>
      </c>
      <c r="E467" s="17">
        <v>1852</v>
      </c>
      <c r="F467" s="17">
        <v>34</v>
      </c>
      <c r="G467" s="17">
        <v>47</v>
      </c>
      <c r="H467" s="17">
        <v>1883</v>
      </c>
      <c r="I467" s="19" t="s">
        <v>12</v>
      </c>
      <c r="J467" s="17">
        <v>4.7851105499999997</v>
      </c>
      <c r="K467" s="17">
        <v>1.3583146800000001</v>
      </c>
      <c r="L467" s="20">
        <v>138551.83749999999</v>
      </c>
      <c r="M467" s="20">
        <v>5029272.409</v>
      </c>
      <c r="N467" s="20">
        <f t="shared" si="107"/>
        <v>138551.83799999999</v>
      </c>
      <c r="O467" s="20">
        <f t="shared" si="108"/>
        <v>5029272.409</v>
      </c>
      <c r="P467" s="20" t="s">
        <v>104</v>
      </c>
      <c r="Q467" s="43"/>
      <c r="R467" s="43"/>
      <c r="S467" s="43"/>
      <c r="T467" s="43"/>
      <c r="U467" s="43"/>
      <c r="V467" s="44">
        <v>19.5</v>
      </c>
      <c r="W467" s="44">
        <v>21.7</v>
      </c>
      <c r="X467" s="45">
        <f t="shared" si="110"/>
        <v>27.7</v>
      </c>
      <c r="Y467" s="45">
        <f t="shared" si="111"/>
        <v>29.299999999999997</v>
      </c>
      <c r="Z467" s="45">
        <f t="shared" si="112"/>
        <v>27.7</v>
      </c>
      <c r="AA467" s="17"/>
      <c r="AB467" s="17"/>
      <c r="AC467" s="17"/>
      <c r="AD467" s="17"/>
      <c r="AE467" s="17"/>
      <c r="AF467" s="17"/>
      <c r="AG467" s="17"/>
      <c r="AH467" s="17"/>
      <c r="AI467" s="17"/>
      <c r="AJ467" s="17"/>
      <c r="AK467" s="17"/>
      <c r="AL467" s="43"/>
      <c r="AM467" s="43"/>
    </row>
    <row r="468" spans="1:39" x14ac:dyDescent="0.25">
      <c r="A468" s="17" t="s">
        <v>1425</v>
      </c>
      <c r="B468" s="18">
        <v>1239</v>
      </c>
      <c r="C468" s="18">
        <v>467</v>
      </c>
      <c r="D468" s="17" t="s">
        <v>1399</v>
      </c>
      <c r="E468" s="17">
        <v>1827</v>
      </c>
      <c r="F468" s="17">
        <v>27</v>
      </c>
      <c r="G468" s="17">
        <v>47</v>
      </c>
      <c r="H468" s="17">
        <v>1883</v>
      </c>
      <c r="I468" s="19" t="s">
        <v>12</v>
      </c>
      <c r="J468" s="17">
        <v>3472.6108067700002</v>
      </c>
      <c r="K468" s="17">
        <v>-2356.30571702</v>
      </c>
      <c r="L468" s="20">
        <v>138551.83749999999</v>
      </c>
      <c r="M468" s="20">
        <v>5029272.409</v>
      </c>
      <c r="N468" s="20">
        <f t="shared" si="107"/>
        <v>138551.83799999999</v>
      </c>
      <c r="O468" s="20">
        <f t="shared" si="108"/>
        <v>5029272.409</v>
      </c>
      <c r="P468" s="20" t="s">
        <v>199</v>
      </c>
      <c r="Q468" s="43"/>
      <c r="R468" s="43"/>
      <c r="S468" s="43"/>
      <c r="T468" s="43"/>
      <c r="U468" s="43"/>
      <c r="V468" s="45">
        <v>44.157159249999999</v>
      </c>
      <c r="W468" s="45">
        <v>45.760016479999997</v>
      </c>
      <c r="X468" s="45">
        <f t="shared" si="110"/>
        <v>52.357159249999995</v>
      </c>
      <c r="Y468" s="45">
        <f t="shared" si="111"/>
        <v>53.360016479999999</v>
      </c>
      <c r="Z468" s="45">
        <f t="shared" si="112"/>
        <v>53.360016479999999</v>
      </c>
      <c r="AA468" s="17"/>
      <c r="AB468" s="17"/>
      <c r="AC468" s="17"/>
      <c r="AD468" s="17"/>
      <c r="AE468" s="17"/>
      <c r="AF468" s="17"/>
      <c r="AG468" s="17"/>
      <c r="AH468" s="17"/>
      <c r="AI468" s="17"/>
      <c r="AJ468" s="17"/>
      <c r="AK468" s="17"/>
      <c r="AL468" s="43"/>
      <c r="AM468" s="43"/>
    </row>
    <row r="469" spans="1:39" x14ac:dyDescent="0.25">
      <c r="A469" s="17" t="s">
        <v>1311</v>
      </c>
      <c r="B469" s="18">
        <v>1126</v>
      </c>
      <c r="C469" s="18">
        <v>468</v>
      </c>
      <c r="D469" s="17" t="s">
        <v>1286</v>
      </c>
      <c r="E469" s="17">
        <v>1876</v>
      </c>
      <c r="F469" s="17">
        <v>26</v>
      </c>
      <c r="G469" s="17">
        <v>47</v>
      </c>
      <c r="H469" s="17">
        <v>1883</v>
      </c>
      <c r="I469" s="19" t="s">
        <v>12</v>
      </c>
      <c r="J469" s="17">
        <v>1537.20072673</v>
      </c>
      <c r="K469" s="17">
        <v>-46.822426559999997</v>
      </c>
      <c r="L469" s="20">
        <v>138551.83749999999</v>
      </c>
      <c r="M469" s="20">
        <v>5029272.409</v>
      </c>
      <c r="N469" s="20">
        <f t="shared" si="107"/>
        <v>138551.83799999999</v>
      </c>
      <c r="O469" s="20">
        <f t="shared" si="108"/>
        <v>5029272.409</v>
      </c>
      <c r="P469" s="20" t="s">
        <v>104</v>
      </c>
      <c r="Q469" s="43"/>
      <c r="R469" s="43"/>
      <c r="S469" s="43"/>
      <c r="T469" s="43"/>
      <c r="U469" s="43"/>
      <c r="V469" s="44">
        <v>58.7</v>
      </c>
      <c r="W469" s="44">
        <v>67.599999999999994</v>
      </c>
      <c r="X469" s="45">
        <f t="shared" si="110"/>
        <v>66.900000000000006</v>
      </c>
      <c r="Y469" s="45">
        <f t="shared" si="111"/>
        <v>75.199999999999989</v>
      </c>
      <c r="Z469" s="45">
        <f t="shared" si="112"/>
        <v>66.900000000000006</v>
      </c>
      <c r="AA469" s="17"/>
      <c r="AB469" s="17"/>
      <c r="AC469" s="17"/>
      <c r="AD469" s="17"/>
      <c r="AE469" s="17"/>
      <c r="AF469" s="17"/>
      <c r="AG469" s="17"/>
      <c r="AH469" s="17"/>
      <c r="AI469" s="17"/>
      <c r="AJ469" s="17"/>
      <c r="AK469" s="17"/>
      <c r="AL469" s="43"/>
      <c r="AM469" s="43"/>
    </row>
    <row r="470" spans="1:39" x14ac:dyDescent="0.25">
      <c r="A470" s="29" t="s">
        <v>166</v>
      </c>
      <c r="B470" s="29">
        <v>31</v>
      </c>
      <c r="C470" s="29">
        <v>469</v>
      </c>
      <c r="D470" s="29">
        <v>2020</v>
      </c>
      <c r="E470" s="29">
        <f>D470</f>
        <v>2020</v>
      </c>
      <c r="F470" s="29" t="s">
        <v>12</v>
      </c>
      <c r="G470" s="29">
        <v>31</v>
      </c>
      <c r="H470" s="29">
        <v>2020</v>
      </c>
      <c r="I470" s="30">
        <v>38</v>
      </c>
      <c r="J470" s="29" t="s">
        <v>12</v>
      </c>
      <c r="K470" s="29" t="s">
        <v>12</v>
      </c>
      <c r="L470" s="31">
        <v>138598.53810000001</v>
      </c>
      <c r="M470" s="31">
        <v>5028714.4009999996</v>
      </c>
      <c r="N470" s="31">
        <f t="shared" si="107"/>
        <v>138598.538</v>
      </c>
      <c r="O470" s="31">
        <f t="shared" si="108"/>
        <v>5028714.4009999996</v>
      </c>
      <c r="P470" s="31" t="s">
        <v>104</v>
      </c>
      <c r="Q470" s="32">
        <v>5.9519996205263164</v>
      </c>
      <c r="R470" s="32">
        <v>6.4473123810526332</v>
      </c>
      <c r="S470" s="33">
        <f>IF(E470=2020, Q470, IF(E470=1946, Q470+5.4, IF(E470=1883, Q470+8.2, IF(E470=1882, Q470+5.9, IF(E470=1824, Q470+5.8, IF(E470=1803, Q470+14.8, IF(E470=1790, Q470+8, )))))))</f>
        <v>5.9519996205263164</v>
      </c>
      <c r="T470" s="33">
        <f>IF(E470=2020, R470, IF(E470=1946, R470+5.4, IF(E470=1883, R470+8.2, IF(E470=1882, R470+5.9, IF(E470=1824, R470+5.8, IF(E470=1803, R470+14.8, IF(E470=1790, R470+8, )))))))</f>
        <v>6.4473123810526332</v>
      </c>
      <c r="U470" s="33">
        <f>IF(P470="Affine", S470, T470)</f>
        <v>5.9519996205263164</v>
      </c>
      <c r="V470" s="29"/>
      <c r="W470" s="29"/>
      <c r="X470" s="34"/>
      <c r="Y470" s="33"/>
      <c r="Z470" s="32"/>
      <c r="AA470" s="29">
        <v>1824</v>
      </c>
      <c r="AB470" s="29">
        <v>1852</v>
      </c>
      <c r="AC470" s="29">
        <f>AVERAGE(AA470:AB470)</f>
        <v>1838</v>
      </c>
      <c r="AD470" s="29">
        <f>AC470-AA470</f>
        <v>14</v>
      </c>
      <c r="AE470" s="29">
        <v>2020</v>
      </c>
      <c r="AF470" s="29">
        <v>2020</v>
      </c>
      <c r="AG470" s="29">
        <f>AVERAGE(AE470:AF470)</f>
        <v>2020</v>
      </c>
      <c r="AH470" s="29">
        <f>AG470-AE470</f>
        <v>0</v>
      </c>
      <c r="AI470" s="29" t="s">
        <v>142</v>
      </c>
      <c r="AJ470" s="29">
        <v>2</v>
      </c>
      <c r="AK470" s="29" t="s">
        <v>167</v>
      </c>
      <c r="AL470" s="32">
        <f>AVERAGE(V471:V508)</f>
        <v>5.9519996205263164</v>
      </c>
      <c r="AM470" s="32">
        <f>AVERAGE(W471:W508)</f>
        <v>6.4473123810526332</v>
      </c>
    </row>
    <row r="471" spans="1:39" x14ac:dyDescent="0.25">
      <c r="A471" s="17" t="s">
        <v>764</v>
      </c>
      <c r="B471" s="18">
        <v>592</v>
      </c>
      <c r="C471" s="18">
        <v>470</v>
      </c>
      <c r="D471" s="17" t="s">
        <v>754</v>
      </c>
      <c r="E471" s="17">
        <v>1947</v>
      </c>
      <c r="F471" s="17">
        <v>11</v>
      </c>
      <c r="G471" s="17">
        <v>31</v>
      </c>
      <c r="H471" s="17">
        <v>2020</v>
      </c>
      <c r="I471" s="19" t="s">
        <v>12</v>
      </c>
      <c r="J471" s="17">
        <v>477.21398355000002</v>
      </c>
      <c r="K471" s="17">
        <v>-1017.42267979</v>
      </c>
      <c r="L471" s="20">
        <v>138598.53807153</v>
      </c>
      <c r="M471" s="20">
        <v>5028714.4005067898</v>
      </c>
      <c r="N471" s="20">
        <f t="shared" si="107"/>
        <v>138598.538</v>
      </c>
      <c r="O471" s="20">
        <f t="shared" si="108"/>
        <v>5028714.4009999996</v>
      </c>
      <c r="P471" s="20" t="s">
        <v>104</v>
      </c>
      <c r="Q471" s="43"/>
      <c r="R471" s="43"/>
      <c r="S471" s="43"/>
      <c r="T471" s="43"/>
      <c r="U471" s="43"/>
      <c r="V471" s="44">
        <v>5.5</v>
      </c>
      <c r="W471" s="44">
        <v>5.8</v>
      </c>
      <c r="X471" s="45">
        <f t="shared" ref="X471:X508" si="113">IF(H471=2020, V471, IF(H471=1946, V471+5.4, IF(H471=1883, V471+8.2, IF(H471=1882, V471+5.9, IF(H471=1824, V471+5.8, IF(H471=1803, V471+14.8, IF(H471=1790, V471+8, )))))))</f>
        <v>5.5</v>
      </c>
      <c r="Y471" s="45">
        <f t="shared" ref="Y471:Y508" si="114">IF(H471=2020, W471, IF(H471=1946, W471+6.1, IF(H471=1883, W471+7.6, IF(H471=1882, W471+6.3, IF(H471=1824, W471+7.4, IF(H471=1803, W471+17.5, IF(H471=1790, W471+11.8, )))))))</f>
        <v>5.8</v>
      </c>
      <c r="Z471" s="45">
        <f t="shared" ref="Z471:Z508" si="115">IF(P471="Affine", X471, Y471)</f>
        <v>5.5</v>
      </c>
      <c r="AA471" s="17"/>
      <c r="AB471" s="17"/>
      <c r="AC471" s="17"/>
      <c r="AD471" s="17"/>
      <c r="AE471" s="17"/>
      <c r="AF471" s="17"/>
      <c r="AG471" s="17"/>
      <c r="AH471" s="17"/>
      <c r="AI471" s="17"/>
      <c r="AJ471" s="17"/>
      <c r="AK471" s="17"/>
      <c r="AL471" s="43"/>
      <c r="AM471" s="43"/>
    </row>
    <row r="472" spans="1:39" x14ac:dyDescent="0.25">
      <c r="A472" s="17" t="s">
        <v>790</v>
      </c>
      <c r="B472" s="18">
        <v>617</v>
      </c>
      <c r="C472" s="18">
        <v>471</v>
      </c>
      <c r="D472" s="17" t="s">
        <v>781</v>
      </c>
      <c r="E472" s="17">
        <v>1947</v>
      </c>
      <c r="F472" s="17">
        <v>10</v>
      </c>
      <c r="G472" s="17">
        <v>31</v>
      </c>
      <c r="H472" s="17">
        <v>2020</v>
      </c>
      <c r="I472" s="19" t="s">
        <v>12</v>
      </c>
      <c r="J472" s="17">
        <v>478.51662016</v>
      </c>
      <c r="K472" s="17">
        <v>-1024.52009505</v>
      </c>
      <c r="L472" s="20">
        <v>138598.53807153</v>
      </c>
      <c r="M472" s="20">
        <v>5028714.4005067898</v>
      </c>
      <c r="N472" s="20">
        <f t="shared" si="107"/>
        <v>138598.538</v>
      </c>
      <c r="O472" s="20">
        <f t="shared" si="108"/>
        <v>5028714.4009999996</v>
      </c>
      <c r="P472" s="20" t="s">
        <v>104</v>
      </c>
      <c r="Q472" s="43"/>
      <c r="R472" s="43"/>
      <c r="S472" s="43"/>
      <c r="T472" s="43"/>
      <c r="U472" s="43"/>
      <c r="V472" s="44">
        <v>4.9000000000000004</v>
      </c>
      <c r="W472" s="44">
        <v>6.3</v>
      </c>
      <c r="X472" s="45">
        <f t="shared" si="113"/>
        <v>4.9000000000000004</v>
      </c>
      <c r="Y472" s="45">
        <f t="shared" si="114"/>
        <v>6.3</v>
      </c>
      <c r="Z472" s="45">
        <f t="shared" si="115"/>
        <v>4.9000000000000004</v>
      </c>
      <c r="AA472" s="17"/>
      <c r="AB472" s="17"/>
      <c r="AC472" s="17"/>
      <c r="AD472" s="17"/>
      <c r="AE472" s="17"/>
      <c r="AF472" s="17"/>
      <c r="AG472" s="17"/>
      <c r="AH472" s="17"/>
      <c r="AI472" s="17"/>
      <c r="AJ472" s="17"/>
      <c r="AK472" s="17"/>
      <c r="AL472" s="43"/>
      <c r="AM472" s="43"/>
    </row>
    <row r="473" spans="1:39" x14ac:dyDescent="0.25">
      <c r="A473" s="17" t="s">
        <v>828</v>
      </c>
      <c r="B473" s="18">
        <v>654</v>
      </c>
      <c r="C473" s="18">
        <v>472</v>
      </c>
      <c r="D473" s="17" t="s">
        <v>809</v>
      </c>
      <c r="E473" s="17">
        <v>1947</v>
      </c>
      <c r="F473" s="17">
        <v>20</v>
      </c>
      <c r="G473" s="17">
        <v>31</v>
      </c>
      <c r="H473" s="17">
        <v>2020</v>
      </c>
      <c r="I473" s="19" t="s">
        <v>12</v>
      </c>
      <c r="J473" s="17">
        <v>461.48201526000003</v>
      </c>
      <c r="K473" s="17">
        <v>-952.53827856999999</v>
      </c>
      <c r="L473" s="20">
        <v>138598.53807153</v>
      </c>
      <c r="M473" s="20">
        <v>5028714.4005067898</v>
      </c>
      <c r="N473" s="20">
        <f t="shared" si="107"/>
        <v>138598.538</v>
      </c>
      <c r="O473" s="20">
        <f t="shared" si="108"/>
        <v>5028714.4009999996</v>
      </c>
      <c r="P473" s="20" t="s">
        <v>104</v>
      </c>
      <c r="Q473" s="43"/>
      <c r="R473" s="43"/>
      <c r="S473" s="43"/>
      <c r="T473" s="43"/>
      <c r="U473" s="43"/>
      <c r="V473" s="44">
        <v>3.2</v>
      </c>
      <c r="W473" s="44">
        <v>4</v>
      </c>
      <c r="X473" s="45">
        <f t="shared" si="113"/>
        <v>3.2</v>
      </c>
      <c r="Y473" s="45">
        <f t="shared" si="114"/>
        <v>4</v>
      </c>
      <c r="Z473" s="45">
        <f t="shared" si="115"/>
        <v>3.2</v>
      </c>
      <c r="AA473" s="17"/>
      <c r="AB473" s="17"/>
      <c r="AC473" s="17"/>
      <c r="AD473" s="17"/>
      <c r="AE473" s="17"/>
      <c r="AF473" s="17"/>
      <c r="AG473" s="17"/>
      <c r="AH473" s="17"/>
      <c r="AI473" s="17"/>
      <c r="AJ473" s="17"/>
      <c r="AK473" s="17"/>
      <c r="AL473" s="43"/>
      <c r="AM473" s="43"/>
    </row>
    <row r="474" spans="1:39" x14ac:dyDescent="0.25">
      <c r="A474" s="17" t="s">
        <v>970</v>
      </c>
      <c r="B474" s="18">
        <v>793</v>
      </c>
      <c r="C474" s="18">
        <v>473</v>
      </c>
      <c r="D474" s="17">
        <v>1931</v>
      </c>
      <c r="E474" s="17">
        <f>D474</f>
        <v>1931</v>
      </c>
      <c r="F474" s="17">
        <v>26</v>
      </c>
      <c r="G474" s="17">
        <v>31</v>
      </c>
      <c r="H474" s="17">
        <v>2020</v>
      </c>
      <c r="I474" s="19" t="s">
        <v>12</v>
      </c>
      <c r="J474" s="17">
        <v>483.29003692999999</v>
      </c>
      <c r="K474" s="17">
        <v>-1040.89334224</v>
      </c>
      <c r="L474" s="20">
        <v>138598.53807153</v>
      </c>
      <c r="M474" s="20">
        <v>5028714.4005067898</v>
      </c>
      <c r="N474" s="20">
        <f t="shared" si="107"/>
        <v>138598.538</v>
      </c>
      <c r="O474" s="20">
        <f t="shared" si="108"/>
        <v>5028714.4009999996</v>
      </c>
      <c r="P474" s="20" t="s">
        <v>104</v>
      </c>
      <c r="Q474" s="43"/>
      <c r="R474" s="43"/>
      <c r="S474" s="43"/>
      <c r="T474" s="43"/>
      <c r="U474" s="43"/>
      <c r="V474" s="45">
        <v>4.5787690599999999</v>
      </c>
      <c r="W474" s="45">
        <v>5.4874681399999998</v>
      </c>
      <c r="X474" s="45">
        <f t="shared" si="113"/>
        <v>4.5787690599999999</v>
      </c>
      <c r="Y474" s="45">
        <f t="shared" si="114"/>
        <v>5.4874681399999998</v>
      </c>
      <c r="Z474" s="45">
        <f t="shared" si="115"/>
        <v>4.5787690599999999</v>
      </c>
      <c r="AA474" s="17"/>
      <c r="AB474" s="17"/>
      <c r="AC474" s="17"/>
      <c r="AD474" s="17"/>
      <c r="AE474" s="17"/>
      <c r="AF474" s="17"/>
      <c r="AG474" s="17"/>
      <c r="AH474" s="17"/>
      <c r="AI474" s="17"/>
      <c r="AJ474" s="17"/>
      <c r="AK474" s="17"/>
      <c r="AL474" s="43"/>
      <c r="AM474" s="43"/>
    </row>
    <row r="475" spans="1:39" x14ac:dyDescent="0.25">
      <c r="A475" s="17" t="s">
        <v>1019</v>
      </c>
      <c r="B475" s="18">
        <v>841</v>
      </c>
      <c r="C475" s="18">
        <v>474</v>
      </c>
      <c r="D475" s="17" t="s">
        <v>1012</v>
      </c>
      <c r="E475" s="17">
        <v>1905</v>
      </c>
      <c r="F475" s="17">
        <v>8</v>
      </c>
      <c r="G475" s="17">
        <v>31</v>
      </c>
      <c r="H475" s="17">
        <v>2020</v>
      </c>
      <c r="I475" s="19" t="s">
        <v>12</v>
      </c>
      <c r="J475" s="17">
        <v>5578.2034770099999</v>
      </c>
      <c r="K475" s="17">
        <v>-1956.5790808500001</v>
      </c>
      <c r="L475" s="20">
        <v>138598.53807153</v>
      </c>
      <c r="M475" s="20">
        <v>5028714.4005067898</v>
      </c>
      <c r="N475" s="20">
        <f t="shared" si="107"/>
        <v>138598.538</v>
      </c>
      <c r="O475" s="20">
        <f t="shared" si="108"/>
        <v>5028714.4009999996</v>
      </c>
      <c r="P475" s="20" t="s">
        <v>104</v>
      </c>
      <c r="Q475" s="43"/>
      <c r="R475" s="43"/>
      <c r="S475" s="43"/>
      <c r="T475" s="43"/>
      <c r="U475" s="43"/>
      <c r="V475" s="52">
        <v>10.36859065</v>
      </c>
      <c r="W475" s="52">
        <v>9.7618616399999993</v>
      </c>
      <c r="X475" s="45">
        <f t="shared" si="113"/>
        <v>10.36859065</v>
      </c>
      <c r="Y475" s="45">
        <f t="shared" si="114"/>
        <v>9.7618616399999993</v>
      </c>
      <c r="Z475" s="45">
        <f t="shared" si="115"/>
        <v>10.36859065</v>
      </c>
      <c r="AA475" s="17"/>
      <c r="AB475" s="17"/>
      <c r="AC475" s="17"/>
      <c r="AD475" s="17"/>
      <c r="AE475" s="17"/>
      <c r="AF475" s="17"/>
      <c r="AG475" s="17"/>
      <c r="AH475" s="17"/>
      <c r="AI475" s="17"/>
      <c r="AJ475" s="17"/>
      <c r="AK475" s="17"/>
      <c r="AL475" s="43"/>
      <c r="AM475" s="43"/>
    </row>
    <row r="476" spans="1:39" x14ac:dyDescent="0.25">
      <c r="A476" s="17" t="s">
        <v>1073</v>
      </c>
      <c r="B476" s="18">
        <v>894</v>
      </c>
      <c r="C476" s="18">
        <v>475</v>
      </c>
      <c r="D476" s="17" t="s">
        <v>1067</v>
      </c>
      <c r="E476" s="17">
        <v>1905</v>
      </c>
      <c r="F476" s="17">
        <v>7</v>
      </c>
      <c r="G476" s="17">
        <v>31</v>
      </c>
      <c r="H476" s="17">
        <v>2020</v>
      </c>
      <c r="I476" s="19" t="s">
        <v>12</v>
      </c>
      <c r="J476" s="17">
        <v>2471.1332168399999</v>
      </c>
      <c r="K476" s="17">
        <v>-463.65941432</v>
      </c>
      <c r="L476" s="20">
        <v>138598.53807153</v>
      </c>
      <c r="M476" s="20">
        <v>5028714.4005067898</v>
      </c>
      <c r="N476" s="20">
        <f t="shared" si="107"/>
        <v>138598.538</v>
      </c>
      <c r="O476" s="20">
        <f t="shared" si="108"/>
        <v>5028714.4009999996</v>
      </c>
      <c r="P476" s="20" t="s">
        <v>104</v>
      </c>
      <c r="Q476" s="43"/>
      <c r="R476" s="43"/>
      <c r="S476" s="43"/>
      <c r="T476" s="43"/>
      <c r="U476" s="43"/>
      <c r="V476" s="44">
        <v>10.199999999999999</v>
      </c>
      <c r="W476" s="44">
        <v>6</v>
      </c>
      <c r="X476" s="45">
        <f t="shared" si="113"/>
        <v>10.199999999999999</v>
      </c>
      <c r="Y476" s="45">
        <f t="shared" si="114"/>
        <v>6</v>
      </c>
      <c r="Z476" s="45">
        <f t="shared" si="115"/>
        <v>10.199999999999999</v>
      </c>
      <c r="AA476" s="17"/>
      <c r="AB476" s="17"/>
      <c r="AC476" s="17"/>
      <c r="AD476" s="17"/>
      <c r="AE476" s="17"/>
      <c r="AF476" s="17"/>
      <c r="AG476" s="17"/>
      <c r="AH476" s="17"/>
      <c r="AI476" s="17"/>
      <c r="AJ476" s="17"/>
      <c r="AK476" s="17"/>
      <c r="AL476" s="43"/>
      <c r="AM476" s="43"/>
    </row>
    <row r="477" spans="1:39" x14ac:dyDescent="0.25">
      <c r="A477" s="17" t="s">
        <v>1155</v>
      </c>
      <c r="B477" s="18">
        <v>975</v>
      </c>
      <c r="C477" s="18">
        <v>476</v>
      </c>
      <c r="D477" s="17">
        <v>1883</v>
      </c>
      <c r="E477" s="17">
        <f>D477</f>
        <v>1883</v>
      </c>
      <c r="F477" s="17">
        <v>20</v>
      </c>
      <c r="G477" s="17">
        <v>31</v>
      </c>
      <c r="H477" s="17">
        <v>2020</v>
      </c>
      <c r="I477" s="19" t="s">
        <v>12</v>
      </c>
      <c r="J477" s="17">
        <v>2037.3200459899999</v>
      </c>
      <c r="K477" s="17">
        <v>-2136.6905399699999</v>
      </c>
      <c r="L477" s="20">
        <v>138598.53807153</v>
      </c>
      <c r="M477" s="20">
        <v>5028714.4005067898</v>
      </c>
      <c r="N477" s="20">
        <f t="shared" si="107"/>
        <v>138598.538</v>
      </c>
      <c r="O477" s="20">
        <f t="shared" si="108"/>
        <v>5028714.4009999996</v>
      </c>
      <c r="P477" s="20" t="s">
        <v>104</v>
      </c>
      <c r="Q477" s="43"/>
      <c r="R477" s="43"/>
      <c r="S477" s="43"/>
      <c r="T477" s="43"/>
      <c r="U477" s="43"/>
      <c r="V477" s="53">
        <v>7.7894402400000002</v>
      </c>
      <c r="W477" s="53">
        <v>7.95054924</v>
      </c>
      <c r="X477" s="45">
        <f t="shared" si="113"/>
        <v>7.7894402400000002</v>
      </c>
      <c r="Y477" s="45">
        <f t="shared" si="114"/>
        <v>7.95054924</v>
      </c>
      <c r="Z477" s="45">
        <f t="shared" si="115"/>
        <v>7.7894402400000002</v>
      </c>
      <c r="AA477" s="17"/>
      <c r="AB477" s="17"/>
      <c r="AC477" s="17"/>
      <c r="AD477" s="17"/>
      <c r="AE477" s="17"/>
      <c r="AF477" s="17"/>
      <c r="AG477" s="17"/>
      <c r="AH477" s="17"/>
      <c r="AI477" s="17"/>
      <c r="AJ477" s="17"/>
      <c r="AK477" s="17"/>
      <c r="AL477" s="43"/>
      <c r="AM477" s="43"/>
    </row>
    <row r="478" spans="1:39" x14ac:dyDescent="0.25">
      <c r="A478" s="17" t="s">
        <v>1228</v>
      </c>
      <c r="B478" s="18">
        <v>1045</v>
      </c>
      <c r="C478" s="18">
        <v>477</v>
      </c>
      <c r="D478" s="17" t="s">
        <v>1221</v>
      </c>
      <c r="E478" s="17">
        <v>1880</v>
      </c>
      <c r="F478" s="17">
        <v>8</v>
      </c>
      <c r="G478" s="17">
        <v>31</v>
      </c>
      <c r="H478" s="17">
        <v>2020</v>
      </c>
      <c r="I478" s="19" t="s">
        <v>12</v>
      </c>
      <c r="J478" s="17">
        <v>1363.96508672</v>
      </c>
      <c r="K478" s="17">
        <v>-495.21676682999998</v>
      </c>
      <c r="L478" s="20">
        <v>138598.53807153</v>
      </c>
      <c r="M478" s="20">
        <v>5028714.4005067898</v>
      </c>
      <c r="N478" s="20">
        <f t="shared" si="107"/>
        <v>138598.538</v>
      </c>
      <c r="O478" s="20">
        <f t="shared" si="108"/>
        <v>5028714.4009999996</v>
      </c>
      <c r="P478" s="20" t="s">
        <v>104</v>
      </c>
      <c r="Q478" s="43"/>
      <c r="R478" s="43"/>
      <c r="S478" s="43"/>
      <c r="T478" s="43"/>
      <c r="U478" s="43"/>
      <c r="V478" s="44">
        <v>6.4</v>
      </c>
      <c r="W478" s="44">
        <v>4.0999999999999996</v>
      </c>
      <c r="X478" s="45">
        <f t="shared" si="113"/>
        <v>6.4</v>
      </c>
      <c r="Y478" s="45">
        <f t="shared" si="114"/>
        <v>4.0999999999999996</v>
      </c>
      <c r="Z478" s="45">
        <f t="shared" si="115"/>
        <v>6.4</v>
      </c>
      <c r="AA478" s="17"/>
      <c r="AB478" s="17"/>
      <c r="AC478" s="17"/>
      <c r="AD478" s="17"/>
      <c r="AE478" s="17"/>
      <c r="AF478" s="17"/>
      <c r="AG478" s="17"/>
      <c r="AH478" s="17"/>
      <c r="AI478" s="17"/>
      <c r="AJ478" s="17"/>
      <c r="AK478" s="17"/>
      <c r="AL478" s="43"/>
      <c r="AM478" s="43"/>
    </row>
    <row r="479" spans="1:39" x14ac:dyDescent="0.25">
      <c r="A479" s="17" t="s">
        <v>1350</v>
      </c>
      <c r="B479" s="18">
        <v>1165</v>
      </c>
      <c r="C479" s="18">
        <v>478</v>
      </c>
      <c r="D479" s="17" t="s">
        <v>1742</v>
      </c>
      <c r="E479" s="17">
        <v>1852</v>
      </c>
      <c r="F479" s="17">
        <v>7</v>
      </c>
      <c r="G479" s="17">
        <v>31</v>
      </c>
      <c r="H479" s="17">
        <v>2020</v>
      </c>
      <c r="I479" s="19" t="s">
        <v>12</v>
      </c>
      <c r="J479" s="17">
        <v>4.9463903800000004</v>
      </c>
      <c r="K479" s="17">
        <v>2.5478621299999999</v>
      </c>
      <c r="L479" s="20">
        <v>138598.53807153</v>
      </c>
      <c r="M479" s="20">
        <v>5028714.4005067898</v>
      </c>
      <c r="N479" s="20">
        <f t="shared" si="107"/>
        <v>138598.538</v>
      </c>
      <c r="O479" s="20">
        <f t="shared" si="108"/>
        <v>5028714.4009999996</v>
      </c>
      <c r="P479" s="20" t="s">
        <v>104</v>
      </c>
      <c r="Q479" s="43"/>
      <c r="R479" s="43"/>
      <c r="S479" s="43"/>
      <c r="T479" s="43"/>
      <c r="U479" s="43"/>
      <c r="V479" s="44">
        <v>8.8000000000000007</v>
      </c>
      <c r="W479" s="44">
        <v>10.6</v>
      </c>
      <c r="X479" s="45">
        <f t="shared" si="113"/>
        <v>8.8000000000000007</v>
      </c>
      <c r="Y479" s="45">
        <f t="shared" si="114"/>
        <v>10.6</v>
      </c>
      <c r="Z479" s="45">
        <f t="shared" si="115"/>
        <v>8.8000000000000007</v>
      </c>
      <c r="AA479" s="17"/>
      <c r="AB479" s="17"/>
      <c r="AC479" s="17"/>
      <c r="AD479" s="17"/>
      <c r="AE479" s="17"/>
      <c r="AF479" s="17"/>
      <c r="AG479" s="17"/>
      <c r="AH479" s="17"/>
      <c r="AI479" s="17"/>
      <c r="AJ479" s="17"/>
      <c r="AK479" s="17"/>
      <c r="AL479" s="43"/>
      <c r="AM479" s="43"/>
    </row>
    <row r="480" spans="1:39" x14ac:dyDescent="0.25">
      <c r="A480" s="17" t="s">
        <v>1385</v>
      </c>
      <c r="B480" s="18">
        <v>1200</v>
      </c>
      <c r="C480" s="18">
        <v>479</v>
      </c>
      <c r="D480" s="17" t="s">
        <v>1741</v>
      </c>
      <c r="E480" s="17">
        <v>1852</v>
      </c>
      <c r="F480" s="17">
        <v>8</v>
      </c>
      <c r="G480" s="17">
        <v>31</v>
      </c>
      <c r="H480" s="17">
        <v>2020</v>
      </c>
      <c r="I480" s="19" t="s">
        <v>12</v>
      </c>
      <c r="J480" s="17">
        <v>2.78103217</v>
      </c>
      <c r="K480" s="17">
        <v>3.25771122</v>
      </c>
      <c r="L480" s="20">
        <v>138598.53807153</v>
      </c>
      <c r="M480" s="20">
        <v>5028714.4005067898</v>
      </c>
      <c r="N480" s="20">
        <f t="shared" si="107"/>
        <v>138598.538</v>
      </c>
      <c r="O480" s="20">
        <f t="shared" si="108"/>
        <v>5028714.4009999996</v>
      </c>
      <c r="P480" s="20" t="s">
        <v>104</v>
      </c>
      <c r="Q480" s="43"/>
      <c r="R480" s="43"/>
      <c r="S480" s="43"/>
      <c r="T480" s="43"/>
      <c r="U480" s="43"/>
      <c r="V480" s="44">
        <v>5</v>
      </c>
      <c r="W480" s="44">
        <v>4.4000000000000004</v>
      </c>
      <c r="X480" s="45">
        <f t="shared" si="113"/>
        <v>5</v>
      </c>
      <c r="Y480" s="45">
        <f t="shared" si="114"/>
        <v>4.4000000000000004</v>
      </c>
      <c r="Z480" s="45">
        <f t="shared" si="115"/>
        <v>5</v>
      </c>
      <c r="AA480" s="17"/>
      <c r="AB480" s="17"/>
      <c r="AC480" s="17"/>
      <c r="AD480" s="17"/>
      <c r="AE480" s="17"/>
      <c r="AF480" s="17"/>
      <c r="AG480" s="17"/>
      <c r="AH480" s="17"/>
      <c r="AI480" s="17"/>
      <c r="AJ480" s="17"/>
      <c r="AK480" s="17"/>
      <c r="AL480" s="43"/>
      <c r="AM480" s="43"/>
    </row>
    <row r="481" spans="1:39" x14ac:dyDescent="0.25">
      <c r="A481" s="17" t="s">
        <v>1265</v>
      </c>
      <c r="B481" s="18">
        <v>1081</v>
      </c>
      <c r="C481" s="18">
        <v>480</v>
      </c>
      <c r="D481" s="17" t="s">
        <v>1250</v>
      </c>
      <c r="E481" s="17">
        <v>1876</v>
      </c>
      <c r="F481" s="17">
        <v>16</v>
      </c>
      <c r="G481" s="17">
        <v>31</v>
      </c>
      <c r="H481" s="17">
        <v>2020</v>
      </c>
      <c r="I481" s="19" t="s">
        <v>12</v>
      </c>
      <c r="J481" s="17">
        <v>1559.4922426400001</v>
      </c>
      <c r="K481" s="17">
        <v>-1181.1408956800001</v>
      </c>
      <c r="L481" s="20">
        <v>138598.53807153</v>
      </c>
      <c r="M481" s="20">
        <v>5028714.4005067898</v>
      </c>
      <c r="N481" s="20">
        <f t="shared" si="107"/>
        <v>138598.538</v>
      </c>
      <c r="O481" s="20">
        <f t="shared" si="108"/>
        <v>5028714.4009999996</v>
      </c>
      <c r="P481" s="20" t="s">
        <v>104</v>
      </c>
      <c r="Q481" s="51"/>
      <c r="R481" s="51"/>
      <c r="S481" s="51"/>
      <c r="T481" s="51"/>
      <c r="U481" s="51"/>
      <c r="V481" s="44">
        <v>22.5</v>
      </c>
      <c r="W481" s="44">
        <v>28.7</v>
      </c>
      <c r="X481" s="45">
        <f t="shared" si="113"/>
        <v>22.5</v>
      </c>
      <c r="Y481" s="45">
        <f t="shared" si="114"/>
        <v>28.7</v>
      </c>
      <c r="Z481" s="45">
        <f t="shared" si="115"/>
        <v>22.5</v>
      </c>
      <c r="AA481" s="17"/>
      <c r="AB481" s="17"/>
      <c r="AC481" s="17"/>
      <c r="AD481" s="17"/>
      <c r="AE481" s="17"/>
      <c r="AF481" s="17"/>
      <c r="AG481" s="17"/>
      <c r="AH481" s="17"/>
      <c r="AI481" s="17"/>
      <c r="AJ481" s="17"/>
      <c r="AK481" s="17"/>
      <c r="AL481" s="51"/>
      <c r="AM481" s="51"/>
    </row>
    <row r="482" spans="1:39" x14ac:dyDescent="0.25">
      <c r="A482" s="17" t="s">
        <v>1300</v>
      </c>
      <c r="B482" s="18">
        <v>1115</v>
      </c>
      <c r="C482" s="18">
        <v>481</v>
      </c>
      <c r="D482" s="17" t="s">
        <v>1286</v>
      </c>
      <c r="E482" s="17">
        <v>1876</v>
      </c>
      <c r="F482" s="17">
        <v>15</v>
      </c>
      <c r="G482" s="17">
        <v>31</v>
      </c>
      <c r="H482" s="17">
        <v>2020</v>
      </c>
      <c r="I482" s="19" t="s">
        <v>12</v>
      </c>
      <c r="J482" s="17">
        <v>1399.8174612400001</v>
      </c>
      <c r="K482" s="17">
        <v>-384.87898949999999</v>
      </c>
      <c r="L482" s="20">
        <v>138598.53810000001</v>
      </c>
      <c r="M482" s="20">
        <v>5028714.4009999996</v>
      </c>
      <c r="N482" s="20">
        <f t="shared" si="107"/>
        <v>138598.538</v>
      </c>
      <c r="O482" s="20">
        <f t="shared" si="108"/>
        <v>5028714.4009999996</v>
      </c>
      <c r="P482" s="20" t="s">
        <v>104</v>
      </c>
      <c r="Q482" s="43"/>
      <c r="R482" s="43"/>
      <c r="S482" s="43"/>
      <c r="T482" s="43"/>
      <c r="U482" s="43"/>
      <c r="V482" s="44">
        <v>18.100000000000001</v>
      </c>
      <c r="W482" s="44">
        <v>20.9</v>
      </c>
      <c r="X482" s="45">
        <f t="shared" si="113"/>
        <v>18.100000000000001</v>
      </c>
      <c r="Y482" s="45">
        <f t="shared" si="114"/>
        <v>20.9</v>
      </c>
      <c r="Z482" s="45">
        <f t="shared" si="115"/>
        <v>18.100000000000001</v>
      </c>
      <c r="AA482" s="17"/>
      <c r="AB482" s="17"/>
      <c r="AC482" s="17"/>
      <c r="AD482" s="17"/>
      <c r="AE482" s="17"/>
      <c r="AF482" s="17"/>
      <c r="AG482" s="17"/>
      <c r="AH482" s="17"/>
      <c r="AI482" s="17"/>
      <c r="AJ482" s="17"/>
      <c r="AK482" s="17"/>
      <c r="AL482" s="43"/>
      <c r="AM482" s="43"/>
    </row>
    <row r="483" spans="1:39" x14ac:dyDescent="0.25">
      <c r="A483" s="17" t="s">
        <v>329</v>
      </c>
      <c r="B483" s="18">
        <v>149</v>
      </c>
      <c r="C483" s="18">
        <v>482</v>
      </c>
      <c r="D483" s="18">
        <v>2000</v>
      </c>
      <c r="E483" s="17">
        <f t="shared" ref="E483:E489" si="116">D483</f>
        <v>2000</v>
      </c>
      <c r="F483" s="17">
        <v>10</v>
      </c>
      <c r="G483" s="17">
        <v>31</v>
      </c>
      <c r="H483" s="17">
        <v>2020</v>
      </c>
      <c r="I483" s="19" t="s">
        <v>12</v>
      </c>
      <c r="J483" s="17">
        <v>1460.8153960499999</v>
      </c>
      <c r="K483" s="17">
        <v>-189.81700348999999</v>
      </c>
      <c r="L483" s="20">
        <v>138598.53810000001</v>
      </c>
      <c r="M483" s="20">
        <v>5028714.4009999996</v>
      </c>
      <c r="N483" s="20">
        <f t="shared" si="107"/>
        <v>138598.538</v>
      </c>
      <c r="O483" s="20">
        <f t="shared" si="108"/>
        <v>5028714.4009999996</v>
      </c>
      <c r="P483" s="20" t="s">
        <v>104</v>
      </c>
      <c r="Q483" s="18"/>
      <c r="R483" s="18"/>
      <c r="S483" s="18"/>
      <c r="T483" s="18"/>
      <c r="U483" s="18"/>
      <c r="V483" s="44">
        <v>0.9</v>
      </c>
      <c r="W483" s="44">
        <v>1.2</v>
      </c>
      <c r="X483" s="45">
        <f t="shared" si="113"/>
        <v>0.9</v>
      </c>
      <c r="Y483" s="45">
        <f t="shared" si="114"/>
        <v>1.2</v>
      </c>
      <c r="Z483" s="45">
        <f t="shared" si="115"/>
        <v>0.9</v>
      </c>
      <c r="AA483" s="17"/>
      <c r="AB483" s="17"/>
      <c r="AC483" s="17"/>
      <c r="AD483" s="17"/>
      <c r="AE483" s="17"/>
      <c r="AF483" s="17"/>
      <c r="AG483" s="17"/>
      <c r="AH483" s="17"/>
      <c r="AI483" s="17"/>
      <c r="AJ483" s="17"/>
      <c r="AK483" s="17"/>
      <c r="AL483" s="18"/>
      <c r="AM483" s="18"/>
    </row>
    <row r="484" spans="1:39" x14ac:dyDescent="0.25">
      <c r="A484" s="17" t="s">
        <v>485</v>
      </c>
      <c r="B484" s="18">
        <v>309</v>
      </c>
      <c r="C484" s="18">
        <v>483</v>
      </c>
      <c r="D484" s="18">
        <v>1986</v>
      </c>
      <c r="E484" s="17">
        <f t="shared" si="116"/>
        <v>1986</v>
      </c>
      <c r="F484" s="17">
        <v>9</v>
      </c>
      <c r="G484" s="17">
        <v>31</v>
      </c>
      <c r="H484" s="17">
        <v>2020</v>
      </c>
      <c r="I484" s="19" t="s">
        <v>12</v>
      </c>
      <c r="J484" s="17">
        <v>45.356173830000003</v>
      </c>
      <c r="K484" s="17">
        <v>7.5014644099999996</v>
      </c>
      <c r="L484" s="20">
        <v>138598.53810000001</v>
      </c>
      <c r="M484" s="20">
        <v>5028714.4009999996</v>
      </c>
      <c r="N484" s="20">
        <f t="shared" si="107"/>
        <v>138598.538</v>
      </c>
      <c r="O484" s="20">
        <f t="shared" si="108"/>
        <v>5028714.4009999996</v>
      </c>
      <c r="P484" s="20" t="s">
        <v>104</v>
      </c>
      <c r="Q484" s="43"/>
      <c r="R484" s="43"/>
      <c r="S484" s="43"/>
      <c r="T484" s="43"/>
      <c r="U484" s="43"/>
      <c r="V484" s="44">
        <v>2.2000000000000002</v>
      </c>
      <c r="W484" s="44">
        <v>2.9</v>
      </c>
      <c r="X484" s="45">
        <f t="shared" si="113"/>
        <v>2.2000000000000002</v>
      </c>
      <c r="Y484" s="45">
        <f t="shared" si="114"/>
        <v>2.9</v>
      </c>
      <c r="Z484" s="45">
        <f t="shared" si="115"/>
        <v>2.2000000000000002</v>
      </c>
      <c r="AA484" s="17"/>
      <c r="AB484" s="17"/>
      <c r="AC484" s="17"/>
      <c r="AD484" s="17"/>
      <c r="AE484" s="17"/>
      <c r="AF484" s="17"/>
      <c r="AG484" s="17"/>
      <c r="AH484" s="17"/>
      <c r="AI484" s="17"/>
      <c r="AJ484" s="17"/>
      <c r="AK484" s="17"/>
      <c r="AL484" s="43"/>
      <c r="AM484" s="43"/>
    </row>
    <row r="485" spans="1:39" x14ac:dyDescent="0.25">
      <c r="A485" s="17" t="s">
        <v>635</v>
      </c>
      <c r="B485" s="18">
        <v>464</v>
      </c>
      <c r="C485" s="18">
        <v>484</v>
      </c>
      <c r="D485" s="18">
        <v>1971</v>
      </c>
      <c r="E485" s="17">
        <f t="shared" si="116"/>
        <v>1971</v>
      </c>
      <c r="F485" s="17">
        <v>7</v>
      </c>
      <c r="G485" s="17">
        <v>31</v>
      </c>
      <c r="H485" s="17">
        <v>2020</v>
      </c>
      <c r="I485" s="19" t="s">
        <v>12</v>
      </c>
      <c r="J485" s="17">
        <v>15.75167794</v>
      </c>
      <c r="K485" s="17">
        <v>22.34931838</v>
      </c>
      <c r="L485" s="20">
        <v>138598.53810000001</v>
      </c>
      <c r="M485" s="20">
        <v>5028714.4009999996</v>
      </c>
      <c r="N485" s="20">
        <f t="shared" si="107"/>
        <v>138598.538</v>
      </c>
      <c r="O485" s="20">
        <f t="shared" si="108"/>
        <v>5028714.4009999996</v>
      </c>
      <c r="P485" s="20" t="s">
        <v>104</v>
      </c>
      <c r="Q485" s="43"/>
      <c r="R485" s="43"/>
      <c r="S485" s="43"/>
      <c r="T485" s="43"/>
      <c r="U485" s="43"/>
      <c r="V485" s="44">
        <v>3.3</v>
      </c>
      <c r="W485" s="44">
        <v>2.2000000000000002</v>
      </c>
      <c r="X485" s="45">
        <f t="shared" si="113"/>
        <v>3.3</v>
      </c>
      <c r="Y485" s="45">
        <f t="shared" si="114"/>
        <v>2.2000000000000002</v>
      </c>
      <c r="Z485" s="45">
        <f t="shared" si="115"/>
        <v>3.3</v>
      </c>
      <c r="AA485" s="17"/>
      <c r="AB485" s="17"/>
      <c r="AC485" s="17"/>
      <c r="AD485" s="17"/>
      <c r="AE485" s="17"/>
      <c r="AF485" s="17"/>
      <c r="AG485" s="17"/>
      <c r="AH485" s="17"/>
      <c r="AI485" s="17"/>
      <c r="AJ485" s="17"/>
      <c r="AK485" s="17"/>
      <c r="AL485" s="43"/>
      <c r="AM485" s="43"/>
    </row>
    <row r="486" spans="1:39" x14ac:dyDescent="0.25">
      <c r="A486" s="17" t="s">
        <v>661</v>
      </c>
      <c r="B486" s="18">
        <v>490</v>
      </c>
      <c r="C486" s="18">
        <v>485</v>
      </c>
      <c r="D486" s="18">
        <v>1966</v>
      </c>
      <c r="E486" s="17">
        <f t="shared" si="116"/>
        <v>1966</v>
      </c>
      <c r="F486" s="17">
        <v>9</v>
      </c>
      <c r="G486" s="17">
        <v>31</v>
      </c>
      <c r="H486" s="17">
        <v>2020</v>
      </c>
      <c r="I486" s="19" t="s">
        <v>12</v>
      </c>
      <c r="J486" s="17">
        <v>6.1207634500000001</v>
      </c>
      <c r="K486" s="17">
        <v>2.4445873900000001</v>
      </c>
      <c r="L486" s="20">
        <v>138598.53810000001</v>
      </c>
      <c r="M486" s="20">
        <v>5028714.4009999996</v>
      </c>
      <c r="N486" s="20">
        <f t="shared" si="107"/>
        <v>138598.538</v>
      </c>
      <c r="O486" s="20">
        <f t="shared" si="108"/>
        <v>5028714.4009999996</v>
      </c>
      <c r="P486" s="20" t="s">
        <v>104</v>
      </c>
      <c r="Q486" s="43"/>
      <c r="R486" s="43"/>
      <c r="S486" s="43"/>
      <c r="T486" s="43"/>
      <c r="U486" s="43"/>
      <c r="V486" s="44">
        <v>7</v>
      </c>
      <c r="W486" s="44">
        <v>5.2</v>
      </c>
      <c r="X486" s="45">
        <f t="shared" si="113"/>
        <v>7</v>
      </c>
      <c r="Y486" s="45">
        <f t="shared" si="114"/>
        <v>5.2</v>
      </c>
      <c r="Z486" s="45">
        <f t="shared" si="115"/>
        <v>7</v>
      </c>
      <c r="AA486" s="17"/>
      <c r="AB486" s="17"/>
      <c r="AC486" s="17"/>
      <c r="AD486" s="17"/>
      <c r="AE486" s="17"/>
      <c r="AF486" s="17"/>
      <c r="AG486" s="17"/>
      <c r="AH486" s="17"/>
      <c r="AI486" s="17"/>
      <c r="AJ486" s="17"/>
      <c r="AK486" s="17"/>
      <c r="AL486" s="43"/>
      <c r="AM486" s="43"/>
    </row>
    <row r="487" spans="1:39" x14ac:dyDescent="0.25">
      <c r="A487" s="17" t="s">
        <v>681</v>
      </c>
      <c r="B487" s="18">
        <v>510</v>
      </c>
      <c r="C487" s="18">
        <v>486</v>
      </c>
      <c r="D487" s="18">
        <v>1963</v>
      </c>
      <c r="E487" s="17">
        <f t="shared" si="116"/>
        <v>1963</v>
      </c>
      <c r="F487" s="17">
        <v>4</v>
      </c>
      <c r="G487" s="17">
        <v>31</v>
      </c>
      <c r="H487" s="17">
        <v>2020</v>
      </c>
      <c r="I487" s="19" t="s">
        <v>12</v>
      </c>
      <c r="J487" s="17">
        <v>8.5341985699999992</v>
      </c>
      <c r="K487" s="17">
        <v>3.84218196</v>
      </c>
      <c r="L487" s="20">
        <v>138598.53810000001</v>
      </c>
      <c r="M487" s="20">
        <v>5028714.4009999996</v>
      </c>
      <c r="N487" s="20">
        <f t="shared" si="107"/>
        <v>138598.538</v>
      </c>
      <c r="O487" s="20">
        <f t="shared" si="108"/>
        <v>5028714.4009999996</v>
      </c>
      <c r="P487" s="20" t="s">
        <v>104</v>
      </c>
      <c r="Q487" s="43"/>
      <c r="R487" s="43"/>
      <c r="S487" s="43"/>
      <c r="T487" s="43"/>
      <c r="U487" s="43"/>
      <c r="V487" s="44">
        <v>4.3</v>
      </c>
      <c r="W487" s="44">
        <v>5.4</v>
      </c>
      <c r="X487" s="45">
        <f t="shared" si="113"/>
        <v>4.3</v>
      </c>
      <c r="Y487" s="45">
        <f t="shared" si="114"/>
        <v>5.4</v>
      </c>
      <c r="Z487" s="45">
        <f t="shared" si="115"/>
        <v>4.3</v>
      </c>
      <c r="AA487" s="17"/>
      <c r="AB487" s="17"/>
      <c r="AC487" s="17"/>
      <c r="AD487" s="17"/>
      <c r="AE487" s="17"/>
      <c r="AF487" s="17"/>
      <c r="AG487" s="17"/>
      <c r="AH487" s="17"/>
      <c r="AI487" s="17"/>
      <c r="AJ487" s="17"/>
      <c r="AK487" s="17"/>
      <c r="AL487" s="43"/>
      <c r="AM487" s="43"/>
    </row>
    <row r="488" spans="1:39" x14ac:dyDescent="0.25">
      <c r="A488" s="17" t="s">
        <v>711</v>
      </c>
      <c r="B488" s="18">
        <v>540</v>
      </c>
      <c r="C488" s="18">
        <v>487</v>
      </c>
      <c r="D488" s="18">
        <v>1960</v>
      </c>
      <c r="E488" s="17">
        <f t="shared" si="116"/>
        <v>1960</v>
      </c>
      <c r="F488" s="17">
        <v>9</v>
      </c>
      <c r="G488" s="17">
        <v>31</v>
      </c>
      <c r="H488" s="17">
        <v>2020</v>
      </c>
      <c r="I488" s="19" t="s">
        <v>12</v>
      </c>
      <c r="J488" s="17">
        <v>7.12307822</v>
      </c>
      <c r="K488" s="17">
        <v>3.9959473000000001</v>
      </c>
      <c r="L488" s="20">
        <v>138598.53810000001</v>
      </c>
      <c r="M488" s="20">
        <v>5028714.4009999996</v>
      </c>
      <c r="N488" s="20">
        <f t="shared" si="107"/>
        <v>138598.538</v>
      </c>
      <c r="O488" s="20">
        <f t="shared" si="108"/>
        <v>5028714.4009999996</v>
      </c>
      <c r="P488" s="20" t="s">
        <v>104</v>
      </c>
      <c r="Q488" s="43"/>
      <c r="R488" s="43"/>
      <c r="S488" s="43"/>
      <c r="T488" s="43"/>
      <c r="U488" s="43"/>
      <c r="V488" s="44">
        <v>5.7</v>
      </c>
      <c r="W488" s="44">
        <v>6.3</v>
      </c>
      <c r="X488" s="45">
        <f t="shared" si="113"/>
        <v>5.7</v>
      </c>
      <c r="Y488" s="45">
        <f t="shared" si="114"/>
        <v>6.3</v>
      </c>
      <c r="Z488" s="45">
        <f t="shared" si="115"/>
        <v>5.7</v>
      </c>
      <c r="AA488" s="17"/>
      <c r="AB488" s="17"/>
      <c r="AC488" s="17"/>
      <c r="AD488" s="17"/>
      <c r="AE488" s="17"/>
      <c r="AF488" s="17"/>
      <c r="AG488" s="17"/>
      <c r="AH488" s="17"/>
      <c r="AI488" s="17"/>
      <c r="AJ488" s="17"/>
      <c r="AK488" s="17"/>
      <c r="AL488" s="43"/>
      <c r="AM488" s="43"/>
    </row>
    <row r="489" spans="1:39" x14ac:dyDescent="0.25">
      <c r="A489" s="17" t="s">
        <v>736</v>
      </c>
      <c r="B489" s="18">
        <v>565</v>
      </c>
      <c r="C489" s="18">
        <v>488</v>
      </c>
      <c r="D489" s="18">
        <v>1958</v>
      </c>
      <c r="E489" s="17">
        <f t="shared" si="116"/>
        <v>1958</v>
      </c>
      <c r="F489" s="17">
        <v>9</v>
      </c>
      <c r="G489" s="17">
        <v>31</v>
      </c>
      <c r="H489" s="17">
        <v>2020</v>
      </c>
      <c r="I489" s="19" t="s">
        <v>12</v>
      </c>
      <c r="J489" s="17">
        <v>8.0287075600000009</v>
      </c>
      <c r="K489" s="17">
        <v>3.8610878500000001</v>
      </c>
      <c r="L489" s="20">
        <v>138598.53810000001</v>
      </c>
      <c r="M489" s="20">
        <v>5028714.4009999996</v>
      </c>
      <c r="N489" s="20">
        <f t="shared" si="107"/>
        <v>138598.538</v>
      </c>
      <c r="O489" s="20">
        <f t="shared" si="108"/>
        <v>5028714.4009999996</v>
      </c>
      <c r="P489" s="20" t="s">
        <v>104</v>
      </c>
      <c r="Q489" s="43"/>
      <c r="R489" s="43"/>
      <c r="S489" s="43"/>
      <c r="T489" s="43"/>
      <c r="U489" s="43"/>
      <c r="V489" s="44">
        <v>4.9000000000000004</v>
      </c>
      <c r="W489" s="44">
        <v>5.3</v>
      </c>
      <c r="X489" s="45">
        <f t="shared" si="113"/>
        <v>4.9000000000000004</v>
      </c>
      <c r="Y489" s="45">
        <f t="shared" si="114"/>
        <v>5.3</v>
      </c>
      <c r="Z489" s="45">
        <f t="shared" si="115"/>
        <v>4.9000000000000004</v>
      </c>
      <c r="AA489" s="17"/>
      <c r="AB489" s="17"/>
      <c r="AC489" s="17"/>
      <c r="AD489" s="17"/>
      <c r="AE489" s="17"/>
      <c r="AF489" s="17"/>
      <c r="AG489" s="17"/>
      <c r="AH489" s="17"/>
      <c r="AI489" s="17"/>
      <c r="AJ489" s="17"/>
      <c r="AK489" s="17"/>
      <c r="AL489" s="43"/>
      <c r="AM489" s="43"/>
    </row>
    <row r="490" spans="1:39" x14ac:dyDescent="0.25">
      <c r="A490" s="17" t="s">
        <v>861</v>
      </c>
      <c r="B490" s="18">
        <v>686</v>
      </c>
      <c r="C490" s="18">
        <v>489</v>
      </c>
      <c r="D490" s="17" t="s">
        <v>837</v>
      </c>
      <c r="E490" s="17">
        <v>1946</v>
      </c>
      <c r="F490" s="17">
        <v>25</v>
      </c>
      <c r="G490" s="17">
        <v>31</v>
      </c>
      <c r="H490" s="17">
        <v>2020</v>
      </c>
      <c r="I490" s="19" t="s">
        <v>12</v>
      </c>
      <c r="J490" s="17">
        <v>13.757913889999999</v>
      </c>
      <c r="K490" s="17">
        <v>10.78830789</v>
      </c>
      <c r="L490" s="20">
        <v>138598.53810000001</v>
      </c>
      <c r="M490" s="20">
        <v>5028714.4009999996</v>
      </c>
      <c r="N490" s="20">
        <f t="shared" si="107"/>
        <v>138598.538</v>
      </c>
      <c r="O490" s="20">
        <f t="shared" si="108"/>
        <v>5028714.4009999996</v>
      </c>
      <c r="P490" s="20" t="s">
        <v>104</v>
      </c>
      <c r="Q490" s="43"/>
      <c r="R490" s="43"/>
      <c r="S490" s="43"/>
      <c r="T490" s="43"/>
      <c r="U490" s="43"/>
      <c r="V490" s="44">
        <v>1.4</v>
      </c>
      <c r="W490" s="44">
        <v>1.4</v>
      </c>
      <c r="X490" s="45">
        <f t="shared" si="113"/>
        <v>1.4</v>
      </c>
      <c r="Y490" s="45">
        <f t="shared" si="114"/>
        <v>1.4</v>
      </c>
      <c r="Z490" s="45">
        <f t="shared" si="115"/>
        <v>1.4</v>
      </c>
      <c r="AA490" s="17"/>
      <c r="AB490" s="17"/>
      <c r="AC490" s="17"/>
      <c r="AD490" s="17"/>
      <c r="AE490" s="17"/>
      <c r="AF490" s="17"/>
      <c r="AG490" s="17"/>
      <c r="AH490" s="17"/>
      <c r="AI490" s="17"/>
      <c r="AJ490" s="17"/>
      <c r="AK490" s="17"/>
      <c r="AL490" s="43"/>
      <c r="AM490" s="43"/>
    </row>
    <row r="491" spans="1:39" x14ac:dyDescent="0.25">
      <c r="A491" s="17" t="s">
        <v>913</v>
      </c>
      <c r="B491" s="18">
        <v>737</v>
      </c>
      <c r="C491" s="18">
        <v>490</v>
      </c>
      <c r="D491" s="17" t="s">
        <v>879</v>
      </c>
      <c r="E491" s="17">
        <v>1946</v>
      </c>
      <c r="F491" s="17">
        <v>35</v>
      </c>
      <c r="G491" s="17">
        <v>31</v>
      </c>
      <c r="H491" s="17">
        <v>2020</v>
      </c>
      <c r="I491" s="19" t="s">
        <v>12</v>
      </c>
      <c r="J491" s="17">
        <v>493.11986826999998</v>
      </c>
      <c r="K491" s="17">
        <v>-210.41955317</v>
      </c>
      <c r="L491" s="20">
        <v>138598.53810000001</v>
      </c>
      <c r="M491" s="20">
        <v>5028714.4009999996</v>
      </c>
      <c r="N491" s="20">
        <f t="shared" si="107"/>
        <v>138598.538</v>
      </c>
      <c r="O491" s="20">
        <f t="shared" si="108"/>
        <v>5028714.4009999996</v>
      </c>
      <c r="P491" s="20" t="s">
        <v>104</v>
      </c>
      <c r="Q491" s="51"/>
      <c r="R491" s="51"/>
      <c r="S491" s="51"/>
      <c r="T491" s="51"/>
      <c r="U491" s="51"/>
      <c r="V491" s="44">
        <v>0.8</v>
      </c>
      <c r="W491" s="44">
        <v>1.9</v>
      </c>
      <c r="X491" s="45">
        <f t="shared" si="113"/>
        <v>0.8</v>
      </c>
      <c r="Y491" s="45">
        <f t="shared" si="114"/>
        <v>1.9</v>
      </c>
      <c r="Z491" s="45">
        <f t="shared" si="115"/>
        <v>0.8</v>
      </c>
      <c r="AA491" s="17"/>
      <c r="AB491" s="17"/>
      <c r="AC491" s="17"/>
      <c r="AD491" s="17"/>
      <c r="AE491" s="17"/>
      <c r="AF491" s="17"/>
      <c r="AG491" s="17"/>
      <c r="AH491" s="17"/>
      <c r="AI491" s="17"/>
      <c r="AJ491" s="17"/>
      <c r="AK491" s="17"/>
      <c r="AL491" s="51"/>
      <c r="AM491" s="51"/>
    </row>
    <row r="492" spans="1:39" x14ac:dyDescent="0.25">
      <c r="A492" s="17" t="s">
        <v>925</v>
      </c>
      <c r="B492" s="18">
        <v>748</v>
      </c>
      <c r="C492" s="18">
        <v>491</v>
      </c>
      <c r="D492" s="17" t="s">
        <v>919</v>
      </c>
      <c r="E492" s="17">
        <v>1946</v>
      </c>
      <c r="F492" s="17">
        <v>7</v>
      </c>
      <c r="G492" s="17">
        <v>31</v>
      </c>
      <c r="H492" s="17">
        <v>2020</v>
      </c>
      <c r="I492" s="19" t="s">
        <v>12</v>
      </c>
      <c r="J492" s="17">
        <v>30.06129232</v>
      </c>
      <c r="K492" s="17">
        <v>27.631309869999999</v>
      </c>
      <c r="L492" s="20">
        <v>138598.53810000001</v>
      </c>
      <c r="M492" s="20">
        <v>5028714.4009999996</v>
      </c>
      <c r="N492" s="20">
        <f t="shared" si="107"/>
        <v>138598.538</v>
      </c>
      <c r="O492" s="20">
        <f t="shared" si="108"/>
        <v>5028714.4009999996</v>
      </c>
      <c r="P492" s="20" t="s">
        <v>104</v>
      </c>
      <c r="Q492" s="43"/>
      <c r="R492" s="43"/>
      <c r="S492" s="43"/>
      <c r="T492" s="43"/>
      <c r="U492" s="43"/>
      <c r="V492" s="44">
        <v>1.7</v>
      </c>
      <c r="W492" s="44">
        <v>0.9</v>
      </c>
      <c r="X492" s="45">
        <f t="shared" si="113"/>
        <v>1.7</v>
      </c>
      <c r="Y492" s="45">
        <f t="shared" si="114"/>
        <v>0.9</v>
      </c>
      <c r="Z492" s="45">
        <f t="shared" si="115"/>
        <v>1.7</v>
      </c>
      <c r="AA492" s="17"/>
      <c r="AB492" s="17"/>
      <c r="AC492" s="17"/>
      <c r="AD492" s="17"/>
      <c r="AE492" s="17"/>
      <c r="AF492" s="17"/>
      <c r="AG492" s="17"/>
      <c r="AH492" s="17"/>
      <c r="AI492" s="17"/>
      <c r="AJ492" s="17"/>
      <c r="AK492" s="17"/>
      <c r="AL492" s="43"/>
      <c r="AM492" s="43"/>
    </row>
    <row r="493" spans="1:39" x14ac:dyDescent="0.25">
      <c r="A493" s="17" t="s">
        <v>978</v>
      </c>
      <c r="B493" s="18">
        <v>801</v>
      </c>
      <c r="C493" s="18">
        <v>492</v>
      </c>
      <c r="D493" s="17">
        <v>1917</v>
      </c>
      <c r="E493" s="17">
        <f>D493</f>
        <v>1917</v>
      </c>
      <c r="F493" s="17">
        <v>6</v>
      </c>
      <c r="G493" s="17">
        <v>31</v>
      </c>
      <c r="H493" s="17">
        <v>2020</v>
      </c>
      <c r="I493" s="19" t="s">
        <v>12</v>
      </c>
      <c r="J493" s="17">
        <v>14.23550431</v>
      </c>
      <c r="K493" s="17">
        <v>0.5232445</v>
      </c>
      <c r="L493" s="20">
        <v>138598.53810000001</v>
      </c>
      <c r="M493" s="20">
        <v>5028714.4009999996</v>
      </c>
      <c r="N493" s="20">
        <f t="shared" si="107"/>
        <v>138598.538</v>
      </c>
      <c r="O493" s="20">
        <f t="shared" si="108"/>
        <v>5028714.4009999996</v>
      </c>
      <c r="P493" s="20" t="s">
        <v>104</v>
      </c>
      <c r="Q493" s="43"/>
      <c r="R493" s="43"/>
      <c r="S493" s="43"/>
      <c r="T493" s="43"/>
      <c r="U493" s="43"/>
      <c r="V493" s="44">
        <v>9.3759094199999993</v>
      </c>
      <c r="W493" s="44">
        <v>10.08224819</v>
      </c>
      <c r="X493" s="45">
        <f t="shared" si="113"/>
        <v>9.3759094199999993</v>
      </c>
      <c r="Y493" s="45">
        <f t="shared" si="114"/>
        <v>10.08224819</v>
      </c>
      <c r="Z493" s="45">
        <f t="shared" si="115"/>
        <v>9.3759094199999993</v>
      </c>
      <c r="AA493" s="17"/>
      <c r="AB493" s="17"/>
      <c r="AC493" s="17"/>
      <c r="AD493" s="17"/>
      <c r="AE493" s="17"/>
      <c r="AF493" s="17"/>
      <c r="AG493" s="17"/>
      <c r="AH493" s="17"/>
      <c r="AI493" s="17"/>
      <c r="AJ493" s="17"/>
      <c r="AK493" s="17"/>
      <c r="AL493" s="43"/>
      <c r="AM493" s="43"/>
    </row>
    <row r="494" spans="1:39" x14ac:dyDescent="0.25">
      <c r="A494" s="17" t="s">
        <v>1005</v>
      </c>
      <c r="B494" s="18">
        <v>828</v>
      </c>
      <c r="C494" s="18">
        <v>493</v>
      </c>
      <c r="D494" s="17">
        <v>1911</v>
      </c>
      <c r="E494" s="17">
        <f>D494</f>
        <v>1911</v>
      </c>
      <c r="F494" s="17">
        <v>10</v>
      </c>
      <c r="G494" s="17">
        <v>31</v>
      </c>
      <c r="H494" s="17">
        <v>2020</v>
      </c>
      <c r="I494" s="19" t="s">
        <v>12</v>
      </c>
      <c r="J494" s="17">
        <v>4842.5202209899999</v>
      </c>
      <c r="K494" s="17">
        <v>-3720.2348556699999</v>
      </c>
      <c r="L494" s="20">
        <v>138598.53810000001</v>
      </c>
      <c r="M494" s="20">
        <v>5028714.4009999996</v>
      </c>
      <c r="N494" s="20">
        <f t="shared" si="107"/>
        <v>138598.538</v>
      </c>
      <c r="O494" s="20">
        <f t="shared" si="108"/>
        <v>5028714.4009999996</v>
      </c>
      <c r="P494" s="20" t="s">
        <v>104</v>
      </c>
      <c r="Q494" s="43"/>
      <c r="R494" s="43"/>
      <c r="S494" s="43"/>
      <c r="T494" s="43"/>
      <c r="U494" s="43"/>
      <c r="V494" s="44">
        <v>10.5</v>
      </c>
      <c r="W494" s="44">
        <v>10.3</v>
      </c>
      <c r="X494" s="45">
        <f t="shared" si="113"/>
        <v>10.5</v>
      </c>
      <c r="Y494" s="45">
        <f t="shared" si="114"/>
        <v>10.3</v>
      </c>
      <c r="Z494" s="45">
        <f t="shared" si="115"/>
        <v>10.5</v>
      </c>
      <c r="AA494" s="17"/>
      <c r="AB494" s="17"/>
      <c r="AC494" s="17"/>
      <c r="AD494" s="17"/>
      <c r="AE494" s="17"/>
      <c r="AF494" s="17"/>
      <c r="AG494" s="17"/>
      <c r="AH494" s="17"/>
      <c r="AI494" s="17"/>
      <c r="AJ494" s="17"/>
      <c r="AK494" s="17"/>
      <c r="AL494" s="43"/>
      <c r="AM494" s="43"/>
    </row>
    <row r="495" spans="1:39" x14ac:dyDescent="0.25">
      <c r="A495" s="17" t="s">
        <v>1109</v>
      </c>
      <c r="B495" s="18">
        <v>930</v>
      </c>
      <c r="C495" s="18">
        <v>494</v>
      </c>
      <c r="D495" s="17">
        <v>1891</v>
      </c>
      <c r="E495" s="17">
        <f>D495</f>
        <v>1891</v>
      </c>
      <c r="F495" s="17">
        <v>8</v>
      </c>
      <c r="G495" s="17">
        <v>31</v>
      </c>
      <c r="H495" s="17">
        <v>2020</v>
      </c>
      <c r="I495" s="19" t="s">
        <v>12</v>
      </c>
      <c r="J495" s="17">
        <v>12.89704079</v>
      </c>
      <c r="K495" s="17">
        <v>3.4745552000000002</v>
      </c>
      <c r="L495" s="20">
        <v>138598.53810000001</v>
      </c>
      <c r="M495" s="20">
        <v>5028714.4009999996</v>
      </c>
      <c r="N495" s="20">
        <f t="shared" si="107"/>
        <v>138598.538</v>
      </c>
      <c r="O495" s="20">
        <f t="shared" si="108"/>
        <v>5028714.4009999996</v>
      </c>
      <c r="P495" s="20" t="s">
        <v>104</v>
      </c>
      <c r="Q495" s="43"/>
      <c r="R495" s="43"/>
      <c r="S495" s="43"/>
      <c r="T495" s="43"/>
      <c r="U495" s="43"/>
      <c r="V495" s="44">
        <v>4.8</v>
      </c>
      <c r="W495" s="44">
        <v>3</v>
      </c>
      <c r="X495" s="45">
        <f t="shared" si="113"/>
        <v>4.8</v>
      </c>
      <c r="Y495" s="45">
        <f t="shared" si="114"/>
        <v>3</v>
      </c>
      <c r="Z495" s="45">
        <f t="shared" si="115"/>
        <v>4.8</v>
      </c>
      <c r="AA495" s="17"/>
      <c r="AB495" s="17"/>
      <c r="AC495" s="17"/>
      <c r="AD495" s="17"/>
      <c r="AE495" s="17"/>
      <c r="AF495" s="17"/>
      <c r="AG495" s="17"/>
      <c r="AH495" s="17"/>
      <c r="AI495" s="17"/>
      <c r="AJ495" s="17"/>
      <c r="AK495" s="17"/>
      <c r="AL495" s="43"/>
      <c r="AM495" s="43"/>
    </row>
    <row r="496" spans="1:39" x14ac:dyDescent="0.25">
      <c r="A496" s="17" t="s">
        <v>1133</v>
      </c>
      <c r="B496" s="18">
        <v>953</v>
      </c>
      <c r="C496" s="18">
        <v>495</v>
      </c>
      <c r="D496" s="17" t="s">
        <v>1121</v>
      </c>
      <c r="E496" s="17">
        <v>1883</v>
      </c>
      <c r="F496" s="17">
        <v>13</v>
      </c>
      <c r="G496" s="17">
        <v>31</v>
      </c>
      <c r="H496" s="17">
        <v>2020</v>
      </c>
      <c r="I496" s="19" t="s">
        <v>12</v>
      </c>
      <c r="J496" s="17">
        <v>18.887851399999999</v>
      </c>
      <c r="K496" s="17">
        <v>5.1525933500000001</v>
      </c>
      <c r="L496" s="20">
        <v>138598.53810000001</v>
      </c>
      <c r="M496" s="20">
        <v>5028714.4009999996</v>
      </c>
      <c r="N496" s="20">
        <f t="shared" si="107"/>
        <v>138598.538</v>
      </c>
      <c r="O496" s="20">
        <f t="shared" si="108"/>
        <v>5028714.4009999996</v>
      </c>
      <c r="P496" s="20" t="s">
        <v>104</v>
      </c>
      <c r="Q496" s="43"/>
      <c r="R496" s="43"/>
      <c r="S496" s="43"/>
      <c r="T496" s="43"/>
      <c r="U496" s="43"/>
      <c r="V496" s="44">
        <v>3.5325394700000001</v>
      </c>
      <c r="W496" s="44">
        <v>6.1308269400000004</v>
      </c>
      <c r="X496" s="45">
        <f t="shared" si="113"/>
        <v>3.5325394700000001</v>
      </c>
      <c r="Y496" s="45">
        <f t="shared" si="114"/>
        <v>6.1308269400000004</v>
      </c>
      <c r="Z496" s="45">
        <f t="shared" si="115"/>
        <v>3.5325394700000001</v>
      </c>
      <c r="AA496" s="17"/>
      <c r="AB496" s="17"/>
      <c r="AC496" s="17"/>
      <c r="AD496" s="17"/>
      <c r="AE496" s="17"/>
      <c r="AF496" s="17"/>
      <c r="AG496" s="17"/>
      <c r="AH496" s="17"/>
      <c r="AI496" s="17"/>
      <c r="AJ496" s="17"/>
      <c r="AK496" s="17"/>
      <c r="AL496" s="43"/>
      <c r="AM496" s="43"/>
    </row>
    <row r="497" spans="1:39" x14ac:dyDescent="0.25">
      <c r="A497" s="17" t="s">
        <v>1196</v>
      </c>
      <c r="B497" s="18">
        <v>1014</v>
      </c>
      <c r="C497" s="18">
        <v>496</v>
      </c>
      <c r="D497" s="17" t="s">
        <v>1176</v>
      </c>
      <c r="E497" s="17">
        <v>1880</v>
      </c>
      <c r="F497" s="17">
        <v>21</v>
      </c>
      <c r="G497" s="17">
        <v>31</v>
      </c>
      <c r="H497" s="17">
        <v>2020</v>
      </c>
      <c r="I497" s="19" t="s">
        <v>12</v>
      </c>
      <c r="J497" s="17">
        <v>5862.6157454200002</v>
      </c>
      <c r="K497" s="17">
        <v>-1801.7116058199999</v>
      </c>
      <c r="L497" s="20">
        <v>138598.53810000001</v>
      </c>
      <c r="M497" s="20">
        <v>5028714.4009999996</v>
      </c>
      <c r="N497" s="20">
        <f t="shared" si="107"/>
        <v>138598.538</v>
      </c>
      <c r="O497" s="20">
        <f t="shared" si="108"/>
        <v>5028714.4009999996</v>
      </c>
      <c r="P497" s="20" t="s">
        <v>104</v>
      </c>
      <c r="Q497" s="43"/>
      <c r="R497" s="43"/>
      <c r="S497" s="43"/>
      <c r="T497" s="43"/>
      <c r="U497" s="43"/>
      <c r="V497" s="44">
        <v>10</v>
      </c>
      <c r="W497" s="44">
        <v>11.8</v>
      </c>
      <c r="X497" s="45">
        <f t="shared" si="113"/>
        <v>10</v>
      </c>
      <c r="Y497" s="45">
        <f t="shared" si="114"/>
        <v>11.8</v>
      </c>
      <c r="Z497" s="45">
        <f t="shared" si="115"/>
        <v>10</v>
      </c>
      <c r="AA497" s="17"/>
      <c r="AB497" s="17"/>
      <c r="AC497" s="17"/>
      <c r="AD497" s="17"/>
      <c r="AE497" s="17"/>
      <c r="AF497" s="17"/>
      <c r="AG497" s="17"/>
      <c r="AH497" s="17"/>
      <c r="AI497" s="17"/>
      <c r="AJ497" s="17"/>
      <c r="AK497" s="17"/>
      <c r="AL497" s="43"/>
      <c r="AM497" s="43"/>
    </row>
    <row r="498" spans="1:39" x14ac:dyDescent="0.25">
      <c r="A498" s="17" t="s">
        <v>1321</v>
      </c>
      <c r="B498" s="18">
        <v>1136</v>
      </c>
      <c r="C498" s="18">
        <v>497</v>
      </c>
      <c r="D498" s="17">
        <v>1874</v>
      </c>
      <c r="E498" s="17">
        <f t="shared" ref="E498:E506" si="117">D498</f>
        <v>1874</v>
      </c>
      <c r="F498" s="17">
        <v>10</v>
      </c>
      <c r="G498" s="17">
        <v>31</v>
      </c>
      <c r="H498" s="17">
        <v>2020</v>
      </c>
      <c r="I498" s="19" t="s">
        <v>12</v>
      </c>
      <c r="J498" s="17">
        <v>20.507265669999999</v>
      </c>
      <c r="K498" s="17">
        <v>6.9332754699999999</v>
      </c>
      <c r="L498" s="20">
        <v>138598.53810000001</v>
      </c>
      <c r="M498" s="20">
        <v>5028714.4009999996</v>
      </c>
      <c r="N498" s="20">
        <f t="shared" si="107"/>
        <v>138598.538</v>
      </c>
      <c r="O498" s="20">
        <f t="shared" si="108"/>
        <v>5028714.4009999996</v>
      </c>
      <c r="P498" s="20" t="s">
        <v>104</v>
      </c>
      <c r="Q498" s="51"/>
      <c r="R498" s="51"/>
      <c r="S498" s="51"/>
      <c r="T498" s="51"/>
      <c r="U498" s="51"/>
      <c r="V498" s="52">
        <v>5.78578086</v>
      </c>
      <c r="W498" s="52">
        <v>6.1885831900000001</v>
      </c>
      <c r="X498" s="45">
        <f t="shared" si="113"/>
        <v>5.78578086</v>
      </c>
      <c r="Y498" s="45">
        <f t="shared" si="114"/>
        <v>6.1885831900000001</v>
      </c>
      <c r="Z498" s="45">
        <f t="shared" si="115"/>
        <v>5.78578086</v>
      </c>
      <c r="AA498" s="17"/>
      <c r="AB498" s="17"/>
      <c r="AC498" s="17"/>
      <c r="AD498" s="17"/>
      <c r="AE498" s="17"/>
      <c r="AF498" s="17"/>
      <c r="AG498" s="17"/>
      <c r="AH498" s="17"/>
      <c r="AI498" s="17"/>
      <c r="AJ498" s="17"/>
      <c r="AK498" s="17"/>
      <c r="AL498" s="51"/>
      <c r="AM498" s="51"/>
    </row>
    <row r="499" spans="1:39" x14ac:dyDescent="0.25">
      <c r="A499" s="17" t="s">
        <v>1332</v>
      </c>
      <c r="B499" s="18">
        <v>1147</v>
      </c>
      <c r="C499" s="18">
        <v>498</v>
      </c>
      <c r="D499" s="17">
        <v>1862</v>
      </c>
      <c r="E499" s="17">
        <f t="shared" si="117"/>
        <v>1862</v>
      </c>
      <c r="F499" s="17">
        <v>5</v>
      </c>
      <c r="G499" s="17">
        <v>31</v>
      </c>
      <c r="H499" s="17">
        <v>2020</v>
      </c>
      <c r="I499" s="19" t="s">
        <v>12</v>
      </c>
      <c r="J499" s="17">
        <v>13.480750479999999</v>
      </c>
      <c r="K499" s="17">
        <v>7.3111868500000003</v>
      </c>
      <c r="L499" s="20">
        <v>138598.53810000001</v>
      </c>
      <c r="M499" s="20">
        <v>5028714.4009999996</v>
      </c>
      <c r="N499" s="20">
        <f t="shared" si="107"/>
        <v>138598.538</v>
      </c>
      <c r="O499" s="20">
        <f t="shared" si="108"/>
        <v>5028714.4009999996</v>
      </c>
      <c r="P499" s="20" t="s">
        <v>104</v>
      </c>
      <c r="Q499" s="51"/>
      <c r="R499" s="51"/>
      <c r="S499" s="51"/>
      <c r="T499" s="51"/>
      <c r="U499" s="51"/>
      <c r="V499" s="44">
        <v>1.5</v>
      </c>
      <c r="W499" s="44">
        <v>4.7</v>
      </c>
      <c r="X499" s="45">
        <f t="shared" si="113"/>
        <v>1.5</v>
      </c>
      <c r="Y499" s="45">
        <f t="shared" si="114"/>
        <v>4.7</v>
      </c>
      <c r="Z499" s="45">
        <f t="shared" si="115"/>
        <v>1.5</v>
      </c>
      <c r="AA499" s="17"/>
      <c r="AB499" s="17"/>
      <c r="AC499" s="17"/>
      <c r="AD499" s="17"/>
      <c r="AE499" s="17"/>
      <c r="AF499" s="17"/>
      <c r="AG499" s="17"/>
      <c r="AH499" s="17"/>
      <c r="AI499" s="17"/>
      <c r="AJ499" s="17"/>
      <c r="AK499" s="17"/>
      <c r="AL499" s="51"/>
      <c r="AM499" s="51"/>
    </row>
    <row r="500" spans="1:39" x14ac:dyDescent="0.25">
      <c r="A500" s="17" t="s">
        <v>1448</v>
      </c>
      <c r="B500" s="18">
        <v>1261</v>
      </c>
      <c r="C500" s="18">
        <v>499</v>
      </c>
      <c r="D500" s="17">
        <v>1824</v>
      </c>
      <c r="E500" s="17">
        <f t="shared" si="117"/>
        <v>1824</v>
      </c>
      <c r="F500" s="17">
        <v>7</v>
      </c>
      <c r="G500" s="17">
        <v>31</v>
      </c>
      <c r="H500" s="17">
        <v>2020</v>
      </c>
      <c r="I500" s="19" t="s">
        <v>12</v>
      </c>
      <c r="J500" s="17">
        <v>670.35149458000001</v>
      </c>
      <c r="K500" s="17">
        <v>-943.72232270999996</v>
      </c>
      <c r="L500" s="20">
        <v>138598.53810000001</v>
      </c>
      <c r="M500" s="20">
        <v>5028714.4009999996</v>
      </c>
      <c r="N500" s="20">
        <f t="shared" si="107"/>
        <v>138598.538</v>
      </c>
      <c r="O500" s="20">
        <f t="shared" si="108"/>
        <v>5028714.4009999996</v>
      </c>
      <c r="P500" s="20" t="s">
        <v>104</v>
      </c>
      <c r="Q500" s="43"/>
      <c r="R500" s="43"/>
      <c r="S500" s="43"/>
      <c r="T500" s="43"/>
      <c r="U500" s="43"/>
      <c r="V500" s="44">
        <v>6.5722352600000002</v>
      </c>
      <c r="W500" s="53">
        <v>8.5135979000000006</v>
      </c>
      <c r="X500" s="45">
        <f t="shared" si="113"/>
        <v>6.5722352600000002</v>
      </c>
      <c r="Y500" s="45">
        <f t="shared" si="114"/>
        <v>8.5135979000000006</v>
      </c>
      <c r="Z500" s="45">
        <f t="shared" si="115"/>
        <v>6.5722352600000002</v>
      </c>
      <c r="AA500" s="17"/>
      <c r="AB500" s="17"/>
      <c r="AC500" s="17"/>
      <c r="AD500" s="17"/>
      <c r="AE500" s="17"/>
      <c r="AF500" s="17"/>
      <c r="AG500" s="17"/>
      <c r="AH500" s="17"/>
      <c r="AI500" s="17"/>
      <c r="AJ500" s="17"/>
      <c r="AK500" s="17"/>
      <c r="AL500" s="43"/>
      <c r="AM500" s="43"/>
    </row>
    <row r="501" spans="1:39" x14ac:dyDescent="0.25">
      <c r="A501" s="17" t="s">
        <v>297</v>
      </c>
      <c r="B501" s="18">
        <v>114</v>
      </c>
      <c r="C501" s="18">
        <v>500</v>
      </c>
      <c r="D501" s="18">
        <v>2010</v>
      </c>
      <c r="E501" s="17">
        <f t="shared" si="117"/>
        <v>2010</v>
      </c>
      <c r="F501" s="17">
        <v>10</v>
      </c>
      <c r="G501" s="17">
        <v>31</v>
      </c>
      <c r="H501" s="17">
        <v>2020</v>
      </c>
      <c r="I501" s="19" t="s">
        <v>12</v>
      </c>
      <c r="J501" s="17">
        <v>2509.6278254600002</v>
      </c>
      <c r="K501" s="17">
        <v>-458.63131872000002</v>
      </c>
      <c r="L501" s="20">
        <v>138598.53810000001</v>
      </c>
      <c r="M501" s="20">
        <v>5028714.4009999996</v>
      </c>
      <c r="N501" s="20">
        <f t="shared" si="107"/>
        <v>138598.538</v>
      </c>
      <c r="O501" s="20">
        <f t="shared" si="108"/>
        <v>5028714.4009999996</v>
      </c>
      <c r="P501" s="20" t="s">
        <v>104</v>
      </c>
      <c r="Q501" s="43"/>
      <c r="R501" s="43"/>
      <c r="S501" s="43"/>
      <c r="T501" s="43"/>
      <c r="U501" s="43"/>
      <c r="V501" s="44">
        <v>0.77397243000000004</v>
      </c>
      <c r="W501" s="44">
        <v>0.61673694000000001</v>
      </c>
      <c r="X501" s="45">
        <f t="shared" si="113"/>
        <v>0.77397243000000004</v>
      </c>
      <c r="Y501" s="45">
        <f t="shared" si="114"/>
        <v>0.61673694000000001</v>
      </c>
      <c r="Z501" s="45">
        <f t="shared" si="115"/>
        <v>0.77397243000000004</v>
      </c>
      <c r="AA501" s="17"/>
      <c r="AB501" s="17"/>
      <c r="AC501" s="17"/>
      <c r="AD501" s="17"/>
      <c r="AE501" s="17"/>
      <c r="AF501" s="17"/>
      <c r="AG501" s="17"/>
      <c r="AH501" s="17"/>
      <c r="AI501" s="17"/>
      <c r="AJ501" s="17"/>
      <c r="AK501" s="17"/>
      <c r="AL501" s="43"/>
      <c r="AM501" s="43"/>
    </row>
    <row r="502" spans="1:39" x14ac:dyDescent="0.25">
      <c r="A502" s="17" t="s">
        <v>367</v>
      </c>
      <c r="B502" s="18">
        <v>188</v>
      </c>
      <c r="C502" s="18">
        <v>501</v>
      </c>
      <c r="D502" s="18">
        <v>1998</v>
      </c>
      <c r="E502" s="17">
        <f t="shared" si="117"/>
        <v>1998</v>
      </c>
      <c r="F502" s="17">
        <v>14</v>
      </c>
      <c r="G502" s="17">
        <v>31</v>
      </c>
      <c r="H502" s="17">
        <v>2020</v>
      </c>
      <c r="I502" s="19" t="s">
        <v>12</v>
      </c>
      <c r="J502" s="17">
        <v>1995.8363718999999</v>
      </c>
      <c r="K502" s="17">
        <v>-341.64483603999997</v>
      </c>
      <c r="L502" s="20">
        <v>138598.53810000001</v>
      </c>
      <c r="M502" s="20">
        <v>5028714.4009999996</v>
      </c>
      <c r="N502" s="20">
        <f t="shared" si="107"/>
        <v>138598.538</v>
      </c>
      <c r="O502" s="20">
        <f t="shared" si="108"/>
        <v>5028714.4009999996</v>
      </c>
      <c r="P502" s="20" t="s">
        <v>104</v>
      </c>
      <c r="Q502" s="43"/>
      <c r="R502" s="43"/>
      <c r="S502" s="43"/>
      <c r="T502" s="43"/>
      <c r="U502" s="43"/>
      <c r="V502" s="45">
        <v>0.56033670999999996</v>
      </c>
      <c r="W502" s="52">
        <v>0.76463753000000001</v>
      </c>
      <c r="X502" s="45">
        <f t="shared" si="113"/>
        <v>0.56033670999999996</v>
      </c>
      <c r="Y502" s="45">
        <f t="shared" si="114"/>
        <v>0.76463753000000001</v>
      </c>
      <c r="Z502" s="45">
        <f t="shared" si="115"/>
        <v>0.56033670999999996</v>
      </c>
      <c r="AA502" s="17"/>
      <c r="AB502" s="17"/>
      <c r="AC502" s="17"/>
      <c r="AD502" s="17"/>
      <c r="AE502" s="17"/>
      <c r="AF502" s="17"/>
      <c r="AG502" s="17"/>
      <c r="AH502" s="17"/>
      <c r="AI502" s="17"/>
      <c r="AJ502" s="17"/>
      <c r="AK502" s="17"/>
      <c r="AL502" s="43"/>
      <c r="AM502" s="43"/>
    </row>
    <row r="503" spans="1:39" x14ac:dyDescent="0.25">
      <c r="A503" s="17" t="s">
        <v>395</v>
      </c>
      <c r="B503" s="18">
        <v>217</v>
      </c>
      <c r="C503" s="18">
        <v>502</v>
      </c>
      <c r="D503" s="18">
        <v>1995</v>
      </c>
      <c r="E503" s="17">
        <f t="shared" si="117"/>
        <v>1995</v>
      </c>
      <c r="F503" s="17">
        <v>13</v>
      </c>
      <c r="G503" s="17">
        <v>31</v>
      </c>
      <c r="H503" s="17">
        <v>2020</v>
      </c>
      <c r="I503" s="19" t="s">
        <v>12</v>
      </c>
      <c r="J503" s="17">
        <v>1588.41588854</v>
      </c>
      <c r="K503" s="17">
        <v>-204.00267321999999</v>
      </c>
      <c r="L503" s="20">
        <v>138598.53810000001</v>
      </c>
      <c r="M503" s="20">
        <v>5028714.4009999996</v>
      </c>
      <c r="N503" s="20">
        <f t="shared" si="107"/>
        <v>138598.538</v>
      </c>
      <c r="O503" s="20">
        <f t="shared" si="108"/>
        <v>5028714.4009999996</v>
      </c>
      <c r="P503" s="20" t="s">
        <v>104</v>
      </c>
      <c r="Q503" s="43"/>
      <c r="R503" s="43"/>
      <c r="S503" s="43"/>
      <c r="T503" s="43"/>
      <c r="U503" s="43"/>
      <c r="V503" s="45">
        <v>0.95757141000000001</v>
      </c>
      <c r="W503" s="45">
        <v>3.06609584</v>
      </c>
      <c r="X503" s="45">
        <f t="shared" si="113"/>
        <v>0.95757141000000001</v>
      </c>
      <c r="Y503" s="45">
        <f t="shared" si="114"/>
        <v>3.06609584</v>
      </c>
      <c r="Z503" s="45">
        <f t="shared" si="115"/>
        <v>0.95757141000000001</v>
      </c>
      <c r="AA503" s="17"/>
      <c r="AB503" s="17"/>
      <c r="AC503" s="17"/>
      <c r="AD503" s="17"/>
      <c r="AE503" s="17"/>
      <c r="AF503" s="17"/>
      <c r="AG503" s="17"/>
      <c r="AH503" s="17"/>
      <c r="AI503" s="17"/>
      <c r="AJ503" s="17"/>
      <c r="AK503" s="17"/>
      <c r="AL503" s="43"/>
      <c r="AM503" s="43"/>
    </row>
    <row r="504" spans="1:39" x14ac:dyDescent="0.25">
      <c r="A504" s="17" t="s">
        <v>441</v>
      </c>
      <c r="B504" s="18">
        <v>264</v>
      </c>
      <c r="C504" s="18">
        <v>503</v>
      </c>
      <c r="D504" s="18">
        <v>1992</v>
      </c>
      <c r="E504" s="17">
        <f t="shared" si="117"/>
        <v>1992</v>
      </c>
      <c r="F504" s="17">
        <v>29</v>
      </c>
      <c r="G504" s="17">
        <v>31</v>
      </c>
      <c r="H504" s="17">
        <v>2020</v>
      </c>
      <c r="I504" s="19" t="s">
        <v>12</v>
      </c>
      <c r="J504" s="17">
        <v>3157.58254253</v>
      </c>
      <c r="K504" s="17">
        <v>-584.87304769000002</v>
      </c>
      <c r="L504" s="20">
        <v>138598.53810000001</v>
      </c>
      <c r="M504" s="20">
        <v>5028714.4009999996</v>
      </c>
      <c r="N504" s="20">
        <f t="shared" si="107"/>
        <v>138598.538</v>
      </c>
      <c r="O504" s="20">
        <f t="shared" si="108"/>
        <v>5028714.4009999996</v>
      </c>
      <c r="P504" s="20" t="s">
        <v>104</v>
      </c>
      <c r="Q504" s="43"/>
      <c r="R504" s="43"/>
      <c r="S504" s="43"/>
      <c r="T504" s="43"/>
      <c r="U504" s="43"/>
      <c r="V504" s="52">
        <v>1.01648742</v>
      </c>
      <c r="W504" s="52">
        <v>0.87246104000000002</v>
      </c>
      <c r="X504" s="45">
        <f t="shared" si="113"/>
        <v>1.01648742</v>
      </c>
      <c r="Y504" s="45">
        <f t="shared" si="114"/>
        <v>0.87246104000000002</v>
      </c>
      <c r="Z504" s="45">
        <f t="shared" si="115"/>
        <v>1.01648742</v>
      </c>
      <c r="AA504" s="17"/>
      <c r="AB504" s="17"/>
      <c r="AC504" s="17"/>
      <c r="AD504" s="17"/>
      <c r="AE504" s="17"/>
      <c r="AF504" s="17"/>
      <c r="AG504" s="17"/>
      <c r="AH504" s="17"/>
      <c r="AI504" s="17"/>
      <c r="AJ504" s="17"/>
      <c r="AK504" s="17"/>
      <c r="AL504" s="43"/>
      <c r="AM504" s="43"/>
    </row>
    <row r="505" spans="1:39" x14ac:dyDescent="0.25">
      <c r="A505" s="17" t="s">
        <v>454</v>
      </c>
      <c r="B505" s="18">
        <v>277</v>
      </c>
      <c r="C505" s="18">
        <v>504</v>
      </c>
      <c r="D505" s="18">
        <v>1989</v>
      </c>
      <c r="E505" s="17">
        <f t="shared" si="117"/>
        <v>1989</v>
      </c>
      <c r="F505" s="17">
        <v>5</v>
      </c>
      <c r="G505" s="17">
        <v>31</v>
      </c>
      <c r="H505" s="17">
        <v>2020</v>
      </c>
      <c r="I505" s="19" t="s">
        <v>12</v>
      </c>
      <c r="J505" s="17">
        <v>3253.49763545</v>
      </c>
      <c r="K505" s="17">
        <v>-606.97483424999996</v>
      </c>
      <c r="L505" s="20">
        <v>138598.53810000001</v>
      </c>
      <c r="M505" s="20">
        <v>5028714.4009999996</v>
      </c>
      <c r="N505" s="20">
        <f t="shared" si="107"/>
        <v>138598.538</v>
      </c>
      <c r="O505" s="20">
        <f t="shared" si="108"/>
        <v>5028714.4009999996</v>
      </c>
      <c r="P505" s="20" t="s">
        <v>104</v>
      </c>
      <c r="Q505" s="43"/>
      <c r="R505" s="43"/>
      <c r="S505" s="43"/>
      <c r="T505" s="43"/>
      <c r="U505" s="43"/>
      <c r="V505" s="44">
        <v>0.71619626000000003</v>
      </c>
      <c r="W505" s="44">
        <v>0.48929015999999997</v>
      </c>
      <c r="X505" s="45">
        <f t="shared" si="113"/>
        <v>0.71619626000000003</v>
      </c>
      <c r="Y505" s="45">
        <f t="shared" si="114"/>
        <v>0.48929015999999997</v>
      </c>
      <c r="Z505" s="45">
        <f t="shared" si="115"/>
        <v>0.71619626000000003</v>
      </c>
      <c r="AA505" s="17"/>
      <c r="AB505" s="17"/>
      <c r="AC505" s="17"/>
      <c r="AD505" s="17"/>
      <c r="AE505" s="17"/>
      <c r="AF505" s="17"/>
      <c r="AG505" s="17"/>
      <c r="AH505" s="17"/>
      <c r="AI505" s="17"/>
      <c r="AJ505" s="17"/>
      <c r="AK505" s="17"/>
      <c r="AL505" s="43"/>
      <c r="AM505" s="43"/>
    </row>
    <row r="506" spans="1:39" x14ac:dyDescent="0.25">
      <c r="A506" s="17" t="s">
        <v>520</v>
      </c>
      <c r="B506" s="18">
        <v>344</v>
      </c>
      <c r="C506" s="18">
        <v>505</v>
      </c>
      <c r="D506" s="18">
        <v>1983</v>
      </c>
      <c r="E506" s="17">
        <f t="shared" si="117"/>
        <v>1983</v>
      </c>
      <c r="F506" s="17">
        <v>15</v>
      </c>
      <c r="G506" s="17">
        <v>31</v>
      </c>
      <c r="H506" s="17">
        <v>2020</v>
      </c>
      <c r="I506" s="19" t="s">
        <v>12</v>
      </c>
      <c r="J506" s="17">
        <v>3190.4767436400002</v>
      </c>
      <c r="K506" s="17">
        <v>-636.64613515999997</v>
      </c>
      <c r="L506" s="20">
        <v>138598.53810000001</v>
      </c>
      <c r="M506" s="20">
        <v>5028714.4009999996</v>
      </c>
      <c r="N506" s="20">
        <f t="shared" si="107"/>
        <v>138598.538</v>
      </c>
      <c r="O506" s="20">
        <f t="shared" si="108"/>
        <v>5028714.4009999996</v>
      </c>
      <c r="P506" s="20" t="s">
        <v>104</v>
      </c>
      <c r="Q506" s="43"/>
      <c r="R506" s="43"/>
      <c r="S506" s="43"/>
      <c r="T506" s="43"/>
      <c r="U506" s="43"/>
      <c r="V506" s="45">
        <v>8.8838827600000005</v>
      </c>
      <c r="W506" s="45">
        <v>9.1417061799999999</v>
      </c>
      <c r="X506" s="45">
        <f t="shared" si="113"/>
        <v>8.8838827600000005</v>
      </c>
      <c r="Y506" s="45">
        <f t="shared" si="114"/>
        <v>9.1417061799999999</v>
      </c>
      <c r="Z506" s="45">
        <f t="shared" si="115"/>
        <v>8.8838827600000005</v>
      </c>
      <c r="AA506" s="17"/>
      <c r="AB506" s="17"/>
      <c r="AC506" s="17"/>
      <c r="AD506" s="17"/>
      <c r="AE506" s="17"/>
      <c r="AF506" s="17"/>
      <c r="AG506" s="17"/>
      <c r="AH506" s="17"/>
      <c r="AI506" s="17"/>
      <c r="AJ506" s="17"/>
      <c r="AK506" s="17"/>
      <c r="AL506" s="43"/>
      <c r="AM506" s="43"/>
    </row>
    <row r="507" spans="1:39" x14ac:dyDescent="0.25">
      <c r="A507" s="17" t="s">
        <v>552</v>
      </c>
      <c r="B507" s="18">
        <v>378</v>
      </c>
      <c r="C507" s="18">
        <v>506</v>
      </c>
      <c r="D507">
        <v>1980</v>
      </c>
      <c r="E507">
        <v>1980</v>
      </c>
      <c r="F507">
        <v>17</v>
      </c>
      <c r="G507" s="17">
        <v>31</v>
      </c>
      <c r="H507" s="17">
        <v>2020</v>
      </c>
      <c r="I507" s="19" t="s">
        <v>12</v>
      </c>
      <c r="J507">
        <v>3348.0130997599999</v>
      </c>
      <c r="K507">
        <v>-729.31637576000003</v>
      </c>
      <c r="L507" s="54">
        <v>138598.53810000001</v>
      </c>
      <c r="M507" s="54">
        <v>5028714.4009999996</v>
      </c>
      <c r="N507" s="20">
        <f t="shared" si="107"/>
        <v>138598.538</v>
      </c>
      <c r="O507" s="20">
        <f t="shared" si="108"/>
        <v>5028714.4009999996</v>
      </c>
      <c r="P507" s="20" t="s">
        <v>104</v>
      </c>
      <c r="Q507" s="43"/>
      <c r="R507" s="43"/>
      <c r="S507" s="43"/>
      <c r="T507" s="43"/>
      <c r="U507" s="43"/>
      <c r="V507" s="45">
        <v>11.32031622</v>
      </c>
      <c r="W507" s="45">
        <v>11.847780289999999</v>
      </c>
      <c r="X507" s="45">
        <f t="shared" si="113"/>
        <v>11.32031622</v>
      </c>
      <c r="Y507" s="45">
        <f t="shared" si="114"/>
        <v>11.847780289999999</v>
      </c>
      <c r="Z507" s="45">
        <f t="shared" si="115"/>
        <v>11.32031622</v>
      </c>
      <c r="AA507" s="17"/>
      <c r="AB507" s="17"/>
      <c r="AC507" s="17"/>
      <c r="AD507" s="17"/>
      <c r="AE507" s="17"/>
      <c r="AF507" s="17"/>
      <c r="AG507" s="17"/>
      <c r="AH507" s="17"/>
      <c r="AI507" s="17"/>
      <c r="AJ507" s="17"/>
      <c r="AK507" s="17"/>
      <c r="AL507" s="43"/>
      <c r="AM507" s="43"/>
    </row>
    <row r="508" spans="1:39" x14ac:dyDescent="0.25">
      <c r="A508" s="17" t="s">
        <v>599</v>
      </c>
      <c r="B508" s="18">
        <v>426</v>
      </c>
      <c r="C508" s="18">
        <v>507</v>
      </c>
      <c r="D508" s="18">
        <v>1977</v>
      </c>
      <c r="E508" s="17">
        <f t="shared" ref="E508:E516" si="118">D508</f>
        <v>1977</v>
      </c>
      <c r="F508" s="17">
        <v>25</v>
      </c>
      <c r="G508" s="17">
        <v>31</v>
      </c>
      <c r="H508" s="17">
        <v>2020</v>
      </c>
      <c r="I508" s="19" t="s">
        <v>12</v>
      </c>
      <c r="J508" s="17">
        <v>3411.4056346900002</v>
      </c>
      <c r="K508" s="17">
        <v>-750.02222431999996</v>
      </c>
      <c r="L508" s="20">
        <v>138598.53810000001</v>
      </c>
      <c r="M508" s="20">
        <v>5028714.4009999996</v>
      </c>
      <c r="N508" s="20">
        <f t="shared" si="107"/>
        <v>138598.538</v>
      </c>
      <c r="O508" s="20">
        <f t="shared" si="108"/>
        <v>5028714.4009999996</v>
      </c>
      <c r="P508" s="20" t="s">
        <v>104</v>
      </c>
      <c r="Q508" s="43"/>
      <c r="R508" s="43"/>
      <c r="S508" s="43"/>
      <c r="T508" s="43"/>
      <c r="U508" s="43"/>
      <c r="V508" s="44">
        <v>10.34395741</v>
      </c>
      <c r="W508" s="44">
        <v>10.78402726</v>
      </c>
      <c r="X508" s="45">
        <f t="shared" si="113"/>
        <v>10.34395741</v>
      </c>
      <c r="Y508" s="45">
        <f t="shared" si="114"/>
        <v>10.78402726</v>
      </c>
      <c r="Z508" s="45">
        <f t="shared" si="115"/>
        <v>10.34395741</v>
      </c>
      <c r="AA508" s="17"/>
      <c r="AB508" s="17"/>
      <c r="AC508" s="17"/>
      <c r="AD508" s="17"/>
      <c r="AE508" s="17"/>
      <c r="AF508" s="17"/>
      <c r="AG508" s="17"/>
      <c r="AH508" s="17"/>
      <c r="AI508" s="17"/>
      <c r="AJ508" s="17"/>
      <c r="AK508" s="17"/>
      <c r="AL508" s="43"/>
      <c r="AM508" s="43"/>
    </row>
    <row r="509" spans="1:39" x14ac:dyDescent="0.25">
      <c r="A509" s="29" t="s">
        <v>164</v>
      </c>
      <c r="B509" s="29">
        <v>30</v>
      </c>
      <c r="C509" s="29">
        <v>508</v>
      </c>
      <c r="D509" s="29">
        <v>2020</v>
      </c>
      <c r="E509" s="29">
        <f t="shared" si="118"/>
        <v>2020</v>
      </c>
      <c r="F509" s="29" t="s">
        <v>12</v>
      </c>
      <c r="G509" s="29">
        <v>30</v>
      </c>
      <c r="H509" s="29">
        <v>2020</v>
      </c>
      <c r="I509" s="30">
        <v>36</v>
      </c>
      <c r="J509" s="29" t="s">
        <v>12</v>
      </c>
      <c r="K509" s="29" t="s">
        <v>12</v>
      </c>
      <c r="L509" s="31">
        <v>138616.8021</v>
      </c>
      <c r="M509" s="31">
        <v>5028790.6529999999</v>
      </c>
      <c r="N509" s="31">
        <f t="shared" si="107"/>
        <v>138616.802</v>
      </c>
      <c r="O509" s="31">
        <f t="shared" si="108"/>
        <v>5028790.6529999999</v>
      </c>
      <c r="P509" s="31" t="s">
        <v>104</v>
      </c>
      <c r="Q509" s="32">
        <v>7.1230829224999992</v>
      </c>
      <c r="R509" s="32">
        <v>7.6847569027777798</v>
      </c>
      <c r="S509" s="33">
        <f>IF(E509=2020, Q509, IF(E509=1946, Q509+5.4, IF(E509=1883, Q509+8.2, IF(E509=1882, Q509+5.9, IF(E509=1824, Q509+5.8, IF(E509=1803, Q509+14.8, IF(E509=1790, Q509+8, )))))))</f>
        <v>7.1230829224999992</v>
      </c>
      <c r="T509" s="33">
        <f>IF(E509=2020, R509, IF(E509=1946, R509+5.4, IF(E509=1883, R509+8.2, IF(E509=1882, R509+5.9, IF(E509=1824, R509+5.8, IF(E509=1803, R509+14.8, IF(E509=1790, R509+8, )))))))</f>
        <v>7.6847569027777798</v>
      </c>
      <c r="U509" s="33">
        <f>IF(P509="Affine", S509, T509)</f>
        <v>7.1230829224999992</v>
      </c>
      <c r="V509" s="29"/>
      <c r="W509" s="29"/>
      <c r="X509" s="34"/>
      <c r="Y509" s="33"/>
      <c r="Z509" s="32"/>
      <c r="AA509" s="29">
        <v>1824</v>
      </c>
      <c r="AB509" s="29">
        <v>1852</v>
      </c>
      <c r="AC509" s="29">
        <f>AVERAGE(AA509:AB509)</f>
        <v>1838</v>
      </c>
      <c r="AD509" s="29">
        <f>AC509-AA509</f>
        <v>14</v>
      </c>
      <c r="AE509" s="29">
        <v>2020</v>
      </c>
      <c r="AF509" s="29">
        <v>2020</v>
      </c>
      <c r="AG509" s="29">
        <f>AVERAGE(AE509:AF509)</f>
        <v>2020</v>
      </c>
      <c r="AH509" s="29">
        <f>AG509-AE509</f>
        <v>0</v>
      </c>
      <c r="AI509" s="29" t="s">
        <v>142</v>
      </c>
      <c r="AJ509" s="29">
        <v>2</v>
      </c>
      <c r="AK509" s="29" t="s">
        <v>165</v>
      </c>
      <c r="AL509" s="32">
        <f>AVERAGE(V510:V545)</f>
        <v>7.1230829224999992</v>
      </c>
      <c r="AM509" s="32">
        <f>AVERAGE(W510:W545)</f>
        <v>7.6847569027777798</v>
      </c>
    </row>
    <row r="510" spans="1:39" x14ac:dyDescent="0.25">
      <c r="A510" s="17" t="s">
        <v>328</v>
      </c>
      <c r="B510" s="18">
        <v>148</v>
      </c>
      <c r="C510" s="18">
        <v>509</v>
      </c>
      <c r="D510" s="18">
        <v>2000</v>
      </c>
      <c r="E510" s="17">
        <f t="shared" si="118"/>
        <v>2000</v>
      </c>
      <c r="F510" s="17">
        <v>9</v>
      </c>
      <c r="G510" s="17">
        <v>30</v>
      </c>
      <c r="H510" s="17">
        <v>2020</v>
      </c>
      <c r="I510" s="19" t="s">
        <v>12</v>
      </c>
      <c r="J510" s="17">
        <v>1467.6393009999999</v>
      </c>
      <c r="K510" s="17">
        <v>-181.33115067</v>
      </c>
      <c r="L510" s="20">
        <v>138616.8021</v>
      </c>
      <c r="M510" s="20">
        <v>5028790.6529999999</v>
      </c>
      <c r="N510" s="20">
        <f t="shared" si="107"/>
        <v>138616.802</v>
      </c>
      <c r="O510" s="20">
        <f t="shared" si="108"/>
        <v>5028790.6529999999</v>
      </c>
      <c r="P510" s="20" t="s">
        <v>104</v>
      </c>
      <c r="Q510" s="43"/>
      <c r="R510" s="43"/>
      <c r="S510" s="43"/>
      <c r="T510" s="43"/>
      <c r="U510" s="43"/>
      <c r="V510" s="44">
        <v>1.3</v>
      </c>
      <c r="W510" s="44">
        <v>1.7</v>
      </c>
      <c r="X510" s="45">
        <f t="shared" ref="X510:X545" si="119">IF(H510=2020, V510, IF(H510=1946, V510+5.4, IF(H510=1883, V510+8.2, IF(H510=1882, V510+5.9, IF(H510=1824, V510+5.8, IF(H510=1803, V510+14.8, IF(H510=1790, V510+8, )))))))</f>
        <v>1.3</v>
      </c>
      <c r="Y510" s="45">
        <f t="shared" ref="Y510:Y545" si="120">IF(H510=2020, W510, IF(H510=1946, W510+6.1, IF(H510=1883, W510+7.6, IF(H510=1882, W510+6.3, IF(H510=1824, W510+7.4, IF(H510=1803, W510+17.5, IF(H510=1790, W510+11.8, )))))))</f>
        <v>1.7</v>
      </c>
      <c r="Z510" s="45">
        <f t="shared" ref="Z510:Z545" si="121">IF(P510="Affine", X510, Y510)</f>
        <v>1.3</v>
      </c>
      <c r="AA510" s="17"/>
      <c r="AB510" s="17"/>
      <c r="AC510" s="17"/>
      <c r="AD510" s="17"/>
      <c r="AE510" s="17"/>
      <c r="AF510" s="17"/>
      <c r="AG510" s="17"/>
      <c r="AH510" s="17"/>
      <c r="AI510" s="17"/>
      <c r="AJ510" s="17"/>
      <c r="AK510" s="17"/>
      <c r="AL510" s="43"/>
      <c r="AM510" s="43"/>
    </row>
    <row r="511" spans="1:39" x14ac:dyDescent="0.25">
      <c r="A511" s="17" t="s">
        <v>484</v>
      </c>
      <c r="B511" s="18">
        <v>308</v>
      </c>
      <c r="C511" s="18">
        <v>510</v>
      </c>
      <c r="D511" s="18">
        <v>1986</v>
      </c>
      <c r="E511" s="17">
        <f t="shared" si="118"/>
        <v>1986</v>
      </c>
      <c r="F511" s="17">
        <v>8</v>
      </c>
      <c r="G511" s="17">
        <v>30</v>
      </c>
      <c r="H511" s="17">
        <v>2020</v>
      </c>
      <c r="I511" s="19" t="s">
        <v>12</v>
      </c>
      <c r="J511" s="17">
        <v>45.59390149</v>
      </c>
      <c r="K511" s="17">
        <v>7.7082713500000004</v>
      </c>
      <c r="L511" s="20">
        <v>138616.8021</v>
      </c>
      <c r="M511" s="20">
        <v>5028790.6529999999</v>
      </c>
      <c r="N511" s="20">
        <f t="shared" si="107"/>
        <v>138616.802</v>
      </c>
      <c r="O511" s="20">
        <f t="shared" si="108"/>
        <v>5028790.6529999999</v>
      </c>
      <c r="P511" s="20" t="s">
        <v>104</v>
      </c>
      <c r="Q511" s="43"/>
      <c r="R511" s="43"/>
      <c r="S511" s="43"/>
      <c r="T511" s="43"/>
      <c r="U511" s="43"/>
      <c r="V511" s="44">
        <v>2.1</v>
      </c>
      <c r="W511" s="44">
        <v>2.6</v>
      </c>
      <c r="X511" s="45">
        <f t="shared" si="119"/>
        <v>2.1</v>
      </c>
      <c r="Y511" s="45">
        <f t="shared" si="120"/>
        <v>2.6</v>
      </c>
      <c r="Z511" s="45">
        <f t="shared" si="121"/>
        <v>2.1</v>
      </c>
      <c r="AA511" s="17"/>
      <c r="AB511" s="17"/>
      <c r="AC511" s="17"/>
      <c r="AD511" s="17"/>
      <c r="AE511" s="17"/>
      <c r="AF511" s="17"/>
      <c r="AG511" s="17"/>
      <c r="AH511" s="17"/>
      <c r="AI511" s="17"/>
      <c r="AJ511" s="17"/>
      <c r="AK511" s="17"/>
      <c r="AL511" s="43"/>
      <c r="AM511" s="43"/>
    </row>
    <row r="512" spans="1:39" x14ac:dyDescent="0.25">
      <c r="A512" s="17" t="s">
        <v>634</v>
      </c>
      <c r="B512" s="18">
        <v>463</v>
      </c>
      <c r="C512" s="18">
        <v>511</v>
      </c>
      <c r="D512" s="18">
        <v>1971</v>
      </c>
      <c r="E512" s="17">
        <f t="shared" si="118"/>
        <v>1971</v>
      </c>
      <c r="F512" s="17">
        <v>6</v>
      </c>
      <c r="G512" s="17">
        <v>30</v>
      </c>
      <c r="H512" s="17">
        <v>2020</v>
      </c>
      <c r="I512" s="19" t="s">
        <v>12</v>
      </c>
      <c r="J512" s="17">
        <v>15.75315726</v>
      </c>
      <c r="K512" s="17">
        <v>22.982279819999999</v>
      </c>
      <c r="L512" s="20">
        <v>138616.8021</v>
      </c>
      <c r="M512" s="20">
        <v>5028790.6529999999</v>
      </c>
      <c r="N512" s="20">
        <f t="shared" si="107"/>
        <v>138616.802</v>
      </c>
      <c r="O512" s="20">
        <f t="shared" si="108"/>
        <v>5028790.6529999999</v>
      </c>
      <c r="P512" s="20" t="s">
        <v>104</v>
      </c>
      <c r="Q512" s="43"/>
      <c r="R512" s="43"/>
      <c r="S512" s="43"/>
      <c r="T512" s="43"/>
      <c r="U512" s="43"/>
      <c r="V512" s="44">
        <v>3</v>
      </c>
      <c r="W512" s="44">
        <v>1.9</v>
      </c>
      <c r="X512" s="45">
        <f t="shared" si="119"/>
        <v>3</v>
      </c>
      <c r="Y512" s="45">
        <f t="shared" si="120"/>
        <v>1.9</v>
      </c>
      <c r="Z512" s="45">
        <f t="shared" si="121"/>
        <v>3</v>
      </c>
      <c r="AA512" s="17"/>
      <c r="AB512" s="17"/>
      <c r="AC512" s="17"/>
      <c r="AD512" s="17"/>
      <c r="AE512" s="17"/>
      <c r="AF512" s="17"/>
      <c r="AG512" s="17"/>
      <c r="AH512" s="17"/>
      <c r="AI512" s="17"/>
      <c r="AJ512" s="17"/>
      <c r="AK512" s="17"/>
      <c r="AL512" s="43"/>
      <c r="AM512" s="43"/>
    </row>
    <row r="513" spans="1:39" x14ac:dyDescent="0.25">
      <c r="A513" s="17" t="s">
        <v>660</v>
      </c>
      <c r="B513" s="18">
        <v>489</v>
      </c>
      <c r="C513" s="18">
        <v>512</v>
      </c>
      <c r="D513" s="18">
        <v>1966</v>
      </c>
      <c r="E513" s="17">
        <f t="shared" si="118"/>
        <v>1966</v>
      </c>
      <c r="F513" s="17">
        <v>8</v>
      </c>
      <c r="G513" s="17">
        <v>30</v>
      </c>
      <c r="H513" s="17">
        <v>2020</v>
      </c>
      <c r="I513" s="19" t="s">
        <v>12</v>
      </c>
      <c r="J513" s="17">
        <v>6.1256848499999998</v>
      </c>
      <c r="K513" s="17">
        <v>1.8334037700000001</v>
      </c>
      <c r="L513" s="20">
        <v>138616.8021</v>
      </c>
      <c r="M513" s="20">
        <v>5028790.6529999999</v>
      </c>
      <c r="N513" s="20">
        <f t="shared" si="107"/>
        <v>138616.802</v>
      </c>
      <c r="O513" s="20">
        <f t="shared" si="108"/>
        <v>5028790.6529999999</v>
      </c>
      <c r="P513" s="20" t="s">
        <v>104</v>
      </c>
      <c r="Q513" s="43"/>
      <c r="R513" s="43"/>
      <c r="S513" s="43"/>
      <c r="T513" s="43"/>
      <c r="U513" s="43"/>
      <c r="V513" s="44">
        <v>6.6</v>
      </c>
      <c r="W513" s="44">
        <v>4</v>
      </c>
      <c r="X513" s="45">
        <f t="shared" si="119"/>
        <v>6.6</v>
      </c>
      <c r="Y513" s="45">
        <f t="shared" si="120"/>
        <v>4</v>
      </c>
      <c r="Z513" s="45">
        <f t="shared" si="121"/>
        <v>6.6</v>
      </c>
      <c r="AA513" s="17"/>
      <c r="AB513" s="17"/>
      <c r="AC513" s="17"/>
      <c r="AD513" s="17"/>
      <c r="AE513" s="17"/>
      <c r="AF513" s="17"/>
      <c r="AG513" s="17"/>
      <c r="AH513" s="17"/>
      <c r="AI513" s="17"/>
      <c r="AJ513" s="17"/>
      <c r="AK513" s="17"/>
      <c r="AL513" s="43"/>
      <c r="AM513" s="43"/>
    </row>
    <row r="514" spans="1:39" x14ac:dyDescent="0.25">
      <c r="A514" s="17" t="s">
        <v>680</v>
      </c>
      <c r="B514" s="18">
        <v>509</v>
      </c>
      <c r="C514" s="18">
        <v>513</v>
      </c>
      <c r="D514" s="18">
        <v>1963</v>
      </c>
      <c r="E514" s="17">
        <f t="shared" si="118"/>
        <v>1963</v>
      </c>
      <c r="F514" s="17">
        <v>3</v>
      </c>
      <c r="G514" s="17">
        <v>30</v>
      </c>
      <c r="H514" s="17">
        <v>2020</v>
      </c>
      <c r="I514" s="19" t="s">
        <v>12</v>
      </c>
      <c r="J514" s="17">
        <v>8.5006022199999993</v>
      </c>
      <c r="K514" s="17">
        <v>3.2489082900000001</v>
      </c>
      <c r="L514" s="20">
        <v>138616.8021</v>
      </c>
      <c r="M514" s="20">
        <v>5028790.6529999999</v>
      </c>
      <c r="N514" s="20">
        <f t="shared" ref="N514:N577" si="122">ROUND(L514,3)</f>
        <v>138616.802</v>
      </c>
      <c r="O514" s="20">
        <f t="shared" ref="O514:O577" si="123">ROUND(M514,3)</f>
        <v>5028790.6529999999</v>
      </c>
      <c r="P514" s="20" t="s">
        <v>104</v>
      </c>
      <c r="Q514" s="43"/>
      <c r="R514" s="43"/>
      <c r="S514" s="43"/>
      <c r="T514" s="43"/>
      <c r="U514" s="43"/>
      <c r="V514" s="44">
        <v>6.5</v>
      </c>
      <c r="W514" s="44">
        <v>7.6</v>
      </c>
      <c r="X514" s="45">
        <f t="shared" si="119"/>
        <v>6.5</v>
      </c>
      <c r="Y514" s="45">
        <f t="shared" si="120"/>
        <v>7.6</v>
      </c>
      <c r="Z514" s="45">
        <f t="shared" si="121"/>
        <v>6.5</v>
      </c>
      <c r="AA514" s="17"/>
      <c r="AB514" s="17"/>
      <c r="AC514" s="17"/>
      <c r="AD514" s="17"/>
      <c r="AE514" s="17"/>
      <c r="AF514" s="17"/>
      <c r="AG514" s="17"/>
      <c r="AH514" s="17"/>
      <c r="AI514" s="17"/>
      <c r="AJ514" s="17"/>
      <c r="AK514" s="17"/>
      <c r="AL514" s="43"/>
      <c r="AM514" s="43"/>
    </row>
    <row r="515" spans="1:39" x14ac:dyDescent="0.25">
      <c r="A515" s="17" t="s">
        <v>710</v>
      </c>
      <c r="B515" s="18">
        <v>539</v>
      </c>
      <c r="C515" s="18">
        <v>514</v>
      </c>
      <c r="D515" s="18">
        <v>1960</v>
      </c>
      <c r="E515" s="17">
        <f t="shared" si="118"/>
        <v>1960</v>
      </c>
      <c r="F515" s="17">
        <v>8</v>
      </c>
      <c r="G515" s="17">
        <v>30</v>
      </c>
      <c r="H515" s="17">
        <v>2020</v>
      </c>
      <c r="I515" s="19" t="s">
        <v>12</v>
      </c>
      <c r="J515" s="17">
        <v>7.1279394500000004</v>
      </c>
      <c r="K515" s="17">
        <v>3.3773156599999998</v>
      </c>
      <c r="L515" s="20">
        <v>138616.8021</v>
      </c>
      <c r="M515" s="20">
        <v>5028790.6529999999</v>
      </c>
      <c r="N515" s="20">
        <f t="shared" si="122"/>
        <v>138616.802</v>
      </c>
      <c r="O515" s="20">
        <f t="shared" si="123"/>
        <v>5028790.6529999999</v>
      </c>
      <c r="P515" s="20" t="s">
        <v>104</v>
      </c>
      <c r="Q515" s="43"/>
      <c r="R515" s="43"/>
      <c r="S515" s="43"/>
      <c r="T515" s="43"/>
      <c r="U515" s="43"/>
      <c r="V515" s="44">
        <v>3.9</v>
      </c>
      <c r="W515" s="44">
        <v>4.7</v>
      </c>
      <c r="X515" s="45">
        <f t="shared" si="119"/>
        <v>3.9</v>
      </c>
      <c r="Y515" s="45">
        <f t="shared" si="120"/>
        <v>4.7</v>
      </c>
      <c r="Z515" s="45">
        <f t="shared" si="121"/>
        <v>3.9</v>
      </c>
      <c r="AA515" s="17"/>
      <c r="AB515" s="17"/>
      <c r="AC515" s="17"/>
      <c r="AD515" s="17"/>
      <c r="AE515" s="17"/>
      <c r="AF515" s="17"/>
      <c r="AG515" s="17"/>
      <c r="AH515" s="17"/>
      <c r="AI515" s="17"/>
      <c r="AJ515" s="17"/>
      <c r="AK515" s="17"/>
      <c r="AL515" s="43"/>
      <c r="AM515" s="43"/>
    </row>
    <row r="516" spans="1:39" x14ac:dyDescent="0.25">
      <c r="A516" s="17" t="s">
        <v>735</v>
      </c>
      <c r="B516" s="18">
        <v>564</v>
      </c>
      <c r="C516" s="18">
        <v>515</v>
      </c>
      <c r="D516" s="18">
        <v>1958</v>
      </c>
      <c r="E516" s="17">
        <f t="shared" si="118"/>
        <v>1958</v>
      </c>
      <c r="F516" s="17">
        <v>8</v>
      </c>
      <c r="G516" s="17">
        <v>30</v>
      </c>
      <c r="H516" s="17">
        <v>2020</v>
      </c>
      <c r="I516" s="19" t="s">
        <v>12</v>
      </c>
      <c r="J516" s="17">
        <v>8.0244779099999999</v>
      </c>
      <c r="K516" s="17">
        <v>3.18052468</v>
      </c>
      <c r="L516" s="20">
        <v>138616.8021</v>
      </c>
      <c r="M516" s="20">
        <v>5028790.6529999999</v>
      </c>
      <c r="N516" s="20">
        <f t="shared" si="122"/>
        <v>138616.802</v>
      </c>
      <c r="O516" s="20">
        <f t="shared" si="123"/>
        <v>5028790.6529999999</v>
      </c>
      <c r="P516" s="20" t="s">
        <v>104</v>
      </c>
      <c r="Q516" s="43"/>
      <c r="R516" s="43"/>
      <c r="S516" s="43"/>
      <c r="T516" s="43"/>
      <c r="U516" s="43"/>
      <c r="V516" s="44">
        <v>4.0999999999999996</v>
      </c>
      <c r="W516" s="44">
        <v>4.5</v>
      </c>
      <c r="X516" s="45">
        <f t="shared" si="119"/>
        <v>4.0999999999999996</v>
      </c>
      <c r="Y516" s="45">
        <f t="shared" si="120"/>
        <v>4.5</v>
      </c>
      <c r="Z516" s="45">
        <f t="shared" si="121"/>
        <v>4.0999999999999996</v>
      </c>
      <c r="AA516" s="17"/>
      <c r="AB516" s="17"/>
      <c r="AC516" s="17"/>
      <c r="AD516" s="17"/>
      <c r="AE516" s="17"/>
      <c r="AF516" s="17"/>
      <c r="AG516" s="17"/>
      <c r="AH516" s="17"/>
      <c r="AI516" s="17"/>
      <c r="AJ516" s="17"/>
      <c r="AK516" s="17"/>
      <c r="AL516" s="43"/>
      <c r="AM516" s="43"/>
    </row>
    <row r="517" spans="1:39" x14ac:dyDescent="0.25">
      <c r="A517" s="17" t="s">
        <v>860</v>
      </c>
      <c r="B517" s="18">
        <v>685</v>
      </c>
      <c r="C517" s="18">
        <v>516</v>
      </c>
      <c r="D517" s="17" t="s">
        <v>837</v>
      </c>
      <c r="E517" s="17">
        <v>1946</v>
      </c>
      <c r="F517" s="17">
        <v>24</v>
      </c>
      <c r="G517" s="17">
        <v>30</v>
      </c>
      <c r="H517" s="17">
        <v>2020</v>
      </c>
      <c r="I517" s="19" t="s">
        <v>12</v>
      </c>
      <c r="J517" s="17">
        <v>13.789120049999999</v>
      </c>
      <c r="K517" s="17">
        <v>10.90645627</v>
      </c>
      <c r="L517" s="20">
        <v>138616.8021</v>
      </c>
      <c r="M517" s="20">
        <v>5028790.6529999999</v>
      </c>
      <c r="N517" s="20">
        <f t="shared" si="122"/>
        <v>138616.802</v>
      </c>
      <c r="O517" s="20">
        <f t="shared" si="123"/>
        <v>5028790.6529999999</v>
      </c>
      <c r="P517" s="20" t="s">
        <v>104</v>
      </c>
      <c r="Q517" s="43"/>
      <c r="R517" s="43"/>
      <c r="S517" s="43"/>
      <c r="T517" s="43"/>
      <c r="U517" s="43"/>
      <c r="V517" s="44">
        <v>1.6</v>
      </c>
      <c r="W517" s="44">
        <v>1.8</v>
      </c>
      <c r="X517" s="45">
        <f t="shared" si="119"/>
        <v>1.6</v>
      </c>
      <c r="Y517" s="45">
        <f t="shared" si="120"/>
        <v>1.8</v>
      </c>
      <c r="Z517" s="45">
        <f t="shared" si="121"/>
        <v>1.6</v>
      </c>
      <c r="AA517" s="17"/>
      <c r="AB517" s="17"/>
      <c r="AC517" s="17"/>
      <c r="AD517" s="17"/>
      <c r="AE517" s="17"/>
      <c r="AF517" s="17"/>
      <c r="AG517" s="17"/>
      <c r="AH517" s="17"/>
      <c r="AI517" s="17"/>
      <c r="AJ517" s="17"/>
      <c r="AK517" s="17"/>
      <c r="AL517" s="43"/>
      <c r="AM517" s="43"/>
    </row>
    <row r="518" spans="1:39" x14ac:dyDescent="0.25">
      <c r="A518" s="17" t="s">
        <v>912</v>
      </c>
      <c r="B518" s="18">
        <v>736</v>
      </c>
      <c r="C518" s="18">
        <v>517</v>
      </c>
      <c r="D518" s="17" t="s">
        <v>879</v>
      </c>
      <c r="E518" s="17">
        <v>1946</v>
      </c>
      <c r="F518" s="17">
        <v>34</v>
      </c>
      <c r="G518" s="17">
        <v>30</v>
      </c>
      <c r="H518" s="17">
        <v>2020</v>
      </c>
      <c r="I518" s="19" t="s">
        <v>12</v>
      </c>
      <c r="J518" s="17">
        <v>496.16065745999998</v>
      </c>
      <c r="K518" s="17">
        <v>-199.03009323000001</v>
      </c>
      <c r="L518" s="20">
        <v>138616.8021</v>
      </c>
      <c r="M518" s="20">
        <v>5028790.6529999999</v>
      </c>
      <c r="N518" s="20">
        <f t="shared" si="122"/>
        <v>138616.802</v>
      </c>
      <c r="O518" s="20">
        <f t="shared" si="123"/>
        <v>5028790.6529999999</v>
      </c>
      <c r="P518" s="20" t="s">
        <v>104</v>
      </c>
      <c r="Q518" s="43"/>
      <c r="R518" s="43"/>
      <c r="S518" s="43"/>
      <c r="T518" s="43"/>
      <c r="U518" s="43"/>
      <c r="V518" s="44">
        <v>0.9</v>
      </c>
      <c r="W518" s="44">
        <v>2.2000000000000002</v>
      </c>
      <c r="X518" s="45">
        <f t="shared" si="119"/>
        <v>0.9</v>
      </c>
      <c r="Y518" s="45">
        <f t="shared" si="120"/>
        <v>2.2000000000000002</v>
      </c>
      <c r="Z518" s="45">
        <f t="shared" si="121"/>
        <v>0.9</v>
      </c>
      <c r="AA518" s="17"/>
      <c r="AB518" s="17"/>
      <c r="AC518" s="17"/>
      <c r="AD518" s="17"/>
      <c r="AE518" s="17"/>
      <c r="AF518" s="17"/>
      <c r="AG518" s="17"/>
      <c r="AH518" s="17"/>
      <c r="AI518" s="17"/>
      <c r="AJ518" s="17"/>
      <c r="AK518" s="17"/>
      <c r="AL518" s="43"/>
      <c r="AM518" s="43"/>
    </row>
    <row r="519" spans="1:39" x14ac:dyDescent="0.25">
      <c r="A519" s="17" t="s">
        <v>924</v>
      </c>
      <c r="B519" s="18">
        <v>747</v>
      </c>
      <c r="C519" s="18">
        <v>518</v>
      </c>
      <c r="D519" s="17" t="s">
        <v>919</v>
      </c>
      <c r="E519" s="17">
        <v>1946</v>
      </c>
      <c r="F519" s="17">
        <v>6</v>
      </c>
      <c r="G519" s="17">
        <v>30</v>
      </c>
      <c r="H519" s="17">
        <v>2020</v>
      </c>
      <c r="I519" s="19" t="s">
        <v>12</v>
      </c>
      <c r="J519" s="17">
        <v>30.41853094</v>
      </c>
      <c r="K519" s="17">
        <v>28.813989939999999</v>
      </c>
      <c r="L519" s="20">
        <v>138616.8021</v>
      </c>
      <c r="M519" s="20">
        <v>5028790.6529999999</v>
      </c>
      <c r="N519" s="20">
        <f t="shared" si="122"/>
        <v>138616.802</v>
      </c>
      <c r="O519" s="20">
        <f t="shared" si="123"/>
        <v>5028790.6529999999</v>
      </c>
      <c r="P519" s="20" t="s">
        <v>104</v>
      </c>
      <c r="Q519" s="43"/>
      <c r="R519" s="43"/>
      <c r="S519" s="43"/>
      <c r="T519" s="43"/>
      <c r="U519" s="43"/>
      <c r="V519" s="44">
        <v>2.2000000000000002</v>
      </c>
      <c r="W519" s="44">
        <v>2</v>
      </c>
      <c r="X519" s="45">
        <f t="shared" si="119"/>
        <v>2.2000000000000002</v>
      </c>
      <c r="Y519" s="45">
        <f t="shared" si="120"/>
        <v>2</v>
      </c>
      <c r="Z519" s="45">
        <f t="shared" si="121"/>
        <v>2.2000000000000002</v>
      </c>
      <c r="AA519" s="17"/>
      <c r="AB519" s="17"/>
      <c r="AC519" s="17"/>
      <c r="AD519" s="17"/>
      <c r="AE519" s="17"/>
      <c r="AF519" s="17"/>
      <c r="AG519" s="17"/>
      <c r="AH519" s="17"/>
      <c r="AI519" s="17"/>
      <c r="AJ519" s="17"/>
      <c r="AK519" s="17"/>
      <c r="AL519" s="43"/>
      <c r="AM519" s="43"/>
    </row>
    <row r="520" spans="1:39" x14ac:dyDescent="0.25">
      <c r="A520" s="17" t="s">
        <v>1106</v>
      </c>
      <c r="B520" s="18">
        <v>927</v>
      </c>
      <c r="C520" s="18">
        <v>519</v>
      </c>
      <c r="D520" s="17">
        <v>1891</v>
      </c>
      <c r="E520" s="17">
        <f>D520</f>
        <v>1891</v>
      </c>
      <c r="F520" s="17">
        <v>5</v>
      </c>
      <c r="G520" s="17">
        <v>30</v>
      </c>
      <c r="H520" s="17">
        <v>2020</v>
      </c>
      <c r="I520" s="19" t="s">
        <v>12</v>
      </c>
      <c r="J520" s="17">
        <v>12.89212264</v>
      </c>
      <c r="K520" s="17">
        <v>2.3047122199999999</v>
      </c>
      <c r="L520" s="20">
        <v>138616.8021</v>
      </c>
      <c r="M520" s="20">
        <v>5028790.6529999999</v>
      </c>
      <c r="N520" s="20">
        <f t="shared" si="122"/>
        <v>138616.802</v>
      </c>
      <c r="O520" s="20">
        <f t="shared" si="123"/>
        <v>5028790.6529999999</v>
      </c>
      <c r="P520" s="20" t="s">
        <v>104</v>
      </c>
      <c r="Q520" s="43"/>
      <c r="R520" s="43"/>
      <c r="S520" s="43"/>
      <c r="T520" s="43"/>
      <c r="U520" s="43"/>
      <c r="V520" s="44">
        <v>4.4000000000000004</v>
      </c>
      <c r="W520" s="44">
        <v>2.9</v>
      </c>
      <c r="X520" s="45">
        <f t="shared" si="119"/>
        <v>4.4000000000000004</v>
      </c>
      <c r="Y520" s="45">
        <f t="shared" si="120"/>
        <v>2.9</v>
      </c>
      <c r="Z520" s="45">
        <f t="shared" si="121"/>
        <v>4.4000000000000004</v>
      </c>
      <c r="AA520" s="17"/>
      <c r="AB520" s="17"/>
      <c r="AC520" s="17"/>
      <c r="AD520" s="17"/>
      <c r="AE520" s="17"/>
      <c r="AF520" s="17"/>
      <c r="AG520" s="17"/>
      <c r="AH520" s="17"/>
      <c r="AI520" s="17"/>
      <c r="AJ520" s="17"/>
      <c r="AK520" s="17"/>
      <c r="AL520" s="43"/>
      <c r="AM520" s="43"/>
    </row>
    <row r="521" spans="1:39" x14ac:dyDescent="0.25">
      <c r="A521" s="17" t="s">
        <v>1131</v>
      </c>
      <c r="B521" s="18">
        <v>951</v>
      </c>
      <c r="C521" s="18">
        <v>520</v>
      </c>
      <c r="D521" s="17" t="s">
        <v>1121</v>
      </c>
      <c r="E521" s="17">
        <v>1883</v>
      </c>
      <c r="F521" s="17">
        <v>11</v>
      </c>
      <c r="G521" s="17">
        <v>30</v>
      </c>
      <c r="H521" s="17">
        <v>2020</v>
      </c>
      <c r="I521" s="19" t="s">
        <v>12</v>
      </c>
      <c r="J521" s="17">
        <v>18.8353611</v>
      </c>
      <c r="K521" s="17">
        <v>3.9721440800000001</v>
      </c>
      <c r="L521" s="20">
        <v>138616.8021</v>
      </c>
      <c r="M521" s="20">
        <v>5028790.6529999999</v>
      </c>
      <c r="N521" s="20">
        <f t="shared" si="122"/>
        <v>138616.802</v>
      </c>
      <c r="O521" s="20">
        <f t="shared" si="123"/>
        <v>5028790.6529999999</v>
      </c>
      <c r="P521" s="20" t="s">
        <v>104</v>
      </c>
      <c r="Q521" s="43"/>
      <c r="R521" s="43"/>
      <c r="S521" s="43"/>
      <c r="T521" s="43"/>
      <c r="U521" s="43"/>
      <c r="V521" s="44">
        <v>6.1105333999999996</v>
      </c>
      <c r="W521" s="44">
        <v>8.7128131799999995</v>
      </c>
      <c r="X521" s="45">
        <f t="shared" si="119"/>
        <v>6.1105333999999996</v>
      </c>
      <c r="Y521" s="45">
        <f t="shared" si="120"/>
        <v>8.7128131799999995</v>
      </c>
      <c r="Z521" s="45">
        <f t="shared" si="121"/>
        <v>6.1105333999999996</v>
      </c>
      <c r="AA521" s="17"/>
      <c r="AB521" s="17"/>
      <c r="AC521" s="17"/>
      <c r="AD521" s="17"/>
      <c r="AE521" s="17"/>
      <c r="AF521" s="17"/>
      <c r="AG521" s="17"/>
      <c r="AH521" s="17"/>
      <c r="AI521" s="17"/>
      <c r="AJ521" s="17"/>
      <c r="AK521" s="17"/>
      <c r="AL521" s="43"/>
      <c r="AM521" s="43"/>
    </row>
    <row r="522" spans="1:39" x14ac:dyDescent="0.25">
      <c r="A522" s="17" t="s">
        <v>1195</v>
      </c>
      <c r="B522" s="18">
        <v>1013</v>
      </c>
      <c r="C522" s="18">
        <v>521</v>
      </c>
      <c r="D522" s="17" t="s">
        <v>1176</v>
      </c>
      <c r="E522" s="17">
        <v>1880</v>
      </c>
      <c r="F522" s="17">
        <v>20</v>
      </c>
      <c r="G522" s="17">
        <v>30</v>
      </c>
      <c r="H522" s="17">
        <v>2020</v>
      </c>
      <c r="I522" s="19" t="s">
        <v>12</v>
      </c>
      <c r="J522" s="17">
        <v>5878.4380739199996</v>
      </c>
      <c r="K522" s="17">
        <v>-1722.17759202</v>
      </c>
      <c r="L522" s="20">
        <v>138616.8021</v>
      </c>
      <c r="M522" s="20">
        <v>5028790.6529999999</v>
      </c>
      <c r="N522" s="20">
        <f t="shared" si="122"/>
        <v>138616.802</v>
      </c>
      <c r="O522" s="20">
        <f t="shared" si="123"/>
        <v>5028790.6529999999</v>
      </c>
      <c r="P522" s="20" t="s">
        <v>104</v>
      </c>
      <c r="Q522" s="43"/>
      <c r="R522" s="43"/>
      <c r="S522" s="43"/>
      <c r="T522" s="43"/>
      <c r="U522" s="43"/>
      <c r="V522" s="44">
        <v>17.2</v>
      </c>
      <c r="W522" s="44">
        <v>17.2</v>
      </c>
      <c r="X522" s="45">
        <f t="shared" si="119"/>
        <v>17.2</v>
      </c>
      <c r="Y522" s="45">
        <f t="shared" si="120"/>
        <v>17.2</v>
      </c>
      <c r="Z522" s="45">
        <f t="shared" si="121"/>
        <v>17.2</v>
      </c>
      <c r="AA522" s="17"/>
      <c r="AB522" s="17"/>
      <c r="AC522" s="17"/>
      <c r="AD522" s="17"/>
      <c r="AE522" s="17"/>
      <c r="AF522" s="17"/>
      <c r="AG522" s="17"/>
      <c r="AH522" s="17"/>
      <c r="AI522" s="17"/>
      <c r="AJ522" s="17"/>
      <c r="AK522" s="17"/>
      <c r="AL522" s="43"/>
      <c r="AM522" s="43"/>
    </row>
    <row r="523" spans="1:39" x14ac:dyDescent="0.25">
      <c r="A523" s="17" t="s">
        <v>1320</v>
      </c>
      <c r="B523" s="18">
        <v>1135</v>
      </c>
      <c r="C523" s="18">
        <v>522</v>
      </c>
      <c r="D523" s="17">
        <v>1874</v>
      </c>
      <c r="E523" s="17">
        <f>D523</f>
        <v>1874</v>
      </c>
      <c r="F523" s="17">
        <v>9</v>
      </c>
      <c r="G523" s="17">
        <v>30</v>
      </c>
      <c r="H523" s="17">
        <v>2020</v>
      </c>
      <c r="I523" s="19" t="s">
        <v>12</v>
      </c>
      <c r="J523" s="17">
        <v>20.503736709999998</v>
      </c>
      <c r="K523" s="17">
        <v>5.8450330299999997</v>
      </c>
      <c r="L523" s="20">
        <v>138616.8021</v>
      </c>
      <c r="M523" s="20">
        <v>5028790.6529999999</v>
      </c>
      <c r="N523" s="20">
        <f t="shared" si="122"/>
        <v>138616.802</v>
      </c>
      <c r="O523" s="20">
        <f t="shared" si="123"/>
        <v>5028790.6529999999</v>
      </c>
      <c r="P523" s="20" t="s">
        <v>104</v>
      </c>
      <c r="Q523" s="43"/>
      <c r="R523" s="43"/>
      <c r="S523" s="43"/>
      <c r="T523" s="43"/>
      <c r="U523" s="43"/>
      <c r="V523" s="52">
        <v>3.8362268899999998</v>
      </c>
      <c r="W523" s="52">
        <v>5.8085838000000001</v>
      </c>
      <c r="X523" s="45">
        <f t="shared" si="119"/>
        <v>3.8362268899999998</v>
      </c>
      <c r="Y523" s="45">
        <f t="shared" si="120"/>
        <v>5.8085838000000001</v>
      </c>
      <c r="Z523" s="45">
        <f t="shared" si="121"/>
        <v>3.8362268899999998</v>
      </c>
      <c r="AA523" s="17"/>
      <c r="AB523" s="17"/>
      <c r="AC523" s="17"/>
      <c r="AD523" s="17"/>
      <c r="AE523" s="17"/>
      <c r="AF523" s="17"/>
      <c r="AG523" s="17"/>
      <c r="AH523" s="17"/>
      <c r="AI523" s="17"/>
      <c r="AJ523" s="17"/>
      <c r="AK523" s="17"/>
      <c r="AL523" s="43"/>
      <c r="AM523" s="43"/>
    </row>
    <row r="524" spans="1:39" x14ac:dyDescent="0.25">
      <c r="A524" s="17" t="s">
        <v>1331</v>
      </c>
      <c r="B524" s="18">
        <v>1146</v>
      </c>
      <c r="C524" s="18">
        <v>523</v>
      </c>
      <c r="D524" s="17">
        <v>1862</v>
      </c>
      <c r="E524" s="17">
        <f>D524</f>
        <v>1862</v>
      </c>
      <c r="F524" s="17">
        <v>4</v>
      </c>
      <c r="G524" s="17">
        <v>30</v>
      </c>
      <c r="H524" s="17">
        <v>2020</v>
      </c>
      <c r="I524" s="19" t="s">
        <v>12</v>
      </c>
      <c r="J524" s="17">
        <v>13.862569649999999</v>
      </c>
      <c r="K524" s="17">
        <v>6.2401996500000001</v>
      </c>
      <c r="L524" s="20">
        <v>138616.8021</v>
      </c>
      <c r="M524" s="20">
        <v>5028790.6529999999</v>
      </c>
      <c r="N524" s="20">
        <f t="shared" si="122"/>
        <v>138616.802</v>
      </c>
      <c r="O524" s="20">
        <f t="shared" si="123"/>
        <v>5028790.6529999999</v>
      </c>
      <c r="P524" s="20" t="s">
        <v>104</v>
      </c>
      <c r="Q524" s="43"/>
      <c r="R524" s="43"/>
      <c r="S524" s="43"/>
      <c r="T524" s="43"/>
      <c r="U524" s="43"/>
      <c r="V524" s="44">
        <v>1.3</v>
      </c>
      <c r="W524" s="44">
        <v>4.2</v>
      </c>
      <c r="X524" s="45">
        <f t="shared" si="119"/>
        <v>1.3</v>
      </c>
      <c r="Y524" s="45">
        <f t="shared" si="120"/>
        <v>4.2</v>
      </c>
      <c r="Z524" s="45">
        <f t="shared" si="121"/>
        <v>1.3</v>
      </c>
      <c r="AA524" s="17"/>
      <c r="AB524" s="17"/>
      <c r="AC524" s="17"/>
      <c r="AD524" s="17"/>
      <c r="AE524" s="17"/>
      <c r="AF524" s="17"/>
      <c r="AG524" s="17"/>
      <c r="AH524" s="17"/>
      <c r="AI524" s="17"/>
      <c r="AJ524" s="17"/>
      <c r="AK524" s="17"/>
      <c r="AL524" s="43"/>
      <c r="AM524" s="43"/>
    </row>
    <row r="525" spans="1:39" x14ac:dyDescent="0.25">
      <c r="A525" s="17" t="s">
        <v>1443</v>
      </c>
      <c r="B525" s="18">
        <v>1256</v>
      </c>
      <c r="C525" s="18">
        <v>524</v>
      </c>
      <c r="D525" s="17">
        <v>1824</v>
      </c>
      <c r="E525" s="17">
        <f>D525</f>
        <v>1824</v>
      </c>
      <c r="F525" s="17">
        <v>2</v>
      </c>
      <c r="G525" s="17">
        <v>30</v>
      </c>
      <c r="H525" s="17">
        <v>2020</v>
      </c>
      <c r="I525" s="19" t="s">
        <v>12</v>
      </c>
      <c r="J525" s="17">
        <v>657.30432585000005</v>
      </c>
      <c r="K525" s="17">
        <v>-988.42672417000006</v>
      </c>
      <c r="L525" s="20">
        <v>138616.8021</v>
      </c>
      <c r="M525" s="20">
        <v>5028790.6529999999</v>
      </c>
      <c r="N525" s="20">
        <f t="shared" si="122"/>
        <v>138616.802</v>
      </c>
      <c r="O525" s="20">
        <f t="shared" si="123"/>
        <v>5028790.6529999999</v>
      </c>
      <c r="P525" s="20" t="s">
        <v>104</v>
      </c>
      <c r="Q525" s="43"/>
      <c r="R525" s="43"/>
      <c r="S525" s="43"/>
      <c r="T525" s="43"/>
      <c r="U525" s="43"/>
      <c r="V525" s="44">
        <v>4.1836429800000001</v>
      </c>
      <c r="W525" s="53">
        <v>7.1798487499999997</v>
      </c>
      <c r="X525" s="45">
        <f t="shared" si="119"/>
        <v>4.1836429800000001</v>
      </c>
      <c r="Y525" s="45">
        <f t="shared" si="120"/>
        <v>7.1798487499999997</v>
      </c>
      <c r="Z525" s="45">
        <f t="shared" si="121"/>
        <v>4.1836429800000001</v>
      </c>
      <c r="AA525" s="17"/>
      <c r="AB525" s="17"/>
      <c r="AC525" s="17"/>
      <c r="AD525" s="17"/>
      <c r="AE525" s="17"/>
      <c r="AF525" s="17"/>
      <c r="AG525" s="17"/>
      <c r="AH525" s="17"/>
      <c r="AI525" s="17"/>
      <c r="AJ525" s="17"/>
      <c r="AK525" s="17"/>
      <c r="AL525" s="43"/>
      <c r="AM525" s="43"/>
    </row>
    <row r="526" spans="1:39" x14ac:dyDescent="0.25">
      <c r="A526" s="17" t="s">
        <v>1284</v>
      </c>
      <c r="B526" s="18">
        <v>1100</v>
      </c>
      <c r="C526" s="18">
        <v>525</v>
      </c>
      <c r="D526" s="17" t="s">
        <v>1250</v>
      </c>
      <c r="E526" s="17">
        <v>1876</v>
      </c>
      <c r="F526" s="17">
        <v>35</v>
      </c>
      <c r="G526" s="17">
        <v>30</v>
      </c>
      <c r="H526" s="17">
        <v>2020</v>
      </c>
      <c r="I526" s="19" t="s">
        <v>12</v>
      </c>
      <c r="J526" s="17">
        <v>1586.24935387</v>
      </c>
      <c r="K526" s="17">
        <v>-1144.29638699</v>
      </c>
      <c r="L526" s="20">
        <v>138616.8021</v>
      </c>
      <c r="M526" s="20">
        <v>5028790.6529999999</v>
      </c>
      <c r="N526" s="20">
        <f t="shared" si="122"/>
        <v>138616.802</v>
      </c>
      <c r="O526" s="20">
        <f t="shared" si="123"/>
        <v>5028790.6529999999</v>
      </c>
      <c r="P526" s="20" t="s">
        <v>104</v>
      </c>
      <c r="Q526" s="18"/>
      <c r="R526" s="18"/>
      <c r="S526" s="18"/>
      <c r="T526" s="18"/>
      <c r="U526" s="18"/>
      <c r="V526" s="44">
        <v>31.6</v>
      </c>
      <c r="W526" s="44">
        <v>35.4</v>
      </c>
      <c r="X526" s="45">
        <f t="shared" si="119"/>
        <v>31.6</v>
      </c>
      <c r="Y526" s="45">
        <f t="shared" si="120"/>
        <v>35.4</v>
      </c>
      <c r="Z526" s="45">
        <f t="shared" si="121"/>
        <v>31.6</v>
      </c>
      <c r="AA526" s="17"/>
      <c r="AB526" s="17"/>
      <c r="AC526" s="17"/>
      <c r="AD526" s="17"/>
      <c r="AE526" s="17"/>
      <c r="AF526" s="17"/>
      <c r="AG526" s="17"/>
      <c r="AH526" s="17"/>
      <c r="AI526" s="17"/>
      <c r="AJ526" s="17"/>
      <c r="AK526" s="17"/>
      <c r="AL526" s="18"/>
      <c r="AM526" s="18"/>
    </row>
    <row r="527" spans="1:39" x14ac:dyDescent="0.25">
      <c r="A527" s="17" t="s">
        <v>763</v>
      </c>
      <c r="B527" s="18">
        <v>591</v>
      </c>
      <c r="C527" s="18">
        <v>526</v>
      </c>
      <c r="D527" s="17" t="s">
        <v>754</v>
      </c>
      <c r="E527" s="17">
        <v>1947</v>
      </c>
      <c r="F527" s="17">
        <v>10</v>
      </c>
      <c r="G527" s="17">
        <v>30</v>
      </c>
      <c r="H527" s="17">
        <v>2020</v>
      </c>
      <c r="I527" s="19" t="s">
        <v>12</v>
      </c>
      <c r="J527" s="17">
        <v>477.33757837000002</v>
      </c>
      <c r="K527" s="17">
        <v>-1057.4953603500001</v>
      </c>
      <c r="L527" s="20">
        <v>138616.80210395</v>
      </c>
      <c r="M527" s="20">
        <v>5028790.6528421398</v>
      </c>
      <c r="N527" s="20">
        <f t="shared" si="122"/>
        <v>138616.802</v>
      </c>
      <c r="O527" s="20">
        <f t="shared" si="123"/>
        <v>5028790.6529999999</v>
      </c>
      <c r="P527" s="20" t="s">
        <v>104</v>
      </c>
      <c r="Q527" s="43"/>
      <c r="R527" s="43"/>
      <c r="S527" s="43"/>
      <c r="T527" s="43"/>
      <c r="U527" s="43"/>
      <c r="V527" s="44">
        <v>4.3</v>
      </c>
      <c r="W527" s="44">
        <v>6.4</v>
      </c>
      <c r="X527" s="45">
        <f t="shared" si="119"/>
        <v>4.3</v>
      </c>
      <c r="Y527" s="45">
        <f t="shared" si="120"/>
        <v>6.4</v>
      </c>
      <c r="Z527" s="45">
        <f t="shared" si="121"/>
        <v>4.3</v>
      </c>
      <c r="AA527" s="17"/>
      <c r="AB527" s="17"/>
      <c r="AC527" s="17"/>
      <c r="AD527" s="17"/>
      <c r="AE527" s="17"/>
      <c r="AF527" s="17"/>
      <c r="AG527" s="17"/>
      <c r="AH527" s="17"/>
      <c r="AI527" s="17"/>
      <c r="AJ527" s="17"/>
      <c r="AK527" s="17"/>
      <c r="AL527" s="43"/>
      <c r="AM527" s="43"/>
    </row>
    <row r="528" spans="1:39" x14ac:dyDescent="0.25">
      <c r="A528" s="17" t="s">
        <v>789</v>
      </c>
      <c r="B528" s="18">
        <v>616</v>
      </c>
      <c r="C528" s="18">
        <v>527</v>
      </c>
      <c r="D528" s="17" t="s">
        <v>781</v>
      </c>
      <c r="E528" s="17">
        <v>1947</v>
      </c>
      <c r="F528" s="17">
        <v>9</v>
      </c>
      <c r="G528" s="17">
        <v>30</v>
      </c>
      <c r="H528" s="17">
        <v>2020</v>
      </c>
      <c r="I528" s="19" t="s">
        <v>12</v>
      </c>
      <c r="J528" s="17">
        <v>478.43972797999999</v>
      </c>
      <c r="K528" s="17">
        <v>-1063.41817689</v>
      </c>
      <c r="L528" s="20">
        <v>138616.80210395</v>
      </c>
      <c r="M528" s="20">
        <v>5028790.6528421398</v>
      </c>
      <c r="N528" s="20">
        <f t="shared" si="122"/>
        <v>138616.802</v>
      </c>
      <c r="O528" s="20">
        <f t="shared" si="123"/>
        <v>5028790.6529999999</v>
      </c>
      <c r="P528" s="20" t="s">
        <v>104</v>
      </c>
      <c r="Q528" s="43"/>
      <c r="R528" s="43"/>
      <c r="S528" s="43"/>
      <c r="T528" s="43"/>
      <c r="U528" s="43"/>
      <c r="V528" s="44">
        <v>4.7</v>
      </c>
      <c r="W528" s="44">
        <v>6.4</v>
      </c>
      <c r="X528" s="45">
        <f t="shared" si="119"/>
        <v>4.7</v>
      </c>
      <c r="Y528" s="45">
        <f t="shared" si="120"/>
        <v>6.4</v>
      </c>
      <c r="Z528" s="45">
        <f t="shared" si="121"/>
        <v>4.7</v>
      </c>
      <c r="AA528" s="17"/>
      <c r="AB528" s="17"/>
      <c r="AC528" s="17"/>
      <c r="AD528" s="17"/>
      <c r="AE528" s="17"/>
      <c r="AF528" s="17"/>
      <c r="AG528" s="17"/>
      <c r="AH528" s="17"/>
      <c r="AI528" s="17"/>
      <c r="AJ528" s="17"/>
      <c r="AK528" s="17"/>
      <c r="AL528" s="43"/>
      <c r="AM528" s="43"/>
    </row>
    <row r="529" spans="1:39" x14ac:dyDescent="0.25">
      <c r="A529" s="17" t="s">
        <v>827</v>
      </c>
      <c r="B529" s="18">
        <v>653</v>
      </c>
      <c r="C529" s="18">
        <v>528</v>
      </c>
      <c r="D529" s="17" t="s">
        <v>809</v>
      </c>
      <c r="E529" s="17">
        <v>1947</v>
      </c>
      <c r="F529" s="17">
        <v>19</v>
      </c>
      <c r="G529" s="17">
        <v>30</v>
      </c>
      <c r="H529" s="17">
        <v>2020</v>
      </c>
      <c r="I529" s="19" t="s">
        <v>12</v>
      </c>
      <c r="J529" s="17">
        <v>461.52927001</v>
      </c>
      <c r="K529" s="17">
        <v>-991.34759966000001</v>
      </c>
      <c r="L529" s="20">
        <v>138616.80210395</v>
      </c>
      <c r="M529" s="20">
        <v>5028790.6528421398</v>
      </c>
      <c r="N529" s="20">
        <f t="shared" si="122"/>
        <v>138616.802</v>
      </c>
      <c r="O529" s="20">
        <f t="shared" si="123"/>
        <v>5028790.6529999999</v>
      </c>
      <c r="P529" s="20" t="s">
        <v>104</v>
      </c>
      <c r="Q529" s="43"/>
      <c r="R529" s="43"/>
      <c r="S529" s="43"/>
      <c r="T529" s="43"/>
      <c r="U529" s="43"/>
      <c r="V529" s="44">
        <v>2.7</v>
      </c>
      <c r="W529" s="44">
        <v>3.7</v>
      </c>
      <c r="X529" s="45">
        <f t="shared" si="119"/>
        <v>2.7</v>
      </c>
      <c r="Y529" s="45">
        <f t="shared" si="120"/>
        <v>3.7</v>
      </c>
      <c r="Z529" s="45">
        <f t="shared" si="121"/>
        <v>2.7</v>
      </c>
      <c r="AA529" s="17"/>
      <c r="AB529" s="17"/>
      <c r="AC529" s="17"/>
      <c r="AD529" s="17"/>
      <c r="AE529" s="17"/>
      <c r="AF529" s="17"/>
      <c r="AG529" s="17"/>
      <c r="AH529" s="17"/>
      <c r="AI529" s="17"/>
      <c r="AJ529" s="17"/>
      <c r="AK529" s="17"/>
      <c r="AL529" s="43"/>
      <c r="AM529" s="43"/>
    </row>
    <row r="530" spans="1:39" x14ac:dyDescent="0.25">
      <c r="A530" s="17" t="s">
        <v>952</v>
      </c>
      <c r="B530" s="18">
        <v>775</v>
      </c>
      <c r="C530" s="18">
        <v>529</v>
      </c>
      <c r="D530" s="17">
        <v>1931</v>
      </c>
      <c r="E530" s="17">
        <f>D530</f>
        <v>1931</v>
      </c>
      <c r="F530" s="17">
        <v>8</v>
      </c>
      <c r="G530" s="17">
        <v>30</v>
      </c>
      <c r="H530" s="17">
        <v>2020</v>
      </c>
      <c r="I530" s="19" t="s">
        <v>12</v>
      </c>
      <c r="J530" s="17">
        <v>483.60067282</v>
      </c>
      <c r="K530" s="17">
        <v>-1081.4816475800001</v>
      </c>
      <c r="L530" s="20">
        <v>138616.80210395</v>
      </c>
      <c r="M530" s="20">
        <v>5028790.6528421398</v>
      </c>
      <c r="N530" s="20">
        <f t="shared" si="122"/>
        <v>138616.802</v>
      </c>
      <c r="O530" s="20">
        <f t="shared" si="123"/>
        <v>5028790.6529999999</v>
      </c>
      <c r="P530" s="20" t="s">
        <v>104</v>
      </c>
      <c r="Q530" s="18"/>
      <c r="R530" s="18"/>
      <c r="S530" s="18"/>
      <c r="T530" s="18"/>
      <c r="U530" s="18"/>
      <c r="V530" s="45">
        <v>3.8938747600000001</v>
      </c>
      <c r="W530" s="45">
        <v>7.7657031300000003</v>
      </c>
      <c r="X530" s="45">
        <f t="shared" si="119"/>
        <v>3.8938747600000001</v>
      </c>
      <c r="Y530" s="45">
        <f t="shared" si="120"/>
        <v>7.7657031300000003</v>
      </c>
      <c r="Z530" s="45">
        <f t="shared" si="121"/>
        <v>3.8938747600000001</v>
      </c>
      <c r="AA530" s="17"/>
      <c r="AB530" s="17"/>
      <c r="AC530" s="17"/>
      <c r="AD530" s="17"/>
      <c r="AE530" s="17"/>
      <c r="AF530" s="17"/>
      <c r="AG530" s="17"/>
      <c r="AH530" s="17"/>
      <c r="AI530" s="17"/>
      <c r="AJ530" s="17"/>
      <c r="AK530" s="17"/>
      <c r="AL530" s="18"/>
      <c r="AM530" s="18"/>
    </row>
    <row r="531" spans="1:39" x14ac:dyDescent="0.25">
      <c r="A531" s="17" t="s">
        <v>1018</v>
      </c>
      <c r="B531" s="18">
        <v>840</v>
      </c>
      <c r="C531" s="18">
        <v>530</v>
      </c>
      <c r="D531" s="17" t="s">
        <v>1012</v>
      </c>
      <c r="E531" s="17">
        <v>1905</v>
      </c>
      <c r="F531" s="17">
        <v>7</v>
      </c>
      <c r="G531" s="17">
        <v>30</v>
      </c>
      <c r="H531" s="17">
        <v>2020</v>
      </c>
      <c r="I531" s="19" t="s">
        <v>12</v>
      </c>
      <c r="J531" s="17">
        <v>5592.6264360599998</v>
      </c>
      <c r="K531" s="17">
        <v>-1887.8723059500001</v>
      </c>
      <c r="L531" s="20">
        <v>138616.80210395</v>
      </c>
      <c r="M531" s="20">
        <v>5028790.6528421398</v>
      </c>
      <c r="N531" s="20">
        <f t="shared" si="122"/>
        <v>138616.802</v>
      </c>
      <c r="O531" s="20">
        <f t="shared" si="123"/>
        <v>5028790.6529999999</v>
      </c>
      <c r="P531" s="20" t="s">
        <v>104</v>
      </c>
      <c r="Q531" s="18"/>
      <c r="R531" s="18"/>
      <c r="S531" s="18"/>
      <c r="T531" s="18"/>
      <c r="U531" s="18"/>
      <c r="V531" s="52">
        <v>20.671438640000002</v>
      </c>
      <c r="W531" s="52">
        <v>18.604114540000001</v>
      </c>
      <c r="X531" s="45">
        <f t="shared" si="119"/>
        <v>20.671438640000002</v>
      </c>
      <c r="Y531" s="45">
        <f t="shared" si="120"/>
        <v>18.604114540000001</v>
      </c>
      <c r="Z531" s="45">
        <f t="shared" si="121"/>
        <v>20.671438640000002</v>
      </c>
      <c r="AA531" s="17"/>
      <c r="AB531" s="17"/>
      <c r="AC531" s="17"/>
      <c r="AD531" s="17"/>
      <c r="AE531" s="17"/>
      <c r="AF531" s="17"/>
      <c r="AG531" s="17"/>
      <c r="AH531" s="17"/>
      <c r="AI531" s="17"/>
      <c r="AJ531" s="17"/>
      <c r="AK531" s="17"/>
      <c r="AL531" s="18"/>
      <c r="AM531" s="18"/>
    </row>
    <row r="532" spans="1:39" x14ac:dyDescent="0.25">
      <c r="A532" s="17" t="s">
        <v>1074</v>
      </c>
      <c r="B532" s="18">
        <v>895</v>
      </c>
      <c r="C532" s="18">
        <v>531</v>
      </c>
      <c r="D532" s="17" t="s">
        <v>1067</v>
      </c>
      <c r="E532" s="17">
        <v>1905</v>
      </c>
      <c r="F532" s="17">
        <v>8</v>
      </c>
      <c r="G532" s="17">
        <v>30</v>
      </c>
      <c r="H532" s="17">
        <v>2020</v>
      </c>
      <c r="I532" s="19" t="s">
        <v>12</v>
      </c>
      <c r="J532" s="17">
        <v>2483.0698498299998</v>
      </c>
      <c r="K532" s="17">
        <v>-393.15076207999999</v>
      </c>
      <c r="L532" s="20">
        <v>138616.80210395</v>
      </c>
      <c r="M532" s="20">
        <v>5028790.6528421398</v>
      </c>
      <c r="N532" s="20">
        <f t="shared" si="122"/>
        <v>138616.802</v>
      </c>
      <c r="O532" s="20">
        <f t="shared" si="123"/>
        <v>5028790.6529999999</v>
      </c>
      <c r="P532" s="20" t="s">
        <v>104</v>
      </c>
      <c r="Q532" s="18"/>
      <c r="R532" s="18"/>
      <c r="S532" s="18"/>
      <c r="T532" s="18"/>
      <c r="U532" s="18"/>
      <c r="V532" s="44">
        <v>18.5</v>
      </c>
      <c r="W532" s="44">
        <v>13.6</v>
      </c>
      <c r="X532" s="45">
        <f t="shared" si="119"/>
        <v>18.5</v>
      </c>
      <c r="Y532" s="45">
        <f t="shared" si="120"/>
        <v>13.6</v>
      </c>
      <c r="Z532" s="45">
        <f t="shared" si="121"/>
        <v>18.5</v>
      </c>
      <c r="AA532" s="17"/>
      <c r="AB532" s="17"/>
      <c r="AC532" s="17"/>
      <c r="AD532" s="17"/>
      <c r="AE532" s="17"/>
      <c r="AF532" s="17"/>
      <c r="AG532" s="17"/>
      <c r="AH532" s="17"/>
      <c r="AI532" s="17"/>
      <c r="AJ532" s="17"/>
      <c r="AK532" s="17"/>
      <c r="AL532" s="18"/>
      <c r="AM532" s="18"/>
    </row>
    <row r="533" spans="1:39" x14ac:dyDescent="0.25">
      <c r="A533" s="17" t="s">
        <v>1141</v>
      </c>
      <c r="B533" s="18">
        <v>961</v>
      </c>
      <c r="C533" s="18">
        <v>532</v>
      </c>
      <c r="D533" s="17">
        <v>1883</v>
      </c>
      <c r="E533" s="17">
        <f>D533</f>
        <v>1883</v>
      </c>
      <c r="F533" s="17">
        <v>6</v>
      </c>
      <c r="G533" s="17">
        <v>30</v>
      </c>
      <c r="H533" s="17">
        <v>2020</v>
      </c>
      <c r="I533" s="19" t="s">
        <v>12</v>
      </c>
      <c r="J533" s="17">
        <v>2036.67616346</v>
      </c>
      <c r="K533" s="17">
        <v>-2217.68863805</v>
      </c>
      <c r="L533" s="20">
        <v>138616.80210395</v>
      </c>
      <c r="M533" s="20">
        <v>5028790.6528421398</v>
      </c>
      <c r="N533" s="20">
        <f t="shared" si="122"/>
        <v>138616.802</v>
      </c>
      <c r="O533" s="20">
        <f t="shared" si="123"/>
        <v>5028790.6529999999</v>
      </c>
      <c r="P533" s="20" t="s">
        <v>104</v>
      </c>
      <c r="Q533" s="18"/>
      <c r="R533" s="18"/>
      <c r="S533" s="18"/>
      <c r="T533" s="18"/>
      <c r="U533" s="18"/>
      <c r="V533" s="53">
        <v>9.7308504500000002</v>
      </c>
      <c r="W533" s="53">
        <v>10.68898153</v>
      </c>
      <c r="X533" s="45">
        <f t="shared" si="119"/>
        <v>9.7308504500000002</v>
      </c>
      <c r="Y533" s="45">
        <f t="shared" si="120"/>
        <v>10.68898153</v>
      </c>
      <c r="Z533" s="45">
        <f t="shared" si="121"/>
        <v>9.7308504500000002</v>
      </c>
      <c r="AA533" s="17"/>
      <c r="AB533" s="17"/>
      <c r="AC533" s="17"/>
      <c r="AD533" s="17"/>
      <c r="AE533" s="17"/>
      <c r="AF533" s="17"/>
      <c r="AG533" s="17"/>
      <c r="AH533" s="17"/>
      <c r="AI533" s="17"/>
      <c r="AJ533" s="17"/>
      <c r="AK533" s="17"/>
      <c r="AL533" s="18"/>
      <c r="AM533" s="18"/>
    </row>
    <row r="534" spans="1:39" x14ac:dyDescent="0.25">
      <c r="A534" s="17" t="s">
        <v>1229</v>
      </c>
      <c r="B534" s="18">
        <v>1046</v>
      </c>
      <c r="C534" s="18">
        <v>533</v>
      </c>
      <c r="D534" s="17" t="s">
        <v>1221</v>
      </c>
      <c r="E534" s="17">
        <v>1880</v>
      </c>
      <c r="F534" s="17">
        <v>9</v>
      </c>
      <c r="G534" s="17">
        <v>30</v>
      </c>
      <c r="H534" s="17">
        <v>2020</v>
      </c>
      <c r="I534" s="19" t="s">
        <v>12</v>
      </c>
      <c r="J534" s="17">
        <v>1377.7457132899999</v>
      </c>
      <c r="K534" s="17">
        <v>-419.93293804000001</v>
      </c>
      <c r="L534" s="20">
        <v>138616.80210395</v>
      </c>
      <c r="M534" s="20">
        <v>5028790.6528421398</v>
      </c>
      <c r="N534" s="20">
        <f t="shared" si="122"/>
        <v>138616.802</v>
      </c>
      <c r="O534" s="20">
        <f t="shared" si="123"/>
        <v>5028790.6529999999</v>
      </c>
      <c r="P534" s="20" t="s">
        <v>104</v>
      </c>
      <c r="Q534" s="43"/>
      <c r="R534" s="43"/>
      <c r="S534" s="43"/>
      <c r="T534" s="43"/>
      <c r="U534" s="43"/>
      <c r="V534" s="44">
        <v>16.3</v>
      </c>
      <c r="W534" s="44">
        <v>12</v>
      </c>
      <c r="X534" s="45">
        <f t="shared" si="119"/>
        <v>16.3</v>
      </c>
      <c r="Y534" s="45">
        <f t="shared" si="120"/>
        <v>12</v>
      </c>
      <c r="Z534" s="45">
        <f t="shared" si="121"/>
        <v>16.3</v>
      </c>
      <c r="AA534" s="17"/>
      <c r="AB534" s="17"/>
      <c r="AC534" s="17"/>
      <c r="AD534" s="17"/>
      <c r="AE534" s="17"/>
      <c r="AF534" s="17"/>
      <c r="AG534" s="17"/>
      <c r="AH534" s="17"/>
      <c r="AI534" s="17"/>
      <c r="AJ534" s="17"/>
      <c r="AK534" s="17"/>
      <c r="AL534" s="43"/>
      <c r="AM534" s="43"/>
    </row>
    <row r="535" spans="1:39" x14ac:dyDescent="0.25">
      <c r="A535" s="17" t="s">
        <v>1294</v>
      </c>
      <c r="B535" s="18">
        <v>1109</v>
      </c>
      <c r="C535" s="18">
        <v>534</v>
      </c>
      <c r="D535" s="17" t="s">
        <v>1286</v>
      </c>
      <c r="E535" s="17">
        <v>1876</v>
      </c>
      <c r="F535" s="17">
        <v>9</v>
      </c>
      <c r="G535" s="17">
        <v>30</v>
      </c>
      <c r="H535" s="17">
        <v>2020</v>
      </c>
      <c r="I535" s="19" t="s">
        <v>12</v>
      </c>
      <c r="J535" s="17">
        <v>1427.06336332</v>
      </c>
      <c r="K535" s="17">
        <v>-345.2446233</v>
      </c>
      <c r="L535" s="20">
        <v>138616.80210395</v>
      </c>
      <c r="M535" s="20">
        <v>5028790.6528421398</v>
      </c>
      <c r="N535" s="20">
        <f t="shared" si="122"/>
        <v>138616.802</v>
      </c>
      <c r="O535" s="20">
        <f t="shared" si="123"/>
        <v>5028790.6529999999</v>
      </c>
      <c r="P535" s="20" t="s">
        <v>104</v>
      </c>
      <c r="Q535" s="43"/>
      <c r="R535" s="43"/>
      <c r="S535" s="43"/>
      <c r="T535" s="43"/>
      <c r="U535" s="43"/>
      <c r="V535" s="44">
        <v>21.4</v>
      </c>
      <c r="W535" s="44">
        <v>21.8</v>
      </c>
      <c r="X535" s="45">
        <f t="shared" si="119"/>
        <v>21.4</v>
      </c>
      <c r="Y535" s="45">
        <f t="shared" si="120"/>
        <v>21.8</v>
      </c>
      <c r="Z535" s="45">
        <f t="shared" si="121"/>
        <v>21.4</v>
      </c>
      <c r="AA535" s="17"/>
      <c r="AB535" s="17"/>
      <c r="AC535" s="17"/>
      <c r="AD535" s="17"/>
      <c r="AE535" s="17"/>
      <c r="AF535" s="17"/>
      <c r="AG535" s="17"/>
      <c r="AH535" s="17"/>
      <c r="AI535" s="17"/>
      <c r="AJ535" s="17"/>
      <c r="AK535" s="17"/>
      <c r="AL535" s="43"/>
      <c r="AM535" s="43"/>
    </row>
    <row r="536" spans="1:39" x14ac:dyDescent="0.25">
      <c r="A536" s="17" t="s">
        <v>1349</v>
      </c>
      <c r="B536" s="18">
        <v>1164</v>
      </c>
      <c r="C536" s="18">
        <v>535</v>
      </c>
      <c r="D536" s="17" t="s">
        <v>1742</v>
      </c>
      <c r="E536" s="17">
        <v>1852</v>
      </c>
      <c r="F536" s="17">
        <v>6</v>
      </c>
      <c r="G536" s="17">
        <v>30</v>
      </c>
      <c r="H536" s="17">
        <v>2020</v>
      </c>
      <c r="I536" s="19" t="s">
        <v>12</v>
      </c>
      <c r="J536" s="17">
        <v>4.8635632099999997</v>
      </c>
      <c r="K536" s="17">
        <v>2.3843806700000001</v>
      </c>
      <c r="L536" s="20">
        <v>138616.80210395</v>
      </c>
      <c r="M536" s="20">
        <v>5028790.6528421398</v>
      </c>
      <c r="N536" s="20">
        <f t="shared" si="122"/>
        <v>138616.802</v>
      </c>
      <c r="O536" s="20">
        <f t="shared" si="123"/>
        <v>5028790.6529999999</v>
      </c>
      <c r="P536" s="20" t="s">
        <v>104</v>
      </c>
      <c r="Q536" s="43"/>
      <c r="R536" s="43"/>
      <c r="S536" s="43"/>
      <c r="T536" s="43"/>
      <c r="U536" s="43"/>
      <c r="V536" s="44">
        <v>4</v>
      </c>
      <c r="W536" s="44">
        <v>7.3</v>
      </c>
      <c r="X536" s="45">
        <f t="shared" si="119"/>
        <v>4</v>
      </c>
      <c r="Y536" s="45">
        <f t="shared" si="120"/>
        <v>7.3</v>
      </c>
      <c r="Z536" s="45">
        <f t="shared" si="121"/>
        <v>4</v>
      </c>
      <c r="AA536" s="17"/>
      <c r="AB536" s="17"/>
      <c r="AC536" s="17"/>
      <c r="AD536" s="17"/>
      <c r="AE536" s="17"/>
      <c r="AF536" s="17"/>
      <c r="AG536" s="17"/>
      <c r="AH536" s="17"/>
      <c r="AI536" s="17"/>
      <c r="AJ536" s="17"/>
      <c r="AK536" s="17"/>
      <c r="AL536" s="43"/>
      <c r="AM536" s="43"/>
    </row>
    <row r="537" spans="1:39" x14ac:dyDescent="0.25">
      <c r="A537" s="17" t="s">
        <v>1384</v>
      </c>
      <c r="B537" s="18">
        <v>1199</v>
      </c>
      <c r="C537" s="18">
        <v>536</v>
      </c>
      <c r="D537" s="17" t="s">
        <v>1741</v>
      </c>
      <c r="E537" s="17">
        <v>1852</v>
      </c>
      <c r="F537" s="17">
        <v>7</v>
      </c>
      <c r="G537" s="17">
        <v>30</v>
      </c>
      <c r="H537" s="17">
        <v>2020</v>
      </c>
      <c r="I537" s="19" t="s">
        <v>12</v>
      </c>
      <c r="J537" s="17">
        <v>2.8603331000000001</v>
      </c>
      <c r="K537" s="17">
        <v>3.4190586999999999</v>
      </c>
      <c r="L537" s="20">
        <v>138616.80210395</v>
      </c>
      <c r="M537" s="20">
        <v>5028790.6528421398</v>
      </c>
      <c r="N537" s="20">
        <f t="shared" si="122"/>
        <v>138616.802</v>
      </c>
      <c r="O537" s="20">
        <f t="shared" si="123"/>
        <v>5028790.6529999999</v>
      </c>
      <c r="P537" s="20" t="s">
        <v>104</v>
      </c>
      <c r="Q537" s="48"/>
      <c r="R537" s="48"/>
      <c r="S537" s="48"/>
      <c r="T537" s="48"/>
      <c r="U537" s="48"/>
      <c r="V537" s="44">
        <v>2.5</v>
      </c>
      <c r="W537" s="44">
        <v>1.5</v>
      </c>
      <c r="X537" s="45">
        <f t="shared" si="119"/>
        <v>2.5</v>
      </c>
      <c r="Y537" s="45">
        <f t="shared" si="120"/>
        <v>1.5</v>
      </c>
      <c r="Z537" s="45">
        <f t="shared" si="121"/>
        <v>2.5</v>
      </c>
      <c r="AA537" s="17"/>
      <c r="AB537" s="17"/>
      <c r="AC537" s="17"/>
      <c r="AD537" s="17"/>
      <c r="AE537" s="17"/>
      <c r="AF537" s="17"/>
      <c r="AG537" s="17"/>
      <c r="AH537" s="17"/>
      <c r="AI537" s="17"/>
      <c r="AJ537" s="17"/>
      <c r="AK537" s="17"/>
      <c r="AL537" s="48"/>
      <c r="AM537" s="48"/>
    </row>
    <row r="538" spans="1:39" x14ac:dyDescent="0.25">
      <c r="A538" s="17" t="s">
        <v>298</v>
      </c>
      <c r="B538" s="18">
        <v>115</v>
      </c>
      <c r="C538" s="18">
        <v>537</v>
      </c>
      <c r="D538" s="18">
        <v>2010</v>
      </c>
      <c r="E538" s="17">
        <f>D538</f>
        <v>2010</v>
      </c>
      <c r="F538" s="17">
        <v>11</v>
      </c>
      <c r="G538" s="17">
        <v>30</v>
      </c>
      <c r="H538" s="17">
        <v>2020</v>
      </c>
      <c r="I538" s="19" t="s">
        <v>12</v>
      </c>
      <c r="J538" s="17">
        <v>2522.3730826800002</v>
      </c>
      <c r="K538" s="17">
        <v>-442.67041810000001</v>
      </c>
      <c r="L538" s="20">
        <v>138616.8021</v>
      </c>
      <c r="M538" s="20">
        <v>5028790.6529999999</v>
      </c>
      <c r="N538" s="20">
        <f t="shared" si="122"/>
        <v>138616.802</v>
      </c>
      <c r="O538" s="20">
        <f t="shared" si="123"/>
        <v>5028790.6529999999</v>
      </c>
      <c r="P538" s="20" t="s">
        <v>104</v>
      </c>
      <c r="Q538" s="43"/>
      <c r="R538" s="43"/>
      <c r="S538" s="43"/>
      <c r="T538" s="43"/>
      <c r="U538" s="43"/>
      <c r="V538" s="44">
        <v>1.3778173300000001</v>
      </c>
      <c r="W538" s="44">
        <v>1.2712191900000001</v>
      </c>
      <c r="X538" s="45">
        <f t="shared" si="119"/>
        <v>1.3778173300000001</v>
      </c>
      <c r="Y538" s="45">
        <f t="shared" si="120"/>
        <v>1.2712191900000001</v>
      </c>
      <c r="Z538" s="45">
        <f t="shared" si="121"/>
        <v>1.3778173300000001</v>
      </c>
      <c r="AA538" s="17"/>
      <c r="AB538" s="17"/>
      <c r="AC538" s="17"/>
      <c r="AD538" s="17"/>
      <c r="AE538" s="17"/>
      <c r="AF538" s="17"/>
      <c r="AG538" s="17"/>
      <c r="AH538" s="17"/>
      <c r="AI538" s="17"/>
      <c r="AJ538" s="17"/>
      <c r="AK538" s="17"/>
      <c r="AL538" s="43"/>
      <c r="AM538" s="43"/>
    </row>
    <row r="539" spans="1:39" x14ac:dyDescent="0.25">
      <c r="A539" s="17" t="s">
        <v>366</v>
      </c>
      <c r="B539" s="18">
        <v>187</v>
      </c>
      <c r="C539" s="18">
        <v>538</v>
      </c>
      <c r="D539" s="18">
        <v>1998</v>
      </c>
      <c r="E539" s="17">
        <f>D539</f>
        <v>1998</v>
      </c>
      <c r="F539" s="17">
        <v>13</v>
      </c>
      <c r="G539" s="17">
        <v>30</v>
      </c>
      <c r="H539" s="17">
        <v>2020</v>
      </c>
      <c r="I539" s="19" t="s">
        <v>12</v>
      </c>
      <c r="J539" s="17">
        <v>2004.7753339000001</v>
      </c>
      <c r="K539" s="17">
        <v>-330.50276386000002</v>
      </c>
      <c r="L539" s="20">
        <v>138616.8021</v>
      </c>
      <c r="M539" s="20">
        <v>5028790.6529999999</v>
      </c>
      <c r="N539" s="20">
        <f t="shared" si="122"/>
        <v>138616.802</v>
      </c>
      <c r="O539" s="20">
        <f t="shared" si="123"/>
        <v>5028790.6529999999</v>
      </c>
      <c r="P539" s="20" t="s">
        <v>104</v>
      </c>
      <c r="Q539" s="43"/>
      <c r="R539" s="43"/>
      <c r="S539" s="43"/>
      <c r="T539" s="43"/>
      <c r="U539" s="43"/>
      <c r="V539" s="45">
        <v>0.71012326000000003</v>
      </c>
      <c r="W539" s="52">
        <v>1.92541812</v>
      </c>
      <c r="X539" s="45">
        <f t="shared" si="119"/>
        <v>0.71012326000000003</v>
      </c>
      <c r="Y539" s="45">
        <f t="shared" si="120"/>
        <v>1.92541812</v>
      </c>
      <c r="Z539" s="45">
        <f t="shared" si="121"/>
        <v>0.71012326000000003</v>
      </c>
      <c r="AA539" s="17"/>
      <c r="AB539" s="17"/>
      <c r="AC539" s="17"/>
      <c r="AD539" s="17"/>
      <c r="AE539" s="17"/>
      <c r="AF539" s="17"/>
      <c r="AG539" s="17"/>
      <c r="AH539" s="17"/>
      <c r="AI539" s="17"/>
      <c r="AJ539" s="17"/>
      <c r="AK539" s="17"/>
      <c r="AL539" s="43"/>
      <c r="AM539" s="43"/>
    </row>
    <row r="540" spans="1:39" x14ac:dyDescent="0.25">
      <c r="A540" s="17" t="s">
        <v>394</v>
      </c>
      <c r="B540" s="18">
        <v>216</v>
      </c>
      <c r="C540" s="18">
        <v>539</v>
      </c>
      <c r="D540" s="18">
        <v>1995</v>
      </c>
      <c r="E540" s="17">
        <f>D540</f>
        <v>1995</v>
      </c>
      <c r="F540" s="17">
        <v>12</v>
      </c>
      <c r="G540" s="17">
        <v>30</v>
      </c>
      <c r="H540" s="17">
        <v>2020</v>
      </c>
      <c r="I540" s="19" t="s">
        <v>12</v>
      </c>
      <c r="J540" s="17">
        <v>1595.4751463299999</v>
      </c>
      <c r="K540" s="17">
        <v>-194.70975626000001</v>
      </c>
      <c r="L540" s="20">
        <v>138616.8021</v>
      </c>
      <c r="M540" s="20">
        <v>5028790.6529999999</v>
      </c>
      <c r="N540" s="20">
        <f t="shared" si="122"/>
        <v>138616.802</v>
      </c>
      <c r="O540" s="20">
        <f t="shared" si="123"/>
        <v>5028790.6529999999</v>
      </c>
      <c r="P540" s="20" t="s">
        <v>104</v>
      </c>
      <c r="Q540" s="43"/>
      <c r="R540" s="43"/>
      <c r="S540" s="43"/>
      <c r="T540" s="43"/>
      <c r="U540" s="43"/>
      <c r="V540" s="44">
        <v>1.0088114399999999</v>
      </c>
      <c r="W540" s="45">
        <v>3.9217447999999999</v>
      </c>
      <c r="X540" s="45">
        <f t="shared" si="119"/>
        <v>1.0088114399999999</v>
      </c>
      <c r="Y540" s="45">
        <f t="shared" si="120"/>
        <v>3.9217447999999999</v>
      </c>
      <c r="Z540" s="45">
        <f t="shared" si="121"/>
        <v>1.0088114399999999</v>
      </c>
      <c r="AA540" s="17"/>
      <c r="AB540" s="17"/>
      <c r="AC540" s="17"/>
      <c r="AD540" s="17"/>
      <c r="AE540" s="17"/>
      <c r="AF540" s="17"/>
      <c r="AG540" s="17"/>
      <c r="AH540" s="17"/>
      <c r="AI540" s="17"/>
      <c r="AJ540" s="17"/>
      <c r="AK540" s="17"/>
      <c r="AL540" s="43"/>
      <c r="AM540" s="43"/>
    </row>
    <row r="541" spans="1:39" x14ac:dyDescent="0.25">
      <c r="A541" s="17" t="s">
        <v>443</v>
      </c>
      <c r="B541" s="18">
        <v>266</v>
      </c>
      <c r="C541" s="18">
        <v>540</v>
      </c>
      <c r="D541" s="18">
        <v>1992</v>
      </c>
      <c r="E541" s="17">
        <f>D541</f>
        <v>1992</v>
      </c>
      <c r="F541" s="17">
        <v>31</v>
      </c>
      <c r="G541" s="17">
        <v>30</v>
      </c>
      <c r="H541" s="17">
        <v>2020</v>
      </c>
      <c r="I541" s="19" t="s">
        <v>12</v>
      </c>
      <c r="J541" s="17">
        <v>3174.67831037</v>
      </c>
      <c r="K541" s="17">
        <v>-570.30589633</v>
      </c>
      <c r="L541" s="20">
        <v>138616.8021</v>
      </c>
      <c r="M541" s="20">
        <v>5028790.6529999999</v>
      </c>
      <c r="N541" s="20">
        <f t="shared" si="122"/>
        <v>138616.802</v>
      </c>
      <c r="O541" s="20">
        <f t="shared" si="123"/>
        <v>5028790.6529999999</v>
      </c>
      <c r="P541" s="20" t="s">
        <v>104</v>
      </c>
      <c r="Q541" s="43"/>
      <c r="R541" s="43"/>
      <c r="S541" s="43"/>
      <c r="T541" s="43"/>
      <c r="U541" s="43"/>
      <c r="V541" s="52">
        <v>1.04420388</v>
      </c>
      <c r="W541" s="52">
        <v>1.3535677500000001</v>
      </c>
      <c r="X541" s="45">
        <f t="shared" si="119"/>
        <v>1.04420388</v>
      </c>
      <c r="Y541" s="45">
        <f t="shared" si="120"/>
        <v>1.3535677500000001</v>
      </c>
      <c r="Z541" s="45">
        <f t="shared" si="121"/>
        <v>1.04420388</v>
      </c>
      <c r="AA541" s="17"/>
      <c r="AB541" s="17"/>
      <c r="AC541" s="17"/>
      <c r="AD541" s="17"/>
      <c r="AE541" s="17"/>
      <c r="AF541" s="17"/>
      <c r="AG541" s="17"/>
      <c r="AH541" s="17"/>
      <c r="AI541" s="17"/>
      <c r="AJ541" s="17"/>
      <c r="AK541" s="17"/>
      <c r="AL541" s="43"/>
      <c r="AM541" s="43"/>
    </row>
    <row r="542" spans="1:39" x14ac:dyDescent="0.25">
      <c r="A542" s="17" t="s">
        <v>455</v>
      </c>
      <c r="B542" s="18">
        <v>278</v>
      </c>
      <c r="C542" s="18">
        <v>541</v>
      </c>
      <c r="D542" s="18">
        <v>1989</v>
      </c>
      <c r="E542" s="17">
        <f>D542</f>
        <v>1989</v>
      </c>
      <c r="F542" s="17">
        <v>6</v>
      </c>
      <c r="G542" s="17">
        <v>30</v>
      </c>
      <c r="H542" s="17">
        <v>2020</v>
      </c>
      <c r="I542" s="19" t="s">
        <v>12</v>
      </c>
      <c r="J542" s="17">
        <v>3269.4389708799999</v>
      </c>
      <c r="K542" s="17">
        <v>-592.33104198000001</v>
      </c>
      <c r="L542" s="20">
        <v>138616.8021</v>
      </c>
      <c r="M542" s="20">
        <v>5028790.6529999999</v>
      </c>
      <c r="N542" s="20">
        <f t="shared" si="122"/>
        <v>138616.802</v>
      </c>
      <c r="O542" s="20">
        <f t="shared" si="123"/>
        <v>5028790.6529999999</v>
      </c>
      <c r="P542" s="20" t="s">
        <v>104</v>
      </c>
      <c r="Q542" s="43"/>
      <c r="R542" s="43"/>
      <c r="S542" s="43"/>
      <c r="T542" s="43"/>
      <c r="U542" s="43"/>
      <c r="V542" s="44">
        <v>3.6905112899999999</v>
      </c>
      <c r="W542" s="44">
        <v>4.9478072400000004</v>
      </c>
      <c r="X542" s="45">
        <f t="shared" si="119"/>
        <v>3.6905112899999999</v>
      </c>
      <c r="Y542" s="45">
        <f t="shared" si="120"/>
        <v>4.9478072400000004</v>
      </c>
      <c r="Z542" s="45">
        <f t="shared" si="121"/>
        <v>3.6905112899999999</v>
      </c>
      <c r="AA542" s="17"/>
      <c r="AB542" s="17"/>
      <c r="AC542" s="17"/>
      <c r="AD542" s="17"/>
      <c r="AE542" s="17"/>
      <c r="AF542" s="17"/>
      <c r="AG542" s="17"/>
      <c r="AH542" s="17"/>
      <c r="AI542" s="17"/>
      <c r="AJ542" s="17"/>
      <c r="AK542" s="17"/>
      <c r="AL542" s="43"/>
      <c r="AM542" s="43"/>
    </row>
    <row r="543" spans="1:39" x14ac:dyDescent="0.25">
      <c r="A543" s="17" t="s">
        <v>519</v>
      </c>
      <c r="B543" s="18">
        <v>343</v>
      </c>
      <c r="C543" s="18">
        <v>542</v>
      </c>
      <c r="D543" s="18">
        <v>1983</v>
      </c>
      <c r="E543" s="18">
        <v>1983</v>
      </c>
      <c r="F543" s="17">
        <v>14</v>
      </c>
      <c r="G543" s="17">
        <v>30</v>
      </c>
      <c r="H543" s="17">
        <v>2020</v>
      </c>
      <c r="I543" s="19" t="s">
        <v>12</v>
      </c>
      <c r="J543" s="17">
        <v>3207.2975208799999</v>
      </c>
      <c r="K543" s="17">
        <v>-623.18342385999995</v>
      </c>
      <c r="L543" s="20">
        <v>138616.8021</v>
      </c>
      <c r="M543" s="20">
        <v>5028790.6529999999</v>
      </c>
      <c r="N543" s="20">
        <f t="shared" si="122"/>
        <v>138616.802</v>
      </c>
      <c r="O543" s="20">
        <f t="shared" si="123"/>
        <v>5028790.6529999999</v>
      </c>
      <c r="P543" s="20" t="s">
        <v>104</v>
      </c>
      <c r="Q543" s="43"/>
      <c r="R543" s="43"/>
      <c r="S543" s="43"/>
      <c r="T543" s="43"/>
      <c r="U543" s="43"/>
      <c r="V543" s="45">
        <v>10.68283823</v>
      </c>
      <c r="W543" s="45">
        <v>10.915407699999999</v>
      </c>
      <c r="X543" s="45">
        <f t="shared" si="119"/>
        <v>10.68283823</v>
      </c>
      <c r="Y543" s="45">
        <f t="shared" si="120"/>
        <v>10.915407699999999</v>
      </c>
      <c r="Z543" s="45">
        <f t="shared" si="121"/>
        <v>10.68283823</v>
      </c>
      <c r="AA543" s="17"/>
      <c r="AB543" s="17"/>
      <c r="AC543" s="17"/>
      <c r="AD543" s="17"/>
      <c r="AE543" s="17"/>
      <c r="AF543" s="17"/>
      <c r="AG543" s="17"/>
      <c r="AH543" s="17"/>
      <c r="AI543" s="17"/>
      <c r="AJ543" s="17"/>
      <c r="AK543" s="17"/>
      <c r="AL543" s="43"/>
      <c r="AM543" s="43"/>
    </row>
    <row r="544" spans="1:39" x14ac:dyDescent="0.25">
      <c r="A544" s="17" t="s">
        <v>551</v>
      </c>
      <c r="B544" s="18">
        <v>377</v>
      </c>
      <c r="C544" s="18">
        <v>543</v>
      </c>
      <c r="D544">
        <v>1980</v>
      </c>
      <c r="E544">
        <v>1980</v>
      </c>
      <c r="F544">
        <v>16</v>
      </c>
      <c r="G544" s="17">
        <v>30</v>
      </c>
      <c r="H544" s="17">
        <v>2020</v>
      </c>
      <c r="I544" s="19" t="s">
        <v>12</v>
      </c>
      <c r="J544">
        <v>3363.0143099100001</v>
      </c>
      <c r="K544">
        <v>-714.93671030999997</v>
      </c>
      <c r="L544" s="54">
        <v>138616.8021</v>
      </c>
      <c r="M544" s="54">
        <v>5028790.6529999999</v>
      </c>
      <c r="N544" s="20">
        <f t="shared" si="122"/>
        <v>138616.802</v>
      </c>
      <c r="O544" s="20">
        <f t="shared" si="123"/>
        <v>5028790.6529999999</v>
      </c>
      <c r="P544" s="20" t="s">
        <v>104</v>
      </c>
      <c r="Q544" s="43"/>
      <c r="R544" s="43"/>
      <c r="S544" s="43"/>
      <c r="T544" s="43"/>
      <c r="U544" s="43"/>
      <c r="V544" s="45">
        <v>13.63472614</v>
      </c>
      <c r="W544" s="45">
        <v>13.353549360000001</v>
      </c>
      <c r="X544" s="45">
        <f t="shared" si="119"/>
        <v>13.63472614</v>
      </c>
      <c r="Y544" s="45">
        <f t="shared" si="120"/>
        <v>13.353549360000001</v>
      </c>
      <c r="Z544" s="45">
        <f t="shared" si="121"/>
        <v>13.63472614</v>
      </c>
      <c r="AA544" s="17"/>
      <c r="AB544" s="17"/>
      <c r="AC544" s="17"/>
      <c r="AD544" s="17"/>
      <c r="AE544" s="17"/>
      <c r="AF544" s="17"/>
      <c r="AG544" s="17"/>
      <c r="AH544" s="17"/>
      <c r="AI544" s="17"/>
      <c r="AJ544" s="17"/>
      <c r="AK544" s="17"/>
      <c r="AL544" s="43"/>
      <c r="AM544" s="43"/>
    </row>
    <row r="545" spans="1:39" x14ac:dyDescent="0.25">
      <c r="A545" s="17" t="s">
        <v>600</v>
      </c>
      <c r="B545" s="18">
        <v>427</v>
      </c>
      <c r="C545" s="18">
        <v>544</v>
      </c>
      <c r="D545" s="18">
        <v>1977</v>
      </c>
      <c r="E545" s="17">
        <f t="shared" ref="E545:E551" si="124">D545</f>
        <v>1977</v>
      </c>
      <c r="F545" s="17">
        <v>26</v>
      </c>
      <c r="G545" s="17">
        <v>30</v>
      </c>
      <c r="H545" s="17">
        <v>2020</v>
      </c>
      <c r="I545" s="19" t="s">
        <v>12</v>
      </c>
      <c r="J545" s="17">
        <v>3426.4203205700001</v>
      </c>
      <c r="K545" s="17">
        <v>-735.53750614</v>
      </c>
      <c r="L545" s="20">
        <v>138616.8021</v>
      </c>
      <c r="M545" s="20">
        <v>5028790.6529999999</v>
      </c>
      <c r="N545" s="20">
        <f t="shared" si="122"/>
        <v>138616.802</v>
      </c>
      <c r="O545" s="20">
        <f t="shared" si="123"/>
        <v>5028790.6529999999</v>
      </c>
      <c r="P545" s="20" t="s">
        <v>104</v>
      </c>
      <c r="Q545" s="43"/>
      <c r="R545" s="43"/>
      <c r="S545" s="43"/>
      <c r="T545" s="43"/>
      <c r="U545" s="43"/>
      <c r="V545" s="44">
        <v>14.75538652</v>
      </c>
      <c r="W545" s="44">
        <v>14.80248941</v>
      </c>
      <c r="X545" s="45">
        <f t="shared" si="119"/>
        <v>14.75538652</v>
      </c>
      <c r="Y545" s="45">
        <f t="shared" si="120"/>
        <v>14.80248941</v>
      </c>
      <c r="Z545" s="45">
        <f t="shared" si="121"/>
        <v>14.75538652</v>
      </c>
      <c r="AA545" s="17"/>
      <c r="AB545" s="17"/>
      <c r="AC545" s="17"/>
      <c r="AD545" s="17"/>
      <c r="AE545" s="17"/>
      <c r="AF545" s="17"/>
      <c r="AG545" s="17"/>
      <c r="AH545" s="17"/>
      <c r="AI545" s="17"/>
      <c r="AJ545" s="17"/>
      <c r="AK545" s="17"/>
      <c r="AL545" s="43"/>
      <c r="AM545" s="43"/>
    </row>
    <row r="546" spans="1:39" x14ac:dyDescent="0.25">
      <c r="A546" s="29" t="s">
        <v>206</v>
      </c>
      <c r="B546" s="29">
        <v>53</v>
      </c>
      <c r="C546" s="29">
        <v>545</v>
      </c>
      <c r="D546" s="29">
        <v>1803</v>
      </c>
      <c r="E546" s="29">
        <f t="shared" si="124"/>
        <v>1803</v>
      </c>
      <c r="F546" s="29" t="s">
        <v>12</v>
      </c>
      <c r="G546" s="29">
        <v>53</v>
      </c>
      <c r="H546" s="29">
        <v>1803</v>
      </c>
      <c r="I546" s="30">
        <v>4</v>
      </c>
      <c r="J546" s="29" t="s">
        <v>12</v>
      </c>
      <c r="K546" s="29" t="s">
        <v>12</v>
      </c>
      <c r="L546" s="31">
        <v>138656.06116247529</v>
      </c>
      <c r="M546" s="31">
        <v>5028729.7077874262</v>
      </c>
      <c r="N546" s="31">
        <f t="shared" si="122"/>
        <v>138656.06099999999</v>
      </c>
      <c r="O546" s="31">
        <f t="shared" si="123"/>
        <v>5028729.7079999996</v>
      </c>
      <c r="P546" s="31" t="s">
        <v>199</v>
      </c>
      <c r="Q546" s="32">
        <v>5.0999999999999996</v>
      </c>
      <c r="R546" s="32">
        <v>15.625</v>
      </c>
      <c r="S546" s="33">
        <f>IF(E546=2020, Q546, IF(E546=1946, Q546+5.4, IF(E546=1883, Q546+8.2, IF(E546=1882, Q546+5.9, IF(E546=1824, Q546+5.8, IF(E546=1803, Q546+14.8, IF(E546=1790, Q546+8, )))))))</f>
        <v>19.899999999999999</v>
      </c>
      <c r="T546" s="33">
        <f>IF(E546=2020, R546, IF(E546=1946, R546+5.4, IF(E546=1883, R546+8.2, IF(E546=1882, R546+5.9, IF(E546=1824, R546+5.8, IF(E546=1803, R546+14.8, IF(E546=1790, R546+8, )))))))</f>
        <v>30.425000000000001</v>
      </c>
      <c r="U546" s="33">
        <f>IF(P546="Affine", S546, T546)</f>
        <v>30.425000000000001</v>
      </c>
      <c r="V546" s="29"/>
      <c r="W546" s="29"/>
      <c r="X546" s="34"/>
      <c r="Y546" s="33"/>
      <c r="Z546" s="32"/>
      <c r="AA546" s="29"/>
      <c r="AB546" s="29">
        <v>1749</v>
      </c>
      <c r="AC546" s="29">
        <f>AVERAGE(AA546:AB546)</f>
        <v>1749</v>
      </c>
      <c r="AD546" s="29"/>
      <c r="AE546" s="29">
        <v>1780</v>
      </c>
      <c r="AF546" s="29">
        <v>1824</v>
      </c>
      <c r="AG546" s="29">
        <f>AVERAGE(AE546:AF546)</f>
        <v>1802</v>
      </c>
      <c r="AH546" s="29">
        <f>AG546-AE546</f>
        <v>22</v>
      </c>
      <c r="AI546" s="29" t="s">
        <v>142</v>
      </c>
      <c r="AJ546" s="29">
        <v>2</v>
      </c>
      <c r="AK546" s="29" t="s">
        <v>204</v>
      </c>
      <c r="AL546" s="32">
        <f>AVERAGE(V547:V550)</f>
        <v>5.0999999999999996</v>
      </c>
      <c r="AM546" s="32">
        <f>AVERAGE(W547:W550)</f>
        <v>15.625</v>
      </c>
    </row>
    <row r="547" spans="1:39" x14ac:dyDescent="0.25">
      <c r="A547" s="17" t="s">
        <v>1507</v>
      </c>
      <c r="B547" s="18">
        <v>1318</v>
      </c>
      <c r="C547" s="18">
        <v>546</v>
      </c>
      <c r="D547" s="17">
        <v>1790</v>
      </c>
      <c r="E547" s="17">
        <f t="shared" si="124"/>
        <v>1790</v>
      </c>
      <c r="F547" s="17">
        <v>9</v>
      </c>
      <c r="G547" s="17">
        <v>53</v>
      </c>
      <c r="H547" s="17">
        <v>1803</v>
      </c>
      <c r="I547" s="19" t="s">
        <v>12</v>
      </c>
      <c r="J547" s="17">
        <v>2765.0419370700001</v>
      </c>
      <c r="K547" s="17">
        <v>-1957.49767243</v>
      </c>
      <c r="L547" s="20">
        <v>138656.06116248001</v>
      </c>
      <c r="M547" s="20">
        <v>5028729.7077874299</v>
      </c>
      <c r="N547" s="20">
        <f t="shared" si="122"/>
        <v>138656.06099999999</v>
      </c>
      <c r="O547" s="20">
        <f t="shared" si="123"/>
        <v>5028729.7079999996</v>
      </c>
      <c r="P547" s="20" t="s">
        <v>199</v>
      </c>
      <c r="Q547" s="43"/>
      <c r="R547" s="43"/>
      <c r="S547" s="43"/>
      <c r="T547" s="43"/>
      <c r="U547" s="43"/>
      <c r="V547" s="44">
        <v>4.2</v>
      </c>
      <c r="W547" s="44">
        <v>21</v>
      </c>
      <c r="X547" s="45">
        <f>IF(H547=2020, V547, IF(H547=1946, V547+5.4, IF(H547=1883, V547+8.2, IF(H547=1882, V547+5.9, IF(H547=1824, V547+5.8, IF(H547=1803, V547+14.8, IF(H547=1790, V547+8, )))))))</f>
        <v>19</v>
      </c>
      <c r="Y547" s="45">
        <f>IF(H547=2020, W547, IF(H547=1946, W547+6.1, IF(H547=1883, W547+7.6, IF(H547=1882, W547+6.3, IF(H547=1824, W547+7.4, IF(H547=1803, W547+17.5, IF(H547=1790, W547+11.8, )))))))</f>
        <v>38.5</v>
      </c>
      <c r="Z547" s="45">
        <f>IF(P547="Affine", X547, Y547)</f>
        <v>38.5</v>
      </c>
      <c r="AA547" s="17"/>
      <c r="AB547" s="17"/>
      <c r="AC547" s="17"/>
      <c r="AD547" s="17"/>
      <c r="AE547" s="17"/>
      <c r="AF547" s="17"/>
      <c r="AG547" s="17"/>
      <c r="AH547" s="17"/>
      <c r="AI547" s="17"/>
      <c r="AJ547" s="17"/>
      <c r="AK547" s="17"/>
      <c r="AL547" s="43"/>
      <c r="AM547" s="43"/>
    </row>
    <row r="548" spans="1:39" x14ac:dyDescent="0.25">
      <c r="A548" s="17" t="s">
        <v>1495</v>
      </c>
      <c r="B548" s="18">
        <v>1306</v>
      </c>
      <c r="C548" s="18">
        <v>547</v>
      </c>
      <c r="D548" s="17">
        <v>1797</v>
      </c>
      <c r="E548" s="17">
        <f t="shared" si="124"/>
        <v>1797</v>
      </c>
      <c r="F548" s="17">
        <v>6</v>
      </c>
      <c r="G548" s="17">
        <v>53</v>
      </c>
      <c r="H548" s="17">
        <v>1803</v>
      </c>
      <c r="I548" s="19" t="s">
        <v>12</v>
      </c>
      <c r="J548" s="17">
        <v>4.3788590899999997</v>
      </c>
      <c r="K548" s="17">
        <v>9.3897433199999991</v>
      </c>
      <c r="L548" s="20">
        <v>138656.0612</v>
      </c>
      <c r="M548" s="20">
        <v>5028729.7079999996</v>
      </c>
      <c r="N548" s="20">
        <f t="shared" si="122"/>
        <v>138656.06099999999</v>
      </c>
      <c r="O548" s="20">
        <f t="shared" si="123"/>
        <v>5028729.7079999996</v>
      </c>
      <c r="P548" s="20" t="s">
        <v>199</v>
      </c>
      <c r="Q548" s="43"/>
      <c r="R548" s="43"/>
      <c r="S548" s="43"/>
      <c r="T548" s="43"/>
      <c r="U548" s="43"/>
      <c r="V548" s="44">
        <v>7.1</v>
      </c>
      <c r="W548" s="44">
        <v>11.8</v>
      </c>
      <c r="X548" s="45">
        <f>IF(H548=2020, V548, IF(H548=1946, V548+5.4, IF(H548=1883, V548+8.2, IF(H548=1882, V548+5.9, IF(H548=1824, V548+5.8, IF(H548=1803, V548+14.8, IF(H548=1790, V548+8, )))))))</f>
        <v>21.9</v>
      </c>
      <c r="Y548" s="45">
        <f>IF(H548=2020, W548, IF(H548=1946, W548+6.1, IF(H548=1883, W548+7.6, IF(H548=1882, W548+6.3, IF(H548=1824, W548+7.4, IF(H548=1803, W548+17.5, IF(H548=1790, W548+11.8, )))))))</f>
        <v>29.3</v>
      </c>
      <c r="Z548" s="45">
        <f>IF(P548="Affine", X548, Y548)</f>
        <v>29.3</v>
      </c>
      <c r="AA548" s="17"/>
      <c r="AB548" s="17"/>
      <c r="AC548" s="17"/>
      <c r="AD548" s="17"/>
      <c r="AE548" s="17"/>
      <c r="AF548" s="17"/>
      <c r="AG548" s="17"/>
      <c r="AH548" s="17"/>
      <c r="AI548" s="17"/>
      <c r="AJ548" s="17"/>
      <c r="AK548" s="17"/>
      <c r="AL548" s="43"/>
      <c r="AM548" s="43"/>
    </row>
    <row r="549" spans="1:39" x14ac:dyDescent="0.25">
      <c r="A549" s="17" t="s">
        <v>1513</v>
      </c>
      <c r="B549" s="18">
        <v>1324</v>
      </c>
      <c r="C549" s="18">
        <v>548</v>
      </c>
      <c r="D549" s="17">
        <v>1780</v>
      </c>
      <c r="E549" s="17">
        <f t="shared" si="124"/>
        <v>1780</v>
      </c>
      <c r="F549" s="17">
        <v>6</v>
      </c>
      <c r="G549" s="17">
        <v>53</v>
      </c>
      <c r="H549" s="17">
        <v>1803</v>
      </c>
      <c r="I549" s="19" t="s">
        <v>12</v>
      </c>
      <c r="J549" s="17">
        <v>2632.2502546000001</v>
      </c>
      <c r="K549" s="17">
        <v>-1080.73103894</v>
      </c>
      <c r="L549" s="20">
        <v>138656.0612</v>
      </c>
      <c r="M549" s="20">
        <v>5028729.7079999996</v>
      </c>
      <c r="N549" s="20">
        <f t="shared" si="122"/>
        <v>138656.06099999999</v>
      </c>
      <c r="O549" s="20">
        <f t="shared" si="123"/>
        <v>5028729.7079999996</v>
      </c>
      <c r="P549" s="20" t="s">
        <v>199</v>
      </c>
      <c r="Q549" s="43"/>
      <c r="R549" s="43"/>
      <c r="S549" s="43"/>
      <c r="T549" s="43"/>
      <c r="U549" s="43"/>
      <c r="V549" s="44">
        <v>4.7</v>
      </c>
      <c r="W549" s="44">
        <v>19.5</v>
      </c>
      <c r="X549" s="45">
        <f>IF(H549=2020, V549, IF(H549=1946, V549+5.4, IF(H549=1883, V549+8.2, IF(H549=1882, V549+5.9, IF(H549=1824, V549+5.8, IF(H549=1803, V549+14.8, IF(H549=1790, V549+8, )))))))</f>
        <v>19.5</v>
      </c>
      <c r="Y549" s="45">
        <f>IF(H549=2020, W549, IF(H549=1946, W549+6.1, IF(H549=1883, W549+7.6, IF(H549=1882, W549+6.3, IF(H549=1824, W549+7.4, IF(H549=1803, W549+17.5, IF(H549=1790, W549+11.8, )))))))</f>
        <v>37</v>
      </c>
      <c r="Z549" s="45">
        <f>IF(P549="Affine", X549, Y549)</f>
        <v>37</v>
      </c>
      <c r="AA549" s="17"/>
      <c r="AB549" s="17"/>
      <c r="AC549" s="17"/>
      <c r="AD549" s="17"/>
      <c r="AE549" s="17"/>
      <c r="AF549" s="17"/>
      <c r="AG549" s="17"/>
      <c r="AH549" s="17"/>
      <c r="AI549" s="17"/>
      <c r="AJ549" s="17"/>
      <c r="AK549" s="17"/>
      <c r="AL549" s="43"/>
      <c r="AM549" s="43"/>
    </row>
    <row r="550" spans="1:39" x14ac:dyDescent="0.25">
      <c r="A550" s="17" t="s">
        <v>1521</v>
      </c>
      <c r="B550" s="18">
        <v>1332</v>
      </c>
      <c r="C550" s="18">
        <v>549</v>
      </c>
      <c r="D550" s="17">
        <v>1749</v>
      </c>
      <c r="E550" s="17">
        <f t="shared" si="124"/>
        <v>1749</v>
      </c>
      <c r="F550" s="17">
        <v>4</v>
      </c>
      <c r="G550" s="17">
        <v>53</v>
      </c>
      <c r="H550" s="17">
        <v>1803</v>
      </c>
      <c r="I550" s="19" t="s">
        <v>12</v>
      </c>
      <c r="J550" s="17">
        <v>11.55730529</v>
      </c>
      <c r="K550" s="17">
        <v>-153.89740222</v>
      </c>
      <c r="L550" s="20">
        <v>138656.0612</v>
      </c>
      <c r="M550" s="20">
        <v>5028729.7079999996</v>
      </c>
      <c r="N550" s="20">
        <f t="shared" si="122"/>
        <v>138656.06099999999</v>
      </c>
      <c r="O550" s="20">
        <f t="shared" si="123"/>
        <v>5028729.7079999996</v>
      </c>
      <c r="P550" s="20" t="s">
        <v>199</v>
      </c>
      <c r="Q550" s="43"/>
      <c r="R550" s="43"/>
      <c r="S550" s="43"/>
      <c r="T550" s="43"/>
      <c r="U550" s="43"/>
      <c r="V550" s="44">
        <v>4.4000000000000004</v>
      </c>
      <c r="W550" s="44">
        <v>10.199999999999999</v>
      </c>
      <c r="X550" s="45">
        <f>IF(H550=2020, V550, IF(H550=1946, V550+5.4, IF(H550=1883, V550+8.2, IF(H550=1882, V550+5.9, IF(H550=1824, V550+5.8, IF(H550=1803, V550+14.8, IF(H550=1790, V550+8, )))))))</f>
        <v>19.200000000000003</v>
      </c>
      <c r="Y550" s="45">
        <f>IF(H550=2020, W550, IF(H550=1946, W550+6.1, IF(H550=1883, W550+7.6, IF(H550=1882, W550+6.3, IF(H550=1824, W550+7.4, IF(H550=1803, W550+17.5, IF(H550=1790, W550+11.8, )))))))</f>
        <v>27.7</v>
      </c>
      <c r="Z550" s="45">
        <f>IF(P550="Affine", X550, Y550)</f>
        <v>27.7</v>
      </c>
      <c r="AA550" s="17"/>
      <c r="AB550" s="17"/>
      <c r="AC550" s="17"/>
      <c r="AD550" s="17"/>
      <c r="AE550" s="17"/>
      <c r="AF550" s="17"/>
      <c r="AG550" s="17"/>
      <c r="AH550" s="17"/>
      <c r="AI550" s="17"/>
      <c r="AJ550" s="17"/>
      <c r="AK550" s="17"/>
      <c r="AL550" s="43"/>
      <c r="AM550" s="43"/>
    </row>
    <row r="551" spans="1:39" x14ac:dyDescent="0.25">
      <c r="A551" s="23" t="s">
        <v>139</v>
      </c>
      <c r="B551" s="23">
        <v>18</v>
      </c>
      <c r="C551" s="23">
        <v>550</v>
      </c>
      <c r="D551" s="23">
        <v>1824</v>
      </c>
      <c r="E551" s="23">
        <f t="shared" si="124"/>
        <v>1824</v>
      </c>
      <c r="F551" s="23" t="s">
        <v>12</v>
      </c>
      <c r="G551" s="23">
        <v>18</v>
      </c>
      <c r="H551" s="23">
        <v>1824</v>
      </c>
      <c r="I551" s="24">
        <v>4</v>
      </c>
      <c r="J551" s="23" t="s">
        <v>12</v>
      </c>
      <c r="K551" s="23" t="s">
        <v>12</v>
      </c>
      <c r="L551" s="25">
        <v>138660.94709999999</v>
      </c>
      <c r="M551" s="25">
        <v>5027554.343701222</v>
      </c>
      <c r="N551" s="25">
        <f t="shared" si="122"/>
        <v>138660.94699999999</v>
      </c>
      <c r="O551" s="25">
        <f t="shared" si="123"/>
        <v>5027554.3439999996</v>
      </c>
      <c r="P551" s="25" t="s">
        <v>104</v>
      </c>
      <c r="Q551" s="26">
        <v>18.24025885</v>
      </c>
      <c r="R551" s="26">
        <v>70.767929559999999</v>
      </c>
      <c r="S551" s="27">
        <f>IF(E551=2020, Q551, IF(E551=1946, Q551+5.4, IF(E551=1883, Q551+8.2, IF(E551=1882, Q551+5.9, IF(E551=1824, Q551+5.8, IF(E551=1803, Q551+14.8, IF(E551=1790, Q551+8, )))))))</f>
        <v>24.040258850000001</v>
      </c>
      <c r="T551" s="27">
        <f>IF(E551=2020, R551, IF(E551=1946, R551+5.4, IF(E551=1883, R551+8.2, IF(E551=1882, R551+5.9, IF(E551=1824, R551+5.8, IF(E551=1803, R551+14.8, IF(E551=1790, R551+8, )))))))</f>
        <v>76.567929559999996</v>
      </c>
      <c r="U551" s="27">
        <f>IF(P551="Affine", S551, T551)</f>
        <v>24.040258850000001</v>
      </c>
      <c r="V551" s="23"/>
      <c r="W551" s="23"/>
      <c r="X551" s="28"/>
      <c r="Y551" s="27"/>
      <c r="Z551" s="26"/>
      <c r="AA551" s="23">
        <v>1790</v>
      </c>
      <c r="AB551" s="23">
        <v>1803</v>
      </c>
      <c r="AC551" s="23">
        <f>AVERAGE(AA551:AB551)</f>
        <v>1796.5</v>
      </c>
      <c r="AD551" s="23">
        <f>AC551-AA551</f>
        <v>6.5</v>
      </c>
      <c r="AE551" s="23">
        <v>1827</v>
      </c>
      <c r="AF551" s="23">
        <v>1852</v>
      </c>
      <c r="AG551" s="23">
        <f>AVERAGE(AE551:AF551)</f>
        <v>1839.5</v>
      </c>
      <c r="AH551" s="23">
        <f>AG551-AE551</f>
        <v>12.5</v>
      </c>
      <c r="AI551" s="23" t="s">
        <v>105</v>
      </c>
      <c r="AJ551" s="23">
        <v>1</v>
      </c>
      <c r="AK551" s="23" t="s">
        <v>140</v>
      </c>
      <c r="AL551" s="26">
        <f>AVERAGE(V552:V555)</f>
        <v>18.24025885</v>
      </c>
      <c r="AM551" s="26">
        <f>AVERAGE(W552:W555)</f>
        <v>70.767929559999999</v>
      </c>
    </row>
    <row r="552" spans="1:39" x14ac:dyDescent="0.25">
      <c r="A552" s="17" t="s">
        <v>1431</v>
      </c>
      <c r="B552" s="18">
        <v>1244</v>
      </c>
      <c r="C552" s="18">
        <v>551</v>
      </c>
      <c r="D552" s="17" t="s">
        <v>1428</v>
      </c>
      <c r="E552" s="17">
        <v>1827</v>
      </c>
      <c r="F552" s="17">
        <v>4</v>
      </c>
      <c r="G552" s="17">
        <v>18</v>
      </c>
      <c r="H552" s="17">
        <v>1824</v>
      </c>
      <c r="I552" s="19" t="s">
        <v>12</v>
      </c>
      <c r="J552" s="17">
        <v>1227.4470698499999</v>
      </c>
      <c r="K552" s="17">
        <v>-1986.4389209599999</v>
      </c>
      <c r="L552" s="20">
        <v>138660.94709999999</v>
      </c>
      <c r="M552" s="20">
        <v>5027554.3439999996</v>
      </c>
      <c r="N552" s="20">
        <f t="shared" si="122"/>
        <v>138660.94699999999</v>
      </c>
      <c r="O552" s="20">
        <f t="shared" si="123"/>
        <v>5027554.3439999996</v>
      </c>
      <c r="P552" s="20" t="s">
        <v>199</v>
      </c>
      <c r="Q552" s="43"/>
      <c r="R552" s="43"/>
      <c r="S552" s="43"/>
      <c r="T552" s="43"/>
      <c r="U552" s="43"/>
      <c r="V552" s="53">
        <v>7.0206900799999996</v>
      </c>
      <c r="W552" s="53">
        <v>102.07766689</v>
      </c>
      <c r="X552" s="45">
        <f>IF(H552=2020, V552, IF(H552=1946, V552+5.4, IF(H552=1883, V552+8.2, IF(H552=1882, V552+5.9, IF(H552=1824, V552+5.8, IF(H552=1803, V552+14.8, IF(H552=1790, V552+8, )))))))</f>
        <v>12.820690079999999</v>
      </c>
      <c r="Y552" s="45">
        <f>IF(H552=2020, W552, IF(H552=1946, W552+6.1, IF(H552=1883, W552+7.6, IF(H552=1882, W552+6.3, IF(H552=1824, W552+7.4, IF(H552=1803, W552+17.5, IF(H552=1790, W552+11.8, )))))))</f>
        <v>109.47766689000001</v>
      </c>
      <c r="Z552" s="45">
        <f>IF(P552="Affine", X552, Y552)</f>
        <v>109.47766689000001</v>
      </c>
      <c r="AA552" s="17"/>
      <c r="AB552" s="17"/>
      <c r="AC552" s="17"/>
      <c r="AD552" s="17"/>
      <c r="AE552" s="17"/>
      <c r="AF552" s="17"/>
      <c r="AG552" s="17"/>
      <c r="AH552" s="17"/>
      <c r="AI552" s="17"/>
      <c r="AJ552" s="17"/>
      <c r="AK552" s="17"/>
      <c r="AL552" s="43"/>
      <c r="AM552" s="43"/>
    </row>
    <row r="553" spans="1:39" x14ac:dyDescent="0.25">
      <c r="A553" s="17" t="s">
        <v>1461</v>
      </c>
      <c r="B553" s="18">
        <v>1274</v>
      </c>
      <c r="C553" s="18">
        <v>552</v>
      </c>
      <c r="D553" s="17">
        <v>1813</v>
      </c>
      <c r="E553" s="17">
        <f>D553</f>
        <v>1813</v>
      </c>
      <c r="F553" s="17">
        <v>4</v>
      </c>
      <c r="G553" s="17">
        <v>18</v>
      </c>
      <c r="H553" s="17">
        <v>1824</v>
      </c>
      <c r="I553" s="19" t="s">
        <v>12</v>
      </c>
      <c r="J553" s="17">
        <v>1600.69443609</v>
      </c>
      <c r="K553" s="17">
        <v>-1685.24832038</v>
      </c>
      <c r="L553" s="20">
        <v>138660.94709999999</v>
      </c>
      <c r="M553" s="20">
        <v>5027554.3439999996</v>
      </c>
      <c r="N553" s="20">
        <f t="shared" si="122"/>
        <v>138660.94699999999</v>
      </c>
      <c r="O553" s="20">
        <f t="shared" si="123"/>
        <v>5027554.3439999996</v>
      </c>
      <c r="P553" s="20" t="s">
        <v>199</v>
      </c>
      <c r="Q553" s="43"/>
      <c r="R553" s="43"/>
      <c r="S553" s="43"/>
      <c r="T553" s="43"/>
      <c r="U553" s="43"/>
      <c r="V553" s="44">
        <v>11.1</v>
      </c>
      <c r="W553" s="44">
        <v>62.8</v>
      </c>
      <c r="X553" s="45">
        <f>IF(H553=2020, V553, IF(H553=1946, V553+5.4, IF(H553=1883, V553+8.2, IF(H553=1882, V553+5.9, IF(H553=1824, V553+5.8, IF(H553=1803, V553+14.8, IF(H553=1790, V553+8, )))))))</f>
        <v>16.899999999999999</v>
      </c>
      <c r="Y553" s="45">
        <f>IF(H553=2020, W553, IF(H553=1946, W553+6.1, IF(H553=1883, W553+7.6, IF(H553=1882, W553+6.3, IF(H553=1824, W553+7.4, IF(H553=1803, W553+17.5, IF(H553=1790, W553+11.8, )))))))</f>
        <v>70.2</v>
      </c>
      <c r="Z553" s="45">
        <f>IF(P553="Affine", X553, Y553)</f>
        <v>70.2</v>
      </c>
      <c r="AC553" s="17"/>
      <c r="AD553" s="17"/>
      <c r="AE553" s="17"/>
      <c r="AF553" s="17"/>
      <c r="AG553" s="17"/>
      <c r="AH553" s="17"/>
      <c r="AI553" s="17"/>
      <c r="AJ553" s="17"/>
      <c r="AK553" s="17"/>
      <c r="AL553" s="43"/>
      <c r="AM553" s="43"/>
    </row>
    <row r="554" spans="1:39" x14ac:dyDescent="0.25">
      <c r="A554" s="17" t="s">
        <v>1481</v>
      </c>
      <c r="B554" s="18">
        <v>1293</v>
      </c>
      <c r="C554" s="18">
        <v>553</v>
      </c>
      <c r="D554" s="17" t="s">
        <v>1476</v>
      </c>
      <c r="E554" s="17">
        <v>1803</v>
      </c>
      <c r="F554" s="17">
        <v>6</v>
      </c>
      <c r="G554" s="17">
        <v>18</v>
      </c>
      <c r="H554" s="17">
        <v>1824</v>
      </c>
      <c r="I554" s="19" t="s">
        <v>12</v>
      </c>
      <c r="J554" s="17">
        <v>2514.83056192</v>
      </c>
      <c r="K554" s="17">
        <v>-1802.8643594800001</v>
      </c>
      <c r="L554" s="20">
        <v>138660.94709999999</v>
      </c>
      <c r="M554" s="20">
        <v>5027554.3439999996</v>
      </c>
      <c r="N554" s="20">
        <f t="shared" si="122"/>
        <v>138660.94699999999</v>
      </c>
      <c r="O554" s="20">
        <f t="shared" si="123"/>
        <v>5027554.3439999996</v>
      </c>
      <c r="P554" s="20" t="s">
        <v>199</v>
      </c>
      <c r="Q554" s="48"/>
      <c r="R554" s="48"/>
      <c r="S554" s="48"/>
      <c r="T554" s="48"/>
      <c r="U554" s="48"/>
      <c r="V554" s="44">
        <v>20.100000000000001</v>
      </c>
      <c r="W554" s="44">
        <v>47.7</v>
      </c>
      <c r="X554" s="45">
        <f>IF(H554=2020, V554, IF(H554=1946, V554+5.4, IF(H554=1883, V554+8.2, IF(H554=1882, V554+5.9, IF(H554=1824, V554+5.8, IF(H554=1803, V554+14.8, IF(H554=1790, V554+8, )))))))</f>
        <v>25.900000000000002</v>
      </c>
      <c r="Y554" s="45">
        <f>IF(H554=2020, W554, IF(H554=1946, W554+6.1, IF(H554=1883, W554+7.6, IF(H554=1882, W554+6.3, IF(H554=1824, W554+7.4, IF(H554=1803, W554+17.5, IF(H554=1790, W554+11.8, )))))))</f>
        <v>55.1</v>
      </c>
      <c r="Z554" s="45">
        <f>IF(P554="Affine", X554, Y554)</f>
        <v>55.1</v>
      </c>
      <c r="AA554" s="17"/>
      <c r="AB554" s="17"/>
      <c r="AC554" s="17"/>
      <c r="AD554" s="17"/>
      <c r="AE554" s="17"/>
      <c r="AF554" s="17"/>
      <c r="AG554" s="17"/>
      <c r="AH554" s="17"/>
      <c r="AI554" s="17"/>
      <c r="AJ554" s="17"/>
      <c r="AK554" s="17"/>
      <c r="AL554" s="48"/>
      <c r="AM554" s="48"/>
    </row>
    <row r="555" spans="1:39" x14ac:dyDescent="0.25">
      <c r="A555" s="17" t="s">
        <v>1419</v>
      </c>
      <c r="B555" s="18">
        <v>1233</v>
      </c>
      <c r="C555" s="18">
        <v>554</v>
      </c>
      <c r="D555" s="17" t="s">
        <v>1399</v>
      </c>
      <c r="E555" s="17">
        <v>1827</v>
      </c>
      <c r="F555" s="17">
        <v>21</v>
      </c>
      <c r="G555" s="17">
        <v>18</v>
      </c>
      <c r="H555" s="17">
        <v>1824</v>
      </c>
      <c r="I555" s="19" t="s">
        <v>12</v>
      </c>
      <c r="J555" s="17">
        <v>2938.9306978200002</v>
      </c>
      <c r="K555" s="17">
        <v>-4458.8806301000004</v>
      </c>
      <c r="L555" s="20">
        <v>138660.94709999999</v>
      </c>
      <c r="M555" s="20">
        <v>5027554.3439999996</v>
      </c>
      <c r="N555" s="20">
        <f t="shared" si="122"/>
        <v>138660.94699999999</v>
      </c>
      <c r="O555" s="20">
        <f t="shared" si="123"/>
        <v>5027554.3439999996</v>
      </c>
      <c r="P555" s="20" t="s">
        <v>199</v>
      </c>
      <c r="Q555" s="43"/>
      <c r="R555" s="43"/>
      <c r="S555" s="43"/>
      <c r="T555" s="43"/>
      <c r="U555" s="43"/>
      <c r="V555" s="45">
        <v>34.740345320000003</v>
      </c>
      <c r="W555" s="45">
        <v>70.494051350000007</v>
      </c>
      <c r="X555" s="45">
        <f>IF(H555=2020, V555, IF(H555=1946, V555+5.4, IF(H555=1883, V555+8.2, IF(H555=1882, V555+5.9, IF(H555=1824, V555+5.8, IF(H555=1803, V555+14.8, IF(H555=1790, V555+8, )))))))</f>
        <v>40.54034532</v>
      </c>
      <c r="Y555" s="45">
        <f>IF(H555=2020, W555, IF(H555=1946, W555+6.1, IF(H555=1883, W555+7.6, IF(H555=1882, W555+6.3, IF(H555=1824, W555+7.4, IF(H555=1803, W555+17.5, IF(H555=1790, W555+11.8, )))))))</f>
        <v>77.894051350000012</v>
      </c>
      <c r="Z555" s="45">
        <f>IF(P555="Affine", X555, Y555)</f>
        <v>77.894051350000012</v>
      </c>
      <c r="AA555" s="17"/>
      <c r="AB555" s="17"/>
      <c r="AC555" s="17"/>
      <c r="AD555" s="17"/>
      <c r="AE555" s="17"/>
      <c r="AF555" s="17"/>
      <c r="AG555" s="17"/>
      <c r="AH555" s="17"/>
      <c r="AI555" s="17"/>
      <c r="AJ555" s="17"/>
      <c r="AK555" s="17"/>
      <c r="AL555" s="43"/>
      <c r="AM555" s="43"/>
    </row>
    <row r="556" spans="1:39" x14ac:dyDescent="0.25">
      <c r="A556" s="29" t="s">
        <v>203</v>
      </c>
      <c r="B556" s="29">
        <v>51</v>
      </c>
      <c r="C556" s="29">
        <v>555</v>
      </c>
      <c r="D556" s="29">
        <v>1803</v>
      </c>
      <c r="E556" s="29">
        <f t="shared" ref="E556:E561" si="125">D556</f>
        <v>1803</v>
      </c>
      <c r="F556" s="29" t="s">
        <v>12</v>
      </c>
      <c r="G556" s="29">
        <v>51</v>
      </c>
      <c r="H556" s="29">
        <v>1803</v>
      </c>
      <c r="I556" s="30">
        <v>4</v>
      </c>
      <c r="J556" s="29" t="s">
        <v>12</v>
      </c>
      <c r="K556" s="29" t="s">
        <v>12</v>
      </c>
      <c r="L556" s="31">
        <v>138694.47734990131</v>
      </c>
      <c r="M556" s="31">
        <v>5028881.5127874259</v>
      </c>
      <c r="N556" s="31">
        <f t="shared" si="122"/>
        <v>138694.47700000001</v>
      </c>
      <c r="O556" s="31">
        <f t="shared" si="123"/>
        <v>5028881.5130000003</v>
      </c>
      <c r="P556" s="31" t="s">
        <v>199</v>
      </c>
      <c r="Q556" s="32">
        <v>4.375</v>
      </c>
      <c r="R556" s="32">
        <v>6.0250000000000004</v>
      </c>
      <c r="S556" s="33">
        <f>IF(E556=2020, Q556, IF(E556=1946, Q556+5.4, IF(E556=1883, Q556+8.2, IF(E556=1882, Q556+5.9, IF(E556=1824, Q556+5.8, IF(E556=1803, Q556+14.8, IF(E556=1790, Q556+8, )))))))</f>
        <v>19.175000000000001</v>
      </c>
      <c r="T556" s="33">
        <f>IF(E556=2020, R556, IF(E556=1946, R556+5.4, IF(E556=1883, R556+8.2, IF(E556=1882, R556+5.9, IF(E556=1824, R556+5.8, IF(E556=1803, R556+14.8, IF(E556=1790, R556+8, )))))))</f>
        <v>20.825000000000003</v>
      </c>
      <c r="U556" s="33">
        <f>IF(P556="Affine", S556, T556)</f>
        <v>20.825000000000003</v>
      </c>
      <c r="V556" s="29"/>
      <c r="W556" s="29"/>
      <c r="X556" s="34"/>
      <c r="Y556" s="33"/>
      <c r="Z556" s="32"/>
      <c r="AA556" s="29"/>
      <c r="AB556" s="29">
        <v>1749</v>
      </c>
      <c r="AC556" s="29">
        <f>AVERAGE(AA556:AB556)</f>
        <v>1749</v>
      </c>
      <c r="AD556" s="29"/>
      <c r="AE556" s="29">
        <v>1780</v>
      </c>
      <c r="AF556" s="29">
        <v>1824</v>
      </c>
      <c r="AG556" s="29">
        <f>AVERAGE(AE556:AF556)</f>
        <v>1802</v>
      </c>
      <c r="AH556" s="29">
        <f>AG556-AE556</f>
        <v>22</v>
      </c>
      <c r="AI556" s="29" t="s">
        <v>142</v>
      </c>
      <c r="AJ556" s="29">
        <v>2</v>
      </c>
      <c r="AK556" s="29" t="s">
        <v>204</v>
      </c>
      <c r="AL556" s="32">
        <f>AVERAGE(V557:V560)</f>
        <v>4.375</v>
      </c>
      <c r="AM556" s="32">
        <f>AVERAGE(W557:W560)</f>
        <v>6.0250000000000004</v>
      </c>
    </row>
    <row r="557" spans="1:39" x14ac:dyDescent="0.25">
      <c r="A557" s="17" t="s">
        <v>1494</v>
      </c>
      <c r="B557" s="18">
        <v>1305</v>
      </c>
      <c r="C557" s="18">
        <v>556</v>
      </c>
      <c r="D557" s="17">
        <v>1797</v>
      </c>
      <c r="E557" s="17">
        <f t="shared" si="125"/>
        <v>1797</v>
      </c>
      <c r="F557" s="17">
        <v>5</v>
      </c>
      <c r="G557" s="17">
        <v>51</v>
      </c>
      <c r="H557" s="17">
        <v>1803</v>
      </c>
      <c r="I557" s="19" t="s">
        <v>12</v>
      </c>
      <c r="J557" s="17">
        <v>4.6548936899999998</v>
      </c>
      <c r="K557" s="17">
        <v>12.06174032</v>
      </c>
      <c r="L557" s="20">
        <v>138694.4773</v>
      </c>
      <c r="M557" s="20">
        <v>5028881.5130000003</v>
      </c>
      <c r="N557" s="20">
        <f t="shared" si="122"/>
        <v>138694.47700000001</v>
      </c>
      <c r="O557" s="20">
        <f t="shared" si="123"/>
        <v>5028881.5130000003</v>
      </c>
      <c r="P557" s="20" t="s">
        <v>199</v>
      </c>
      <c r="Q557" s="43"/>
      <c r="R557" s="43"/>
      <c r="S557" s="43"/>
      <c r="T557" s="43"/>
      <c r="U557" s="43"/>
      <c r="V557" s="44">
        <v>2.2000000000000002</v>
      </c>
      <c r="W557" s="44">
        <v>2.9</v>
      </c>
      <c r="X557" s="45">
        <f>IF(H557=2020, V557, IF(H557=1946, V557+5.4, IF(H557=1883, V557+8.2, IF(H557=1882, V557+5.9, IF(H557=1824, V557+5.8, IF(H557=1803, V557+14.8, IF(H557=1790, V557+8, )))))))</f>
        <v>17</v>
      </c>
      <c r="Y557" s="45">
        <f>IF(H557=2020, W557, IF(H557=1946, W557+6.1, IF(H557=1883, W557+7.6, IF(H557=1882, W557+6.3, IF(H557=1824, W557+7.4, IF(H557=1803, W557+17.5, IF(H557=1790, W557+11.8, )))))))</f>
        <v>20.399999999999999</v>
      </c>
      <c r="Z557" s="45">
        <f>IF(P557="Affine", X557, Y557)</f>
        <v>20.399999999999999</v>
      </c>
      <c r="AA557" s="17"/>
      <c r="AB557" s="17"/>
      <c r="AC557" s="17"/>
      <c r="AD557" s="17"/>
      <c r="AE557" s="17"/>
      <c r="AF557" s="17"/>
      <c r="AG557" s="17"/>
      <c r="AH557" s="17"/>
      <c r="AI557" s="17"/>
      <c r="AJ557" s="17"/>
      <c r="AK557" s="17"/>
      <c r="AL557" s="43"/>
      <c r="AM557" s="43"/>
    </row>
    <row r="558" spans="1:39" x14ac:dyDescent="0.25">
      <c r="A558" s="17" t="s">
        <v>1512</v>
      </c>
      <c r="B558" s="18">
        <v>1323</v>
      </c>
      <c r="C558" s="18">
        <v>557</v>
      </c>
      <c r="D558" s="17">
        <v>1780</v>
      </c>
      <c r="E558" s="17">
        <f t="shared" si="125"/>
        <v>1780</v>
      </c>
      <c r="F558" s="17">
        <v>5</v>
      </c>
      <c r="G558" s="17">
        <v>51</v>
      </c>
      <c r="H558" s="17">
        <v>1803</v>
      </c>
      <c r="I558" s="19" t="s">
        <v>12</v>
      </c>
      <c r="J558" s="17">
        <v>2637.7146784699999</v>
      </c>
      <c r="K558" s="17">
        <v>-1763.5206899299999</v>
      </c>
      <c r="L558" s="20">
        <v>138694.4773</v>
      </c>
      <c r="M558" s="20">
        <v>5028881.5130000003</v>
      </c>
      <c r="N558" s="20">
        <f t="shared" si="122"/>
        <v>138694.47700000001</v>
      </c>
      <c r="O558" s="20">
        <f t="shared" si="123"/>
        <v>5028881.5130000003</v>
      </c>
      <c r="P558" s="20" t="s">
        <v>199</v>
      </c>
      <c r="Q558" s="43"/>
      <c r="R558" s="43"/>
      <c r="S558" s="43"/>
      <c r="T558" s="43"/>
      <c r="U558" s="43"/>
      <c r="V558" s="44">
        <v>4.4000000000000004</v>
      </c>
      <c r="W558" s="44">
        <v>5.4</v>
      </c>
      <c r="X558" s="45">
        <f>IF(H558=2020, V558, IF(H558=1946, V558+5.4, IF(H558=1883, V558+8.2, IF(H558=1882, V558+5.9, IF(H558=1824, V558+5.8, IF(H558=1803, V558+14.8, IF(H558=1790, V558+8, )))))))</f>
        <v>19.200000000000003</v>
      </c>
      <c r="Y558" s="45">
        <f>IF(H558=2020, W558, IF(H558=1946, W558+6.1, IF(H558=1883, W558+7.6, IF(H558=1882, W558+6.3, IF(H558=1824, W558+7.4, IF(H558=1803, W558+17.5, IF(H558=1790, W558+11.8, )))))))</f>
        <v>22.9</v>
      </c>
      <c r="Z558" s="45">
        <f>IF(P558="Affine", X558, Y558)</f>
        <v>22.9</v>
      </c>
      <c r="AA558" s="17"/>
      <c r="AB558" s="17"/>
      <c r="AC558" s="17"/>
      <c r="AD558" s="17"/>
      <c r="AE558" s="17"/>
      <c r="AF558" s="17"/>
      <c r="AG558" s="17"/>
      <c r="AH558" s="17"/>
      <c r="AI558" s="17"/>
      <c r="AJ558" s="17"/>
      <c r="AK558" s="17"/>
      <c r="AL558" s="45"/>
      <c r="AM558" s="45"/>
    </row>
    <row r="559" spans="1:39" x14ac:dyDescent="0.25">
      <c r="A559" s="17" t="s">
        <v>1524</v>
      </c>
      <c r="B559" s="18">
        <v>1335</v>
      </c>
      <c r="C559" s="18">
        <v>558</v>
      </c>
      <c r="D559" s="17">
        <v>1749</v>
      </c>
      <c r="E559" s="17">
        <f t="shared" si="125"/>
        <v>1749</v>
      </c>
      <c r="F559" s="17">
        <v>7</v>
      </c>
      <c r="G559" s="17">
        <v>51</v>
      </c>
      <c r="H559" s="17">
        <v>1803</v>
      </c>
      <c r="I559" s="19" t="s">
        <v>12</v>
      </c>
      <c r="J559" s="17">
        <v>71.357922759999994</v>
      </c>
      <c r="K559" s="17">
        <v>-57.887802190000002</v>
      </c>
      <c r="L559" s="20">
        <v>138694.4773</v>
      </c>
      <c r="M559" s="20">
        <v>5028881.5130000003</v>
      </c>
      <c r="N559" s="20">
        <f t="shared" si="122"/>
        <v>138694.47700000001</v>
      </c>
      <c r="O559" s="20">
        <f t="shared" si="123"/>
        <v>5028881.5130000003</v>
      </c>
      <c r="P559" s="20" t="s">
        <v>199</v>
      </c>
      <c r="Q559" s="43"/>
      <c r="R559" s="43"/>
      <c r="S559" s="43"/>
      <c r="T559" s="43"/>
      <c r="U559" s="43"/>
      <c r="V559" s="44">
        <v>8</v>
      </c>
      <c r="W559" s="44">
        <v>6</v>
      </c>
      <c r="X559" s="45">
        <f>IF(H559=2020, V559, IF(H559=1946, V559+5.4, IF(H559=1883, V559+8.2, IF(H559=1882, V559+5.9, IF(H559=1824, V559+5.8, IF(H559=1803, V559+14.8, IF(H559=1790, V559+8, )))))))</f>
        <v>22.8</v>
      </c>
      <c r="Y559" s="45">
        <f>IF(H559=2020, W559, IF(H559=1946, W559+6.1, IF(H559=1883, W559+7.6, IF(H559=1882, W559+6.3, IF(H559=1824, W559+7.4, IF(H559=1803, W559+17.5, IF(H559=1790, W559+11.8, )))))))</f>
        <v>23.5</v>
      </c>
      <c r="Z559" s="45">
        <f>IF(P559="Affine", X559, Y559)</f>
        <v>23.5</v>
      </c>
      <c r="AA559" s="17"/>
      <c r="AB559" s="17"/>
      <c r="AC559" s="17"/>
      <c r="AD559" s="17"/>
      <c r="AE559" s="17"/>
      <c r="AF559" s="17"/>
      <c r="AG559" s="17"/>
      <c r="AH559" s="17"/>
      <c r="AI559" s="17"/>
      <c r="AJ559" s="17"/>
      <c r="AK559" s="17"/>
      <c r="AL559" s="43"/>
      <c r="AM559" s="43"/>
    </row>
    <row r="560" spans="1:39" x14ac:dyDescent="0.25">
      <c r="A560" s="17" t="s">
        <v>1503</v>
      </c>
      <c r="B560" s="18">
        <v>1314</v>
      </c>
      <c r="C560" s="18">
        <v>559</v>
      </c>
      <c r="D560" s="17">
        <v>1790</v>
      </c>
      <c r="E560" s="17">
        <f t="shared" si="125"/>
        <v>1790</v>
      </c>
      <c r="F560" s="17">
        <v>5</v>
      </c>
      <c r="G560" s="17">
        <v>51</v>
      </c>
      <c r="H560" s="17">
        <v>1803</v>
      </c>
      <c r="I560" s="19" t="s">
        <v>12</v>
      </c>
      <c r="J560" s="17">
        <v>2711.4348616799998</v>
      </c>
      <c r="K560" s="17">
        <v>-2586.6267966099999</v>
      </c>
      <c r="L560" s="20">
        <v>138694.4773499</v>
      </c>
      <c r="M560" s="20">
        <v>5028881.5127874296</v>
      </c>
      <c r="N560" s="20">
        <f t="shared" si="122"/>
        <v>138694.47700000001</v>
      </c>
      <c r="O560" s="20">
        <f t="shared" si="123"/>
        <v>5028881.5130000003</v>
      </c>
      <c r="P560" s="20" t="s">
        <v>199</v>
      </c>
      <c r="Q560" s="43"/>
      <c r="R560" s="43"/>
      <c r="S560" s="43"/>
      <c r="T560" s="43"/>
      <c r="U560" s="43"/>
      <c r="V560" s="44">
        <v>2.9</v>
      </c>
      <c r="W560" s="44">
        <v>9.8000000000000007</v>
      </c>
      <c r="X560" s="45">
        <f>IF(H560=2020, V560, IF(H560=1946, V560+5.4, IF(H560=1883, V560+8.2, IF(H560=1882, V560+5.9, IF(H560=1824, V560+5.8, IF(H560=1803, V560+14.8, IF(H560=1790, V560+8, )))))))</f>
        <v>17.7</v>
      </c>
      <c r="Y560" s="45">
        <f>IF(H560=2020, W560, IF(H560=1946, W560+6.1, IF(H560=1883, W560+7.6, IF(H560=1882, W560+6.3, IF(H560=1824, W560+7.4, IF(H560=1803, W560+17.5, IF(H560=1790, W560+11.8, )))))))</f>
        <v>27.3</v>
      </c>
      <c r="Z560" s="45">
        <f>IF(P560="Affine", X560, Y560)</f>
        <v>27.3</v>
      </c>
      <c r="AA560" s="17"/>
      <c r="AB560" s="17"/>
      <c r="AC560" s="17"/>
      <c r="AD560" s="17"/>
      <c r="AE560" s="17"/>
      <c r="AF560" s="17"/>
      <c r="AG560" s="17"/>
      <c r="AH560" s="17"/>
      <c r="AI560" s="17"/>
      <c r="AJ560" s="17"/>
      <c r="AK560" s="17"/>
      <c r="AL560" s="43"/>
      <c r="AM560" s="43"/>
    </row>
    <row r="561" spans="1:39" x14ac:dyDescent="0.25">
      <c r="A561" s="29" t="s">
        <v>150</v>
      </c>
      <c r="B561" s="29">
        <v>23</v>
      </c>
      <c r="C561" s="29">
        <v>560</v>
      </c>
      <c r="D561" s="29">
        <v>2020</v>
      </c>
      <c r="E561" s="29">
        <f t="shared" si="125"/>
        <v>2020</v>
      </c>
      <c r="F561" s="29" t="s">
        <v>12</v>
      </c>
      <c r="G561" s="29">
        <v>23</v>
      </c>
      <c r="H561" s="29">
        <v>2020</v>
      </c>
      <c r="I561" s="30">
        <v>27</v>
      </c>
      <c r="J561" s="29" t="s">
        <v>12</v>
      </c>
      <c r="K561" s="29" t="s">
        <v>12</v>
      </c>
      <c r="L561" s="31">
        <v>138748.35829999999</v>
      </c>
      <c r="M561" s="31">
        <v>5028517.4220000003</v>
      </c>
      <c r="N561" s="31">
        <f t="shared" si="122"/>
        <v>138748.35800000001</v>
      </c>
      <c r="O561" s="31">
        <f t="shared" si="123"/>
        <v>5028517.4220000003</v>
      </c>
      <c r="P561" s="31" t="s">
        <v>104</v>
      </c>
      <c r="Q561" s="32">
        <v>5.7095692129629647</v>
      </c>
      <c r="R561" s="32">
        <v>5.7003835544444446</v>
      </c>
      <c r="S561" s="33">
        <f>IF(E561=2020, Q561, IF(E561=1946, Q561+5.4, IF(E561=1883, Q561+8.2, IF(E561=1882, Q561+5.9, IF(E561=1824, Q561+5.8, IF(E561=1803, Q561+14.8, IF(E561=1790, Q561+8, )))))))</f>
        <v>5.7095692129629647</v>
      </c>
      <c r="T561" s="33">
        <f>IF(E561=2020, R561, IF(E561=1946, R561+5.4, IF(E561=1883, R561+8.2, IF(E561=1882, R561+5.9, IF(E561=1824, R561+5.8, IF(E561=1803, R561+14.8, IF(E561=1790, R561+8, )))))))</f>
        <v>5.7003835544444446</v>
      </c>
      <c r="U561" s="33">
        <f>IF(P561="Affine", S561, T561)</f>
        <v>5.7095692129629647</v>
      </c>
      <c r="V561" s="29"/>
      <c r="W561" s="29"/>
      <c r="X561" s="34"/>
      <c r="Y561" s="33"/>
      <c r="Z561" s="32"/>
      <c r="AA561" s="29">
        <v>1893</v>
      </c>
      <c r="AB561" s="29">
        <v>1893</v>
      </c>
      <c r="AC561" s="29">
        <f>AVERAGE(AA561:AB561)</f>
        <v>1893</v>
      </c>
      <c r="AD561" s="29">
        <f>AC561-AA561</f>
        <v>0</v>
      </c>
      <c r="AE561" s="29">
        <v>2020</v>
      </c>
      <c r="AF561" s="29">
        <v>2020</v>
      </c>
      <c r="AG561" s="29">
        <f>AVERAGE(AE561:AF561)</f>
        <v>2020</v>
      </c>
      <c r="AH561" s="29">
        <f>AG561-AE561</f>
        <v>0</v>
      </c>
      <c r="AI561" s="29" t="s">
        <v>142</v>
      </c>
      <c r="AJ561" s="29">
        <v>2</v>
      </c>
      <c r="AK561" s="29" t="s">
        <v>151</v>
      </c>
      <c r="AL561" s="32">
        <f>AVERAGE(V562:V588)</f>
        <v>5.7095692129629647</v>
      </c>
      <c r="AM561" s="32">
        <f>AVERAGE(W562:W588)</f>
        <v>5.7003835544444446</v>
      </c>
    </row>
    <row r="562" spans="1:39" x14ac:dyDescent="0.25">
      <c r="A562" s="17" t="s">
        <v>756</v>
      </c>
      <c r="B562" s="18">
        <v>584</v>
      </c>
      <c r="C562" s="18">
        <v>561</v>
      </c>
      <c r="D562" s="17" t="s">
        <v>754</v>
      </c>
      <c r="E562" s="17">
        <v>1947</v>
      </c>
      <c r="F562" s="17">
        <v>3</v>
      </c>
      <c r="G562" s="17">
        <v>23</v>
      </c>
      <c r="H562" s="17">
        <v>2020</v>
      </c>
      <c r="I562" s="19" t="s">
        <v>12</v>
      </c>
      <c r="J562" s="17">
        <v>385.39684030000001</v>
      </c>
      <c r="K562" s="17">
        <v>-941.40372094999998</v>
      </c>
      <c r="L562" s="20">
        <v>138748.35825786999</v>
      </c>
      <c r="M562" s="20">
        <v>5028517.4219944598</v>
      </c>
      <c r="N562" s="20">
        <f t="shared" si="122"/>
        <v>138748.35800000001</v>
      </c>
      <c r="O562" s="20">
        <f t="shared" si="123"/>
        <v>5028517.4220000003</v>
      </c>
      <c r="P562" s="20" t="s">
        <v>104</v>
      </c>
      <c r="Q562" s="43"/>
      <c r="R562" s="43"/>
      <c r="S562" s="43"/>
      <c r="T562" s="43"/>
      <c r="U562" s="43"/>
      <c r="V562" s="44">
        <v>1.5</v>
      </c>
      <c r="W562" s="44">
        <v>2.4</v>
      </c>
      <c r="X562" s="45">
        <f t="shared" ref="X562:X588" si="126">IF(H562=2020, V562, IF(H562=1946, V562+5.4, IF(H562=1883, V562+8.2, IF(H562=1882, V562+5.9, IF(H562=1824, V562+5.8, IF(H562=1803, V562+14.8, IF(H562=1790, V562+8, )))))))</f>
        <v>1.5</v>
      </c>
      <c r="Y562" s="45">
        <f t="shared" ref="Y562:Y588" si="127">IF(H562=2020, W562, IF(H562=1946, W562+6.1, IF(H562=1883, W562+7.6, IF(H562=1882, W562+6.3, IF(H562=1824, W562+7.4, IF(H562=1803, W562+17.5, IF(H562=1790, W562+11.8, )))))))</f>
        <v>2.4</v>
      </c>
      <c r="Z562" s="45">
        <f t="shared" ref="Z562:Z588" si="128">IF(P562="Affine", X562, Y562)</f>
        <v>1.5</v>
      </c>
      <c r="AA562" s="17"/>
      <c r="AB562" s="17"/>
      <c r="AC562" s="17"/>
      <c r="AD562" s="17"/>
      <c r="AE562" s="17"/>
      <c r="AF562" s="17"/>
      <c r="AG562" s="17"/>
      <c r="AH562" s="17"/>
      <c r="AI562" s="17"/>
      <c r="AJ562" s="17"/>
      <c r="AK562" s="17"/>
      <c r="AL562" s="43"/>
      <c r="AM562" s="43"/>
    </row>
    <row r="563" spans="1:39" x14ac:dyDescent="0.25">
      <c r="A563" s="17" t="s">
        <v>782</v>
      </c>
      <c r="B563" s="18">
        <v>609</v>
      </c>
      <c r="C563" s="18">
        <v>562</v>
      </c>
      <c r="D563" s="17" t="s">
        <v>781</v>
      </c>
      <c r="E563" s="17">
        <v>1947</v>
      </c>
      <c r="F563" s="17">
        <v>2</v>
      </c>
      <c r="G563" s="17">
        <v>23</v>
      </c>
      <c r="H563" s="17">
        <v>2020</v>
      </c>
      <c r="I563" s="19" t="s">
        <v>12</v>
      </c>
      <c r="J563" s="17">
        <v>387.44213976999998</v>
      </c>
      <c r="K563" s="17">
        <v>-946.32743416999995</v>
      </c>
      <c r="L563" s="20">
        <v>138748.35825786999</v>
      </c>
      <c r="M563" s="20">
        <v>5028517.4219944598</v>
      </c>
      <c r="N563" s="20">
        <f t="shared" si="122"/>
        <v>138748.35800000001</v>
      </c>
      <c r="O563" s="20">
        <f t="shared" si="123"/>
        <v>5028517.4220000003</v>
      </c>
      <c r="P563" s="20" t="s">
        <v>104</v>
      </c>
      <c r="Q563" s="43"/>
      <c r="R563" s="43"/>
      <c r="S563" s="43"/>
      <c r="T563" s="43"/>
      <c r="U563" s="43"/>
      <c r="V563" s="44">
        <v>1.4</v>
      </c>
      <c r="W563" s="44">
        <v>3</v>
      </c>
      <c r="X563" s="45">
        <f t="shared" si="126"/>
        <v>1.4</v>
      </c>
      <c r="Y563" s="45">
        <f t="shared" si="127"/>
        <v>3</v>
      </c>
      <c r="Z563" s="45">
        <f t="shared" si="128"/>
        <v>1.4</v>
      </c>
      <c r="AA563" s="17"/>
      <c r="AB563" s="17"/>
      <c r="AC563" s="17"/>
      <c r="AD563" s="17"/>
      <c r="AE563" s="17"/>
      <c r="AF563" s="17"/>
      <c r="AG563" s="17"/>
      <c r="AH563" s="17"/>
      <c r="AI563" s="17"/>
      <c r="AJ563" s="17"/>
      <c r="AK563" s="17"/>
      <c r="AL563" s="43"/>
      <c r="AM563" s="43"/>
    </row>
    <row r="564" spans="1:39" x14ac:dyDescent="0.25">
      <c r="A564" s="17" t="s">
        <v>820</v>
      </c>
      <c r="B564" s="18">
        <v>646</v>
      </c>
      <c r="C564" s="18">
        <v>563</v>
      </c>
      <c r="D564" s="17" t="s">
        <v>809</v>
      </c>
      <c r="E564" s="17">
        <v>1947</v>
      </c>
      <c r="F564" s="17">
        <v>12</v>
      </c>
      <c r="G564" s="17">
        <v>23</v>
      </c>
      <c r="H564" s="17">
        <v>2020</v>
      </c>
      <c r="I564" s="19" t="s">
        <v>12</v>
      </c>
      <c r="J564" s="17">
        <v>369.00396110000003</v>
      </c>
      <c r="K564" s="17">
        <v>-875.28731069000003</v>
      </c>
      <c r="L564" s="20">
        <v>138748.35825786999</v>
      </c>
      <c r="M564" s="20">
        <v>5028517.4219944598</v>
      </c>
      <c r="N564" s="20">
        <f t="shared" si="122"/>
        <v>138748.35800000001</v>
      </c>
      <c r="O564" s="20">
        <f t="shared" si="123"/>
        <v>5028517.4220000003</v>
      </c>
      <c r="P564" s="20" t="s">
        <v>104</v>
      </c>
      <c r="Q564" s="43"/>
      <c r="R564" s="43"/>
      <c r="S564" s="43"/>
      <c r="T564" s="43"/>
      <c r="U564" s="43"/>
      <c r="V564" s="44">
        <v>1</v>
      </c>
      <c r="W564" s="44">
        <v>1.3</v>
      </c>
      <c r="X564" s="45">
        <f t="shared" si="126"/>
        <v>1</v>
      </c>
      <c r="Y564" s="45">
        <f t="shared" si="127"/>
        <v>1.3</v>
      </c>
      <c r="Z564" s="45">
        <f t="shared" si="128"/>
        <v>1</v>
      </c>
      <c r="AA564" s="17"/>
      <c r="AB564" s="17"/>
      <c r="AC564" s="17"/>
      <c r="AD564" s="17"/>
      <c r="AE564" s="17"/>
      <c r="AF564" s="17"/>
      <c r="AG564" s="17"/>
      <c r="AH564" s="17"/>
      <c r="AI564" s="17"/>
      <c r="AJ564" s="17"/>
      <c r="AK564" s="17"/>
      <c r="AL564" s="43"/>
      <c r="AM564" s="43"/>
    </row>
    <row r="565" spans="1:39" x14ac:dyDescent="0.25">
      <c r="A565" s="17" t="s">
        <v>947</v>
      </c>
      <c r="B565" s="18">
        <v>770</v>
      </c>
      <c r="C565" s="18">
        <v>564</v>
      </c>
      <c r="D565" s="17">
        <v>1931</v>
      </c>
      <c r="E565" s="17">
        <f>D565</f>
        <v>1931</v>
      </c>
      <c r="F565" s="17">
        <v>3</v>
      </c>
      <c r="G565" s="17">
        <v>23</v>
      </c>
      <c r="H565" s="17">
        <v>2020</v>
      </c>
      <c r="I565" s="19" t="s">
        <v>12</v>
      </c>
      <c r="J565" s="17">
        <v>388.27666298000003</v>
      </c>
      <c r="K565" s="17">
        <v>-958.18382742999995</v>
      </c>
      <c r="L565" s="20">
        <v>138748.35825786999</v>
      </c>
      <c r="M565" s="20">
        <v>5028517.4219944598</v>
      </c>
      <c r="N565" s="20">
        <f t="shared" si="122"/>
        <v>138748.35800000001</v>
      </c>
      <c r="O565" s="20">
        <f t="shared" si="123"/>
        <v>5028517.4220000003</v>
      </c>
      <c r="P565" s="20" t="s">
        <v>104</v>
      </c>
      <c r="Q565" s="43"/>
      <c r="R565" s="43"/>
      <c r="S565" s="43"/>
      <c r="T565" s="43"/>
      <c r="U565" s="43"/>
      <c r="V565" s="52">
        <v>8.2510695599999995</v>
      </c>
      <c r="W565" s="52">
        <v>5.6095717499999997</v>
      </c>
      <c r="X565" s="45">
        <f t="shared" si="126"/>
        <v>8.2510695599999995</v>
      </c>
      <c r="Y565" s="45">
        <f t="shared" si="127"/>
        <v>5.6095717499999997</v>
      </c>
      <c r="Z565" s="45">
        <f t="shared" si="128"/>
        <v>8.2510695599999995</v>
      </c>
      <c r="AA565" s="17"/>
      <c r="AB565" s="17"/>
      <c r="AC565" s="17"/>
      <c r="AD565" s="17"/>
      <c r="AE565" s="17"/>
      <c r="AF565" s="17"/>
      <c r="AG565" s="17"/>
      <c r="AH565" s="17"/>
      <c r="AI565" s="17"/>
      <c r="AJ565" s="17"/>
      <c r="AK565" s="17"/>
      <c r="AL565" s="43"/>
      <c r="AM565" s="43"/>
    </row>
    <row r="566" spans="1:39" x14ac:dyDescent="0.25">
      <c r="A566" s="17" t="s">
        <v>1014</v>
      </c>
      <c r="B566" s="18">
        <v>836</v>
      </c>
      <c r="C566" s="18">
        <v>565</v>
      </c>
      <c r="D566" s="17" t="s">
        <v>1012</v>
      </c>
      <c r="E566" s="17">
        <v>1905</v>
      </c>
      <c r="F566" s="17">
        <v>3</v>
      </c>
      <c r="G566" s="17">
        <v>23</v>
      </c>
      <c r="H566" s="17">
        <v>2020</v>
      </c>
      <c r="I566" s="19" t="s">
        <v>12</v>
      </c>
      <c r="J566" s="17">
        <v>5744.20336563</v>
      </c>
      <c r="K566" s="17">
        <v>-2155.9499496200001</v>
      </c>
      <c r="L566" s="20">
        <v>138748.35825786999</v>
      </c>
      <c r="M566" s="20">
        <v>5028517.4219944598</v>
      </c>
      <c r="N566" s="20">
        <f t="shared" si="122"/>
        <v>138748.35800000001</v>
      </c>
      <c r="O566" s="20">
        <f t="shared" si="123"/>
        <v>5028517.4220000003</v>
      </c>
      <c r="P566" s="20" t="s">
        <v>104</v>
      </c>
      <c r="Q566" s="43"/>
      <c r="R566" s="43"/>
      <c r="S566" s="43"/>
      <c r="T566" s="43"/>
      <c r="U566" s="43"/>
      <c r="V566" s="53">
        <v>13.79529587</v>
      </c>
      <c r="W566" s="44">
        <v>16.389410680000001</v>
      </c>
      <c r="X566" s="45">
        <f t="shared" si="126"/>
        <v>13.79529587</v>
      </c>
      <c r="Y566" s="45">
        <f t="shared" si="127"/>
        <v>16.389410680000001</v>
      </c>
      <c r="Z566" s="45">
        <f t="shared" si="128"/>
        <v>13.79529587</v>
      </c>
      <c r="AA566" s="17"/>
      <c r="AB566" s="17"/>
      <c r="AC566" s="17"/>
      <c r="AD566" s="17"/>
      <c r="AE566" s="17"/>
      <c r="AF566" s="17"/>
      <c r="AG566" s="17"/>
      <c r="AH566" s="17"/>
      <c r="AI566" s="17"/>
      <c r="AJ566" s="17"/>
      <c r="AK566" s="17"/>
      <c r="AL566" s="43"/>
      <c r="AM566" s="43"/>
    </row>
    <row r="567" spans="1:39" x14ac:dyDescent="0.25">
      <c r="A567" s="17" t="s">
        <v>1069</v>
      </c>
      <c r="B567" s="18">
        <v>890</v>
      </c>
      <c r="C567" s="18">
        <v>566</v>
      </c>
      <c r="D567" s="17" t="s">
        <v>1067</v>
      </c>
      <c r="E567" s="17">
        <v>1905</v>
      </c>
      <c r="F567" s="17">
        <v>3</v>
      </c>
      <c r="G567" s="17">
        <v>23</v>
      </c>
      <c r="H567" s="17">
        <v>2020</v>
      </c>
      <c r="I567" s="19" t="s">
        <v>12</v>
      </c>
      <c r="J567" s="17">
        <v>2633.6647987299998</v>
      </c>
      <c r="K567" s="17">
        <v>-661.30734439000003</v>
      </c>
      <c r="L567" s="20">
        <v>138748.35825786999</v>
      </c>
      <c r="M567" s="20">
        <v>5028517.4219944598</v>
      </c>
      <c r="N567" s="20">
        <f t="shared" si="122"/>
        <v>138748.35800000001</v>
      </c>
      <c r="O567" s="20">
        <f t="shared" si="123"/>
        <v>5028517.4220000003</v>
      </c>
      <c r="P567" s="20" t="s">
        <v>104</v>
      </c>
      <c r="Q567" s="43"/>
      <c r="R567" s="43"/>
      <c r="S567" s="43"/>
      <c r="T567" s="43"/>
      <c r="U567" s="43"/>
      <c r="V567" s="44">
        <v>12.8</v>
      </c>
      <c r="W567" s="44">
        <v>12.1</v>
      </c>
      <c r="X567" s="45">
        <f t="shared" si="126"/>
        <v>12.8</v>
      </c>
      <c r="Y567" s="45">
        <f t="shared" si="127"/>
        <v>12.1</v>
      </c>
      <c r="Z567" s="45">
        <f t="shared" si="128"/>
        <v>12.8</v>
      </c>
      <c r="AA567" s="17"/>
      <c r="AB567" s="17"/>
      <c r="AC567" s="17"/>
      <c r="AD567" s="17"/>
      <c r="AE567" s="17"/>
      <c r="AF567" s="17"/>
      <c r="AG567" s="17"/>
      <c r="AH567" s="17"/>
      <c r="AI567" s="17"/>
      <c r="AJ567" s="17"/>
      <c r="AK567" s="17"/>
      <c r="AL567" s="43"/>
      <c r="AM567" s="43"/>
    </row>
    <row r="568" spans="1:39" x14ac:dyDescent="0.25">
      <c r="A568" s="17" t="s">
        <v>269</v>
      </c>
      <c r="B568" s="18">
        <v>86</v>
      </c>
      <c r="C568" s="18">
        <v>567</v>
      </c>
      <c r="D568" s="18">
        <v>2013</v>
      </c>
      <c r="E568" s="17">
        <f t="shared" ref="E568:E576" si="129">D568</f>
        <v>2013</v>
      </c>
      <c r="F568" s="17">
        <v>5</v>
      </c>
      <c r="G568" s="17">
        <v>23</v>
      </c>
      <c r="H568" s="17">
        <v>2020</v>
      </c>
      <c r="I568" s="19" t="s">
        <v>12</v>
      </c>
      <c r="J568" s="17">
        <v>2.25992996</v>
      </c>
      <c r="K568" s="17">
        <v>3.3551077399999998</v>
      </c>
      <c r="L568" s="20">
        <v>138748.35829999999</v>
      </c>
      <c r="M568" s="20">
        <v>5028517.4220000003</v>
      </c>
      <c r="N568" s="20">
        <f t="shared" si="122"/>
        <v>138748.35800000001</v>
      </c>
      <c r="O568" s="20">
        <f t="shared" si="123"/>
        <v>5028517.4220000003</v>
      </c>
      <c r="P568" s="20" t="s">
        <v>104</v>
      </c>
      <c r="Q568" s="43"/>
      <c r="R568" s="43"/>
      <c r="S568" s="43"/>
      <c r="T568" s="43"/>
      <c r="U568" s="43"/>
      <c r="V568" s="44">
        <v>1.6</v>
      </c>
      <c r="W568" s="44">
        <v>1.7</v>
      </c>
      <c r="X568" s="45">
        <f t="shared" si="126"/>
        <v>1.6</v>
      </c>
      <c r="Y568" s="45">
        <f t="shared" si="127"/>
        <v>1.7</v>
      </c>
      <c r="Z568" s="45">
        <f t="shared" si="128"/>
        <v>1.6</v>
      </c>
      <c r="AA568" s="17"/>
      <c r="AB568" s="17"/>
      <c r="AC568" s="17"/>
      <c r="AD568" s="17"/>
      <c r="AE568" s="17"/>
      <c r="AF568" s="17"/>
      <c r="AG568" s="17"/>
      <c r="AH568" s="17"/>
      <c r="AI568" s="17"/>
      <c r="AJ568" s="17"/>
      <c r="AK568" s="17"/>
      <c r="AL568" s="43"/>
      <c r="AM568" s="43"/>
    </row>
    <row r="569" spans="1:39" x14ac:dyDescent="0.25">
      <c r="A569" s="17" t="s">
        <v>325</v>
      </c>
      <c r="B569" s="18">
        <v>145</v>
      </c>
      <c r="C569" s="18">
        <v>568</v>
      </c>
      <c r="D569" s="18">
        <v>2000</v>
      </c>
      <c r="E569" s="17">
        <f t="shared" si="129"/>
        <v>2000</v>
      </c>
      <c r="F569" s="17">
        <v>6</v>
      </c>
      <c r="G569" s="17">
        <v>23</v>
      </c>
      <c r="H569" s="17">
        <v>2020</v>
      </c>
      <c r="I569" s="19" t="s">
        <v>12</v>
      </c>
      <c r="J569" s="17">
        <v>1468.0115794200001</v>
      </c>
      <c r="K569" s="17">
        <v>-222.47996022999999</v>
      </c>
      <c r="L569" s="20">
        <v>138748.35829999999</v>
      </c>
      <c r="M569" s="20">
        <v>5028517.4220000003</v>
      </c>
      <c r="N569" s="20">
        <f t="shared" si="122"/>
        <v>138748.35800000001</v>
      </c>
      <c r="O569" s="20">
        <f t="shared" si="123"/>
        <v>5028517.4220000003</v>
      </c>
      <c r="P569" s="20" t="s">
        <v>104</v>
      </c>
      <c r="Q569" s="43"/>
      <c r="R569" s="43"/>
      <c r="S569" s="43"/>
      <c r="T569" s="43"/>
      <c r="U569" s="43"/>
      <c r="V569" s="44">
        <v>5.4</v>
      </c>
      <c r="W569" s="44">
        <v>5.4</v>
      </c>
      <c r="X569" s="45">
        <f t="shared" si="126"/>
        <v>5.4</v>
      </c>
      <c r="Y569" s="45">
        <f t="shared" si="127"/>
        <v>5.4</v>
      </c>
      <c r="Z569" s="45">
        <f t="shared" si="128"/>
        <v>5.4</v>
      </c>
      <c r="AA569" s="17"/>
      <c r="AB569" s="17"/>
      <c r="AC569" s="17"/>
      <c r="AD569" s="17"/>
      <c r="AE569" s="17"/>
      <c r="AF569" s="17"/>
      <c r="AG569" s="17"/>
      <c r="AH569" s="17"/>
      <c r="AI569" s="17"/>
      <c r="AJ569" s="17"/>
      <c r="AK569" s="17"/>
      <c r="AL569" s="43"/>
      <c r="AM569" s="43"/>
    </row>
    <row r="570" spans="1:39" x14ac:dyDescent="0.25">
      <c r="A570" s="17" t="s">
        <v>480</v>
      </c>
      <c r="B570" s="18">
        <v>304</v>
      </c>
      <c r="C570" s="18">
        <v>569</v>
      </c>
      <c r="D570" s="18">
        <v>1986</v>
      </c>
      <c r="E570" s="17">
        <f t="shared" si="129"/>
        <v>1986</v>
      </c>
      <c r="F570" s="17">
        <v>4</v>
      </c>
      <c r="G570" s="17">
        <v>23</v>
      </c>
      <c r="H570" s="17">
        <v>2020</v>
      </c>
      <c r="I570" s="19" t="s">
        <v>12</v>
      </c>
      <c r="J570" s="17">
        <v>45.357891989999999</v>
      </c>
      <c r="K570" s="17">
        <v>6.5375277799999996</v>
      </c>
      <c r="L570" s="20">
        <v>138748.35829999999</v>
      </c>
      <c r="M570" s="20">
        <v>5028517.4220000003</v>
      </c>
      <c r="N570" s="20">
        <f t="shared" si="122"/>
        <v>138748.35800000001</v>
      </c>
      <c r="O570" s="20">
        <f t="shared" si="123"/>
        <v>5028517.4220000003</v>
      </c>
      <c r="P570" s="20" t="s">
        <v>104</v>
      </c>
      <c r="Q570" s="47"/>
      <c r="R570" s="47"/>
      <c r="S570" s="47"/>
      <c r="T570" s="47"/>
      <c r="U570" s="47"/>
      <c r="V570" s="44">
        <v>5.3</v>
      </c>
      <c r="W570" s="44">
        <v>5.2</v>
      </c>
      <c r="X570" s="45">
        <f t="shared" si="126"/>
        <v>5.3</v>
      </c>
      <c r="Y570" s="45">
        <f t="shared" si="127"/>
        <v>5.2</v>
      </c>
      <c r="Z570" s="45">
        <f t="shared" si="128"/>
        <v>5.3</v>
      </c>
      <c r="AA570" s="17"/>
      <c r="AB570" s="17"/>
      <c r="AC570" s="17"/>
      <c r="AD570" s="17"/>
      <c r="AE570" s="17"/>
      <c r="AF570" s="17"/>
      <c r="AG570" s="17"/>
      <c r="AH570" s="17"/>
      <c r="AI570" s="17"/>
      <c r="AJ570" s="17"/>
      <c r="AK570" s="17"/>
      <c r="AL570" s="47"/>
      <c r="AM570" s="47"/>
    </row>
    <row r="571" spans="1:39" x14ac:dyDescent="0.25">
      <c r="A571" s="17" t="s">
        <v>616</v>
      </c>
      <c r="B571" s="18">
        <v>445</v>
      </c>
      <c r="C571" s="18">
        <v>570</v>
      </c>
      <c r="D571" s="18">
        <v>1974</v>
      </c>
      <c r="E571" s="17">
        <f t="shared" si="129"/>
        <v>1974</v>
      </c>
      <c r="F571" s="17">
        <v>4</v>
      </c>
      <c r="G571" s="17">
        <v>23</v>
      </c>
      <c r="H571" s="17">
        <v>2020</v>
      </c>
      <c r="I571" s="19" t="s">
        <v>12</v>
      </c>
      <c r="J571" s="17">
        <v>19.267702629999999</v>
      </c>
      <c r="K571" s="17">
        <v>9.47470663</v>
      </c>
      <c r="L571" s="20">
        <v>138748.35829999999</v>
      </c>
      <c r="M571" s="20">
        <v>5028517.4220000003</v>
      </c>
      <c r="N571" s="20">
        <f t="shared" si="122"/>
        <v>138748.35800000001</v>
      </c>
      <c r="O571" s="20">
        <f t="shared" si="123"/>
        <v>5028517.4220000003</v>
      </c>
      <c r="P571" s="20" t="s">
        <v>104</v>
      </c>
      <c r="Q571" s="47"/>
      <c r="R571" s="47"/>
      <c r="S571" s="47"/>
      <c r="T571" s="47"/>
      <c r="U571" s="47"/>
      <c r="V571" s="44">
        <v>11.6</v>
      </c>
      <c r="W571" s="44">
        <v>9.3000000000000007</v>
      </c>
      <c r="X571" s="45">
        <f t="shared" si="126"/>
        <v>11.6</v>
      </c>
      <c r="Y571" s="45">
        <f t="shared" si="127"/>
        <v>9.3000000000000007</v>
      </c>
      <c r="Z571" s="45">
        <f t="shared" si="128"/>
        <v>11.6</v>
      </c>
      <c r="AA571" s="17"/>
      <c r="AB571" s="17"/>
      <c r="AC571" s="17"/>
      <c r="AD571" s="17"/>
      <c r="AE571" s="17"/>
      <c r="AF571" s="17"/>
      <c r="AG571" s="17"/>
      <c r="AH571" s="17"/>
      <c r="AI571" s="17"/>
      <c r="AJ571" s="17"/>
      <c r="AK571" s="17"/>
      <c r="AL571" s="47"/>
      <c r="AM571" s="47"/>
    </row>
    <row r="572" spans="1:39" x14ac:dyDescent="0.25">
      <c r="A572" s="17" t="s">
        <v>629</v>
      </c>
      <c r="B572" s="18">
        <v>458</v>
      </c>
      <c r="C572" s="18">
        <v>571</v>
      </c>
      <c r="D572" s="18">
        <v>1971</v>
      </c>
      <c r="E572" s="17">
        <f t="shared" si="129"/>
        <v>1971</v>
      </c>
      <c r="F572" s="17">
        <v>1</v>
      </c>
      <c r="G572" s="17">
        <v>23</v>
      </c>
      <c r="H572" s="17">
        <v>2020</v>
      </c>
      <c r="I572" s="19" t="s">
        <v>12</v>
      </c>
      <c r="J572" s="17">
        <v>17.223997929999999</v>
      </c>
      <c r="K572" s="17">
        <v>21.060403699999998</v>
      </c>
      <c r="L572" s="20">
        <v>138748.35829999999</v>
      </c>
      <c r="M572" s="20">
        <v>5028517.4220000003</v>
      </c>
      <c r="N572" s="20">
        <f t="shared" si="122"/>
        <v>138748.35800000001</v>
      </c>
      <c r="O572" s="20">
        <f t="shared" si="123"/>
        <v>5028517.4220000003</v>
      </c>
      <c r="P572" s="20" t="s">
        <v>104</v>
      </c>
      <c r="Q572" s="47"/>
      <c r="R572" s="47"/>
      <c r="S572" s="47"/>
      <c r="T572" s="47"/>
      <c r="U572" s="47"/>
      <c r="V572" s="44">
        <v>3.2</v>
      </c>
      <c r="W572" s="44">
        <v>3.9</v>
      </c>
      <c r="X572" s="45">
        <f t="shared" si="126"/>
        <v>3.2</v>
      </c>
      <c r="Y572" s="45">
        <f t="shared" si="127"/>
        <v>3.9</v>
      </c>
      <c r="Z572" s="45">
        <f t="shared" si="128"/>
        <v>3.2</v>
      </c>
      <c r="AA572" s="17"/>
      <c r="AB572" s="17"/>
      <c r="AC572" s="17"/>
      <c r="AD572" s="17"/>
      <c r="AE572" s="17"/>
      <c r="AF572" s="17"/>
      <c r="AG572" s="17"/>
      <c r="AH572" s="17"/>
      <c r="AI572" s="17"/>
      <c r="AJ572" s="17"/>
      <c r="AK572" s="17"/>
      <c r="AL572" s="47"/>
      <c r="AM572" s="47"/>
    </row>
    <row r="573" spans="1:39" x14ac:dyDescent="0.25">
      <c r="A573" s="17" t="s">
        <v>655</v>
      </c>
      <c r="B573" s="18">
        <v>484</v>
      </c>
      <c r="C573" s="18">
        <v>572</v>
      </c>
      <c r="D573" s="18">
        <v>1966</v>
      </c>
      <c r="E573" s="17">
        <f t="shared" si="129"/>
        <v>1966</v>
      </c>
      <c r="F573" s="17">
        <v>3</v>
      </c>
      <c r="G573" s="17">
        <v>23</v>
      </c>
      <c r="H573" s="17">
        <v>2020</v>
      </c>
      <c r="I573" s="19" t="s">
        <v>12</v>
      </c>
      <c r="J573" s="17">
        <v>4.6487748699999996</v>
      </c>
      <c r="K573" s="17">
        <v>3.7287439400000002</v>
      </c>
      <c r="L573" s="20">
        <v>138748.35829999999</v>
      </c>
      <c r="M573" s="20">
        <v>5028517.4220000003</v>
      </c>
      <c r="N573" s="20">
        <f t="shared" si="122"/>
        <v>138748.35800000001</v>
      </c>
      <c r="O573" s="20">
        <f t="shared" si="123"/>
        <v>5028517.4220000003</v>
      </c>
      <c r="P573" s="20" t="s">
        <v>104</v>
      </c>
      <c r="Q573" s="47"/>
      <c r="R573" s="47"/>
      <c r="S573" s="47"/>
      <c r="T573" s="47"/>
      <c r="U573" s="47"/>
      <c r="V573" s="44">
        <v>2.4</v>
      </c>
      <c r="W573" s="44">
        <v>2.2999999999999998</v>
      </c>
      <c r="X573" s="45">
        <f t="shared" si="126"/>
        <v>2.4</v>
      </c>
      <c r="Y573" s="45">
        <f t="shared" si="127"/>
        <v>2.2999999999999998</v>
      </c>
      <c r="Z573" s="45">
        <f t="shared" si="128"/>
        <v>2.4</v>
      </c>
      <c r="AA573" s="17"/>
      <c r="AB573" s="17"/>
      <c r="AC573" s="17"/>
      <c r="AD573" s="17"/>
      <c r="AE573" s="17"/>
      <c r="AF573" s="17"/>
      <c r="AG573" s="17"/>
      <c r="AH573" s="17"/>
      <c r="AI573" s="17"/>
      <c r="AJ573" s="17"/>
      <c r="AK573" s="17"/>
      <c r="AL573" s="47"/>
      <c r="AM573" s="47"/>
    </row>
    <row r="574" spans="1:39" x14ac:dyDescent="0.25">
      <c r="A574" s="17" t="s">
        <v>683</v>
      </c>
      <c r="B574" s="18">
        <v>512</v>
      </c>
      <c r="C574" s="18">
        <v>573</v>
      </c>
      <c r="D574" s="18">
        <v>1963</v>
      </c>
      <c r="E574" s="17">
        <f t="shared" si="129"/>
        <v>1963</v>
      </c>
      <c r="F574" s="17">
        <v>6</v>
      </c>
      <c r="G574" s="17">
        <v>23</v>
      </c>
      <c r="H574" s="17">
        <v>2020</v>
      </c>
      <c r="I574" s="19" t="s">
        <v>12</v>
      </c>
      <c r="J574" s="17">
        <v>7.0797931299999997</v>
      </c>
      <c r="K574" s="17">
        <v>5.1373066400000003</v>
      </c>
      <c r="L574" s="20">
        <v>138748.35829999999</v>
      </c>
      <c r="M574" s="20">
        <v>5028517.4220000003</v>
      </c>
      <c r="N574" s="20">
        <f t="shared" si="122"/>
        <v>138748.35800000001</v>
      </c>
      <c r="O574" s="20">
        <f t="shared" si="123"/>
        <v>5028517.4220000003</v>
      </c>
      <c r="P574" s="20" t="s">
        <v>104</v>
      </c>
      <c r="Q574" s="47"/>
      <c r="R574" s="47"/>
      <c r="S574" s="47"/>
      <c r="T574" s="47"/>
      <c r="U574" s="47"/>
      <c r="V574" s="44">
        <v>2.4</v>
      </c>
      <c r="W574" s="44">
        <v>2</v>
      </c>
      <c r="X574" s="45">
        <f t="shared" si="126"/>
        <v>2.4</v>
      </c>
      <c r="Y574" s="45">
        <f t="shared" si="127"/>
        <v>2</v>
      </c>
      <c r="Z574" s="45">
        <f t="shared" si="128"/>
        <v>2.4</v>
      </c>
      <c r="AA574" s="17"/>
      <c r="AB574" s="17"/>
      <c r="AC574" s="17"/>
      <c r="AD574" s="17"/>
      <c r="AE574" s="17"/>
      <c r="AF574" s="17"/>
      <c r="AG574" s="17"/>
      <c r="AH574" s="17"/>
      <c r="AI574" s="17"/>
      <c r="AJ574" s="17"/>
      <c r="AK574" s="17"/>
      <c r="AL574" s="47"/>
      <c r="AM574" s="47"/>
    </row>
    <row r="575" spans="1:39" x14ac:dyDescent="0.25">
      <c r="A575" s="17" t="s">
        <v>706</v>
      </c>
      <c r="B575" s="18">
        <v>535</v>
      </c>
      <c r="C575" s="18">
        <v>574</v>
      </c>
      <c r="D575" s="18">
        <v>1960</v>
      </c>
      <c r="E575" s="17">
        <f t="shared" si="129"/>
        <v>1960</v>
      </c>
      <c r="F575" s="17">
        <v>4</v>
      </c>
      <c r="G575" s="17">
        <v>23</v>
      </c>
      <c r="H575" s="17">
        <v>2020</v>
      </c>
      <c r="I575" s="19" t="s">
        <v>12</v>
      </c>
      <c r="J575" s="17">
        <v>5.66726902</v>
      </c>
      <c r="K575" s="17">
        <v>5.2853612600000002</v>
      </c>
      <c r="L575" s="20">
        <v>138748.35829999999</v>
      </c>
      <c r="M575" s="20">
        <v>5028517.4220000003</v>
      </c>
      <c r="N575" s="20">
        <f t="shared" si="122"/>
        <v>138748.35800000001</v>
      </c>
      <c r="O575" s="20">
        <f t="shared" si="123"/>
        <v>5028517.4220000003</v>
      </c>
      <c r="P575" s="20" t="s">
        <v>104</v>
      </c>
      <c r="Q575" s="47"/>
      <c r="R575" s="47"/>
      <c r="S575" s="47"/>
      <c r="T575" s="47"/>
      <c r="U575" s="47"/>
      <c r="V575" s="44">
        <v>2.4</v>
      </c>
      <c r="W575" s="44">
        <v>2</v>
      </c>
      <c r="X575" s="45">
        <f t="shared" si="126"/>
        <v>2.4</v>
      </c>
      <c r="Y575" s="45">
        <f t="shared" si="127"/>
        <v>2</v>
      </c>
      <c r="Z575" s="45">
        <f t="shared" si="128"/>
        <v>2.4</v>
      </c>
      <c r="AA575" s="17"/>
      <c r="AB575" s="17"/>
      <c r="AC575" s="17"/>
      <c r="AD575" s="17"/>
      <c r="AE575" s="17"/>
      <c r="AF575" s="17"/>
      <c r="AG575" s="17"/>
      <c r="AH575" s="17"/>
      <c r="AI575" s="17"/>
      <c r="AJ575" s="17"/>
      <c r="AK575" s="17"/>
      <c r="AL575" s="47"/>
      <c r="AM575" s="47"/>
    </row>
    <row r="576" spans="1:39" x14ac:dyDescent="0.25">
      <c r="A576" s="17" t="s">
        <v>730</v>
      </c>
      <c r="B576" s="18">
        <v>559</v>
      </c>
      <c r="C576" s="18">
        <v>575</v>
      </c>
      <c r="D576" s="18">
        <v>1958</v>
      </c>
      <c r="E576" s="17">
        <f t="shared" si="129"/>
        <v>1958</v>
      </c>
      <c r="F576" s="17">
        <v>3</v>
      </c>
      <c r="G576" s="17">
        <v>23</v>
      </c>
      <c r="H576" s="17">
        <v>2020</v>
      </c>
      <c r="I576" s="19" t="s">
        <v>12</v>
      </c>
      <c r="J576" s="17">
        <v>6.4435668699999997</v>
      </c>
      <c r="K576" s="17">
        <v>5.2542599799999996</v>
      </c>
      <c r="L576" s="20">
        <v>138748.35829999999</v>
      </c>
      <c r="M576" s="20">
        <v>5028517.4220000003</v>
      </c>
      <c r="N576" s="20">
        <f t="shared" si="122"/>
        <v>138748.35800000001</v>
      </c>
      <c r="O576" s="20">
        <f t="shared" si="123"/>
        <v>5028517.4220000003</v>
      </c>
      <c r="P576" s="20" t="s">
        <v>104</v>
      </c>
      <c r="Q576" s="47"/>
      <c r="R576" s="47"/>
      <c r="S576" s="47"/>
      <c r="T576" s="47"/>
      <c r="U576" s="47"/>
      <c r="V576" s="44">
        <v>2.2000000000000002</v>
      </c>
      <c r="W576" s="44">
        <v>2</v>
      </c>
      <c r="X576" s="45">
        <f t="shared" si="126"/>
        <v>2.2000000000000002</v>
      </c>
      <c r="Y576" s="45">
        <f t="shared" si="127"/>
        <v>2</v>
      </c>
      <c r="Z576" s="45">
        <f t="shared" si="128"/>
        <v>2.2000000000000002</v>
      </c>
      <c r="AA576" s="17"/>
      <c r="AB576" s="17"/>
      <c r="AC576" s="17"/>
      <c r="AD576" s="17"/>
      <c r="AE576" s="17"/>
      <c r="AF576" s="17"/>
      <c r="AG576" s="17"/>
      <c r="AH576" s="17"/>
      <c r="AI576" s="17"/>
      <c r="AJ576" s="17"/>
      <c r="AK576" s="17"/>
      <c r="AL576" s="47"/>
      <c r="AM576" s="47"/>
    </row>
    <row r="577" spans="1:39" x14ac:dyDescent="0.25">
      <c r="A577" s="17" t="s">
        <v>855</v>
      </c>
      <c r="B577" s="18">
        <v>680</v>
      </c>
      <c r="C577" s="18">
        <v>576</v>
      </c>
      <c r="D577" s="17" t="s">
        <v>837</v>
      </c>
      <c r="E577" s="17">
        <v>1946</v>
      </c>
      <c r="F577" s="17">
        <v>19</v>
      </c>
      <c r="G577" s="17">
        <v>23</v>
      </c>
      <c r="H577" s="17">
        <v>2020</v>
      </c>
      <c r="I577" s="19" t="s">
        <v>12</v>
      </c>
      <c r="J577" s="17">
        <v>13.98567705</v>
      </c>
      <c r="K577" s="17">
        <v>10.477604700000001</v>
      </c>
      <c r="L577" s="20">
        <v>138748.35829999999</v>
      </c>
      <c r="M577" s="20">
        <v>5028517.4220000003</v>
      </c>
      <c r="N577" s="20">
        <f t="shared" si="122"/>
        <v>138748.35800000001</v>
      </c>
      <c r="O577" s="20">
        <f t="shared" si="123"/>
        <v>5028517.4220000003</v>
      </c>
      <c r="P577" s="20" t="s">
        <v>104</v>
      </c>
      <c r="Q577" s="47"/>
      <c r="R577" s="47"/>
      <c r="S577" s="47"/>
      <c r="T577" s="47"/>
      <c r="U577" s="47"/>
      <c r="V577" s="44">
        <v>0.5</v>
      </c>
      <c r="W577" s="44">
        <v>0.4</v>
      </c>
      <c r="X577" s="45">
        <f t="shared" si="126"/>
        <v>0.5</v>
      </c>
      <c r="Y577" s="45">
        <f t="shared" si="127"/>
        <v>0.4</v>
      </c>
      <c r="Z577" s="45">
        <f t="shared" si="128"/>
        <v>0.5</v>
      </c>
      <c r="AA577" s="17"/>
      <c r="AB577" s="17"/>
      <c r="AC577" s="17"/>
      <c r="AD577" s="17"/>
      <c r="AE577" s="17"/>
      <c r="AF577" s="17"/>
      <c r="AG577" s="17"/>
      <c r="AH577" s="17"/>
      <c r="AI577" s="17"/>
      <c r="AJ577" s="17"/>
      <c r="AK577" s="17"/>
      <c r="AL577" s="47"/>
      <c r="AM577" s="47"/>
    </row>
    <row r="578" spans="1:39" x14ac:dyDescent="0.25">
      <c r="A578" s="17" t="s">
        <v>882</v>
      </c>
      <c r="B578" s="18">
        <v>706</v>
      </c>
      <c r="C578" s="18">
        <v>577</v>
      </c>
      <c r="D578" s="17" t="s">
        <v>879</v>
      </c>
      <c r="E578" s="17">
        <v>1946</v>
      </c>
      <c r="F578" s="17">
        <v>4</v>
      </c>
      <c r="G578" s="17">
        <v>23</v>
      </c>
      <c r="H578" s="17">
        <v>2020</v>
      </c>
      <c r="I578" s="19" t="s">
        <v>12</v>
      </c>
      <c r="J578" s="17">
        <v>515.25367310000001</v>
      </c>
      <c r="K578" s="17">
        <v>-240.27801961</v>
      </c>
      <c r="L578" s="20">
        <v>138748.35829999999</v>
      </c>
      <c r="M578" s="20">
        <v>5028517.4220000003</v>
      </c>
      <c r="N578" s="20">
        <f t="shared" ref="N578:N641" si="130">ROUND(L578,3)</f>
        <v>138748.35800000001</v>
      </c>
      <c r="O578" s="20">
        <f t="shared" ref="O578:O641" si="131">ROUND(M578,3)</f>
        <v>5028517.4220000003</v>
      </c>
      <c r="P578" s="20" t="s">
        <v>104</v>
      </c>
      <c r="Q578" s="47"/>
      <c r="R578" s="47"/>
      <c r="S578" s="47"/>
      <c r="T578" s="47"/>
      <c r="U578" s="47"/>
      <c r="V578" s="44">
        <v>1.5</v>
      </c>
      <c r="W578" s="44">
        <v>0.9</v>
      </c>
      <c r="X578" s="45">
        <f t="shared" si="126"/>
        <v>1.5</v>
      </c>
      <c r="Y578" s="45">
        <f t="shared" si="127"/>
        <v>0.9</v>
      </c>
      <c r="Z578" s="45">
        <f t="shared" si="128"/>
        <v>1.5</v>
      </c>
      <c r="AA578" s="17"/>
      <c r="AB578" s="17"/>
      <c r="AC578" s="17"/>
      <c r="AD578" s="17"/>
      <c r="AE578" s="17"/>
      <c r="AF578" s="17"/>
      <c r="AG578" s="17"/>
      <c r="AH578" s="17"/>
      <c r="AI578" s="17"/>
      <c r="AJ578" s="17"/>
      <c r="AK578" s="17"/>
      <c r="AL578" s="47"/>
      <c r="AM578" s="47"/>
    </row>
    <row r="579" spans="1:39" x14ac:dyDescent="0.25">
      <c r="A579" s="17" t="s">
        <v>921</v>
      </c>
      <c r="B579" s="18">
        <v>744</v>
      </c>
      <c r="C579" s="18">
        <v>578</v>
      </c>
      <c r="D579" s="17" t="s">
        <v>919</v>
      </c>
      <c r="E579" s="17">
        <v>1946</v>
      </c>
      <c r="F579" s="17">
        <v>3</v>
      </c>
      <c r="G579" s="17">
        <v>23</v>
      </c>
      <c r="H579" s="17">
        <v>2020</v>
      </c>
      <c r="I579" s="19" t="s">
        <v>12</v>
      </c>
      <c r="J579" s="17">
        <v>32.309168059999998</v>
      </c>
      <c r="K579" s="17">
        <v>24.471747740000001</v>
      </c>
      <c r="L579" s="20">
        <v>138748.35829999999</v>
      </c>
      <c r="M579" s="20">
        <v>5028517.4220000003</v>
      </c>
      <c r="N579" s="20">
        <f t="shared" si="130"/>
        <v>138748.35800000001</v>
      </c>
      <c r="O579" s="20">
        <f t="shared" si="131"/>
        <v>5028517.4220000003</v>
      </c>
      <c r="P579" s="20" t="s">
        <v>104</v>
      </c>
      <c r="Q579" s="47"/>
      <c r="R579" s="47"/>
      <c r="S579" s="47"/>
      <c r="T579" s="47"/>
      <c r="U579" s="47"/>
      <c r="V579" s="44">
        <v>2.7</v>
      </c>
      <c r="W579" s="44">
        <v>2.9</v>
      </c>
      <c r="X579" s="45">
        <f t="shared" si="126"/>
        <v>2.7</v>
      </c>
      <c r="Y579" s="45">
        <f t="shared" si="127"/>
        <v>2.9</v>
      </c>
      <c r="Z579" s="45">
        <f t="shared" si="128"/>
        <v>2.7</v>
      </c>
      <c r="AA579" s="17"/>
      <c r="AB579" s="17"/>
      <c r="AC579" s="17"/>
      <c r="AD579" s="17"/>
      <c r="AE579" s="17"/>
      <c r="AF579" s="17"/>
      <c r="AG579" s="17"/>
      <c r="AH579" s="17"/>
      <c r="AI579" s="17"/>
      <c r="AJ579" s="17"/>
      <c r="AK579" s="17"/>
      <c r="AL579" s="47"/>
      <c r="AM579" s="47"/>
    </row>
    <row r="580" spans="1:39" x14ac:dyDescent="0.25">
      <c r="A580" s="17" t="s">
        <v>974</v>
      </c>
      <c r="B580" s="18">
        <v>797</v>
      </c>
      <c r="C580" s="18">
        <v>579</v>
      </c>
      <c r="D580" s="17">
        <v>1917</v>
      </c>
      <c r="E580" s="17">
        <f t="shared" ref="E580:E585" si="132">D580</f>
        <v>1917</v>
      </c>
      <c r="F580" s="17">
        <v>2</v>
      </c>
      <c r="G580" s="17">
        <v>23</v>
      </c>
      <c r="H580" s="17">
        <v>2020</v>
      </c>
      <c r="I580" s="19" t="s">
        <v>12</v>
      </c>
      <c r="J580" s="17">
        <v>13.185724759999999</v>
      </c>
      <c r="K580" s="17">
        <v>1.5142897799999999</v>
      </c>
      <c r="L580" s="20">
        <v>138748.35829999999</v>
      </c>
      <c r="M580" s="20">
        <v>5028517.4220000003</v>
      </c>
      <c r="N580" s="20">
        <f t="shared" si="130"/>
        <v>138748.35800000001</v>
      </c>
      <c r="O580" s="20">
        <f t="shared" si="131"/>
        <v>5028517.4220000003</v>
      </c>
      <c r="P580" s="20" t="s">
        <v>104</v>
      </c>
      <c r="Q580" s="47"/>
      <c r="R580" s="47"/>
      <c r="S580" s="47"/>
      <c r="T580" s="47"/>
      <c r="U580" s="47"/>
      <c r="V580" s="44">
        <v>24.884172039999999</v>
      </c>
      <c r="W580" s="44">
        <v>26.890671709999999</v>
      </c>
      <c r="X580" s="45">
        <f t="shared" si="126"/>
        <v>24.884172039999999</v>
      </c>
      <c r="Y580" s="45">
        <f t="shared" si="127"/>
        <v>26.890671709999999</v>
      </c>
      <c r="Z580" s="45">
        <f t="shared" si="128"/>
        <v>24.884172039999999</v>
      </c>
      <c r="AA580" s="17"/>
      <c r="AB580" s="17"/>
      <c r="AC580" s="17"/>
      <c r="AD580" s="17"/>
      <c r="AE580" s="17"/>
      <c r="AF580" s="17"/>
      <c r="AG580" s="17"/>
      <c r="AH580" s="17"/>
      <c r="AI580" s="17"/>
      <c r="AJ580" s="17"/>
      <c r="AK580" s="17"/>
      <c r="AL580" s="47"/>
      <c r="AM580" s="47"/>
    </row>
    <row r="581" spans="1:39" x14ac:dyDescent="0.25">
      <c r="A581" s="17" t="s">
        <v>290</v>
      </c>
      <c r="B581" s="18">
        <v>107</v>
      </c>
      <c r="C581" s="18">
        <v>580</v>
      </c>
      <c r="D581" s="18">
        <v>2010</v>
      </c>
      <c r="E581" s="17">
        <f t="shared" si="132"/>
        <v>2010</v>
      </c>
      <c r="F581" s="17">
        <v>3</v>
      </c>
      <c r="G581" s="17">
        <v>23</v>
      </c>
      <c r="H581" s="17">
        <v>2020</v>
      </c>
      <c r="I581" s="19" t="s">
        <v>12</v>
      </c>
      <c r="J581" s="17">
        <v>2523.02779375</v>
      </c>
      <c r="K581" s="17">
        <v>-521.80225409000002</v>
      </c>
      <c r="L581" s="20">
        <v>138748.35829999999</v>
      </c>
      <c r="M581" s="20">
        <v>5028517.4220000003</v>
      </c>
      <c r="N581" s="20">
        <f t="shared" si="130"/>
        <v>138748.35800000001</v>
      </c>
      <c r="O581" s="20">
        <f t="shared" si="131"/>
        <v>5028517.4220000003</v>
      </c>
      <c r="P581" s="20" t="s">
        <v>104</v>
      </c>
      <c r="Q581" s="43"/>
      <c r="R581" s="43"/>
      <c r="S581" s="43"/>
      <c r="T581" s="43"/>
      <c r="U581" s="43"/>
      <c r="V581" s="44">
        <v>2.3263856600000001</v>
      </c>
      <c r="W581" s="44">
        <v>2.1387091599999999</v>
      </c>
      <c r="X581" s="45">
        <f t="shared" si="126"/>
        <v>2.3263856600000001</v>
      </c>
      <c r="Y581" s="45">
        <f t="shared" si="127"/>
        <v>2.1387091599999999</v>
      </c>
      <c r="Z581" s="45">
        <f t="shared" si="128"/>
        <v>2.3263856600000001</v>
      </c>
      <c r="AA581" s="17"/>
      <c r="AB581" s="17"/>
      <c r="AC581" s="17"/>
      <c r="AD581" s="17"/>
      <c r="AE581" s="17"/>
      <c r="AF581" s="17"/>
      <c r="AG581" s="17"/>
      <c r="AH581" s="17"/>
      <c r="AI581" s="17"/>
      <c r="AJ581" s="17"/>
      <c r="AK581" s="17"/>
      <c r="AL581" s="43"/>
      <c r="AM581" s="43"/>
    </row>
    <row r="582" spans="1:39" x14ac:dyDescent="0.25">
      <c r="A582" s="17" t="s">
        <v>357</v>
      </c>
      <c r="B582" s="18">
        <v>177</v>
      </c>
      <c r="C582" s="18">
        <v>581</v>
      </c>
      <c r="D582" s="18">
        <v>1998</v>
      </c>
      <c r="E582" s="17">
        <f t="shared" si="132"/>
        <v>1998</v>
      </c>
      <c r="F582" s="17">
        <v>4</v>
      </c>
      <c r="G582" s="17">
        <v>23</v>
      </c>
      <c r="H582" s="17">
        <v>2020</v>
      </c>
      <c r="I582" s="19" t="s">
        <v>12</v>
      </c>
      <c r="J582" s="17">
        <v>2005.1863819</v>
      </c>
      <c r="K582" s="17">
        <v>-385.22531619</v>
      </c>
      <c r="L582" s="20">
        <v>138748.35829999999</v>
      </c>
      <c r="M582" s="20">
        <v>5028517.4220000003</v>
      </c>
      <c r="N582" s="20">
        <f t="shared" si="130"/>
        <v>138748.35800000001</v>
      </c>
      <c r="O582" s="20">
        <f t="shared" si="131"/>
        <v>5028517.4220000003</v>
      </c>
      <c r="P582" s="20" t="s">
        <v>104</v>
      </c>
      <c r="Q582" s="43"/>
      <c r="R582" s="43"/>
      <c r="S582" s="43"/>
      <c r="T582" s="43"/>
      <c r="U582" s="43"/>
      <c r="V582" s="44">
        <v>3.4663338399999999</v>
      </c>
      <c r="W582" s="44">
        <v>3.7358421800000001</v>
      </c>
      <c r="X582" s="45">
        <f t="shared" si="126"/>
        <v>3.4663338399999999</v>
      </c>
      <c r="Y582" s="45">
        <f t="shared" si="127"/>
        <v>3.7358421800000001</v>
      </c>
      <c r="Z582" s="45">
        <f t="shared" si="128"/>
        <v>3.4663338399999999</v>
      </c>
      <c r="AA582" s="17"/>
      <c r="AB582" s="17"/>
      <c r="AC582" s="17"/>
      <c r="AD582" s="17"/>
      <c r="AE582" s="17"/>
      <c r="AF582" s="17"/>
      <c r="AG582" s="17"/>
      <c r="AH582" s="17"/>
      <c r="AI582" s="17"/>
      <c r="AJ582" s="17"/>
      <c r="AK582" s="17"/>
      <c r="AL582" s="43"/>
      <c r="AM582" s="43"/>
    </row>
    <row r="583" spans="1:39" x14ac:dyDescent="0.25">
      <c r="A583" s="17" t="s">
        <v>388</v>
      </c>
      <c r="B583" s="18">
        <v>210</v>
      </c>
      <c r="C583" s="18">
        <v>582</v>
      </c>
      <c r="D583" s="18">
        <v>1995</v>
      </c>
      <c r="E583" s="17">
        <f t="shared" si="132"/>
        <v>1995</v>
      </c>
      <c r="F583" s="17">
        <v>6</v>
      </c>
      <c r="G583" s="17">
        <v>23</v>
      </c>
      <c r="H583" s="17">
        <v>2020</v>
      </c>
      <c r="I583" s="19" t="s">
        <v>12</v>
      </c>
      <c r="J583" s="17">
        <v>1596.51465835</v>
      </c>
      <c r="K583" s="17">
        <v>-240.49681204000001</v>
      </c>
      <c r="L583" s="20">
        <v>138748.35829999999</v>
      </c>
      <c r="M583" s="20">
        <v>5028517.4220000003</v>
      </c>
      <c r="N583" s="20">
        <f t="shared" si="130"/>
        <v>138748.35800000001</v>
      </c>
      <c r="O583" s="20">
        <f t="shared" si="131"/>
        <v>5028517.4220000003</v>
      </c>
      <c r="P583" s="20" t="s">
        <v>104</v>
      </c>
      <c r="Q583" s="43"/>
      <c r="R583" s="43"/>
      <c r="S583" s="43"/>
      <c r="T583" s="43"/>
      <c r="U583" s="43"/>
      <c r="V583" s="44">
        <v>6.0608949499999998</v>
      </c>
      <c r="W583" s="44">
        <v>4.4441859900000003</v>
      </c>
      <c r="X583" s="45">
        <f t="shared" si="126"/>
        <v>6.0608949499999998</v>
      </c>
      <c r="Y583" s="45">
        <f t="shared" si="127"/>
        <v>4.4441859900000003</v>
      </c>
      <c r="Z583" s="45">
        <f t="shared" si="128"/>
        <v>6.0608949499999998</v>
      </c>
      <c r="AA583" s="17"/>
      <c r="AB583" s="17"/>
      <c r="AC583" s="17"/>
      <c r="AD583" s="17"/>
      <c r="AE583" s="17"/>
      <c r="AF583" s="17"/>
      <c r="AG583" s="17"/>
      <c r="AH583" s="17"/>
      <c r="AI583" s="17"/>
      <c r="AJ583" s="17"/>
      <c r="AK583" s="17"/>
      <c r="AL583" s="43"/>
      <c r="AM583" s="43"/>
    </row>
    <row r="584" spans="1:39" x14ac:dyDescent="0.25">
      <c r="A584" s="17" t="s">
        <v>447</v>
      </c>
      <c r="B584" s="18">
        <v>270</v>
      </c>
      <c r="C584" s="18">
        <v>583</v>
      </c>
      <c r="D584" s="18">
        <v>1992</v>
      </c>
      <c r="E584" s="17">
        <f t="shared" si="132"/>
        <v>1992</v>
      </c>
      <c r="F584" s="17">
        <v>35</v>
      </c>
      <c r="G584" s="17">
        <v>23</v>
      </c>
      <c r="H584" s="17">
        <v>2020</v>
      </c>
      <c r="I584" s="19" t="s">
        <v>12</v>
      </c>
      <c r="J584" s="17">
        <v>3156.78227608</v>
      </c>
      <c r="K584" s="17">
        <v>-656.04894406000005</v>
      </c>
      <c r="L584" s="20">
        <v>138748.35829999999</v>
      </c>
      <c r="M584" s="20">
        <v>5028517.4220000003</v>
      </c>
      <c r="N584" s="20">
        <f t="shared" si="130"/>
        <v>138748.35800000001</v>
      </c>
      <c r="O584" s="20">
        <f t="shared" si="131"/>
        <v>5028517.4220000003</v>
      </c>
      <c r="P584" s="20" t="s">
        <v>104</v>
      </c>
      <c r="Q584" s="43"/>
      <c r="R584" s="43"/>
      <c r="S584" s="43"/>
      <c r="T584" s="43"/>
      <c r="U584" s="43"/>
      <c r="V584" s="44">
        <v>8.1414541800000002</v>
      </c>
      <c r="W584" s="44">
        <v>7.3216219000000002</v>
      </c>
      <c r="X584" s="45">
        <f t="shared" si="126"/>
        <v>8.1414541800000002</v>
      </c>
      <c r="Y584" s="45">
        <f t="shared" si="127"/>
        <v>7.3216219000000002</v>
      </c>
      <c r="Z584" s="45">
        <f t="shared" si="128"/>
        <v>8.1414541800000002</v>
      </c>
      <c r="AA584" s="17"/>
      <c r="AB584" s="17"/>
      <c r="AC584" s="17"/>
      <c r="AD584" s="17"/>
      <c r="AE584" s="17"/>
      <c r="AF584" s="17"/>
      <c r="AG584" s="17"/>
      <c r="AH584" s="17"/>
      <c r="AI584" s="17"/>
      <c r="AJ584" s="17"/>
      <c r="AK584" s="17"/>
      <c r="AL584" s="43"/>
      <c r="AM584" s="43"/>
    </row>
    <row r="585" spans="1:39" x14ac:dyDescent="0.25">
      <c r="A585" s="17" t="s">
        <v>452</v>
      </c>
      <c r="B585" s="18">
        <v>275</v>
      </c>
      <c r="C585" s="18">
        <v>584</v>
      </c>
      <c r="D585" s="18">
        <v>1989</v>
      </c>
      <c r="E585" s="17">
        <f t="shared" si="132"/>
        <v>1989</v>
      </c>
      <c r="F585" s="17">
        <v>3</v>
      </c>
      <c r="G585" s="17">
        <v>23</v>
      </c>
      <c r="H585" s="17">
        <v>2020</v>
      </c>
      <c r="I585" s="19" t="s">
        <v>12</v>
      </c>
      <c r="J585" s="17">
        <v>3252.69799689</v>
      </c>
      <c r="K585" s="17">
        <v>-677.30330400000003</v>
      </c>
      <c r="L585" s="20">
        <v>138748.35829999999</v>
      </c>
      <c r="M585" s="20">
        <v>5028517.4220000003</v>
      </c>
      <c r="N585" s="20">
        <f t="shared" si="130"/>
        <v>138748.35800000001</v>
      </c>
      <c r="O585" s="20">
        <f t="shared" si="131"/>
        <v>5028517.4220000003</v>
      </c>
      <c r="P585" s="20" t="s">
        <v>104</v>
      </c>
      <c r="Q585" s="43"/>
      <c r="R585" s="43"/>
      <c r="S585" s="43"/>
      <c r="T585" s="43"/>
      <c r="U585" s="43"/>
      <c r="V585" s="44">
        <v>7.0972951200000001</v>
      </c>
      <c r="W585" s="44">
        <v>6.38865324</v>
      </c>
      <c r="X585" s="45">
        <f t="shared" si="126"/>
        <v>7.0972951200000001</v>
      </c>
      <c r="Y585" s="45">
        <f t="shared" si="127"/>
        <v>6.38865324</v>
      </c>
      <c r="Z585" s="45">
        <f t="shared" si="128"/>
        <v>7.0972951200000001</v>
      </c>
      <c r="AA585" s="17"/>
      <c r="AB585" s="17"/>
      <c r="AC585" s="17"/>
      <c r="AD585" s="17"/>
      <c r="AE585" s="17"/>
      <c r="AF585" s="17"/>
      <c r="AG585" s="17"/>
      <c r="AH585" s="17"/>
      <c r="AI585" s="17"/>
      <c r="AJ585" s="17"/>
      <c r="AK585" s="17"/>
      <c r="AL585" s="43"/>
      <c r="AM585" s="43"/>
    </row>
    <row r="586" spans="1:39" x14ac:dyDescent="0.25">
      <c r="A586" s="17" t="s">
        <v>513</v>
      </c>
      <c r="B586" s="18">
        <v>337</v>
      </c>
      <c r="C586" s="18">
        <v>585</v>
      </c>
      <c r="D586" s="18">
        <v>1983</v>
      </c>
      <c r="E586" s="18">
        <v>1983</v>
      </c>
      <c r="F586" s="17">
        <v>8</v>
      </c>
      <c r="G586" s="17">
        <v>23</v>
      </c>
      <c r="H586" s="17">
        <v>2020</v>
      </c>
      <c r="I586" s="19" t="s">
        <v>12</v>
      </c>
      <c r="J586" s="17">
        <v>3186.0172880599998</v>
      </c>
      <c r="K586" s="17">
        <v>-705.58666214000004</v>
      </c>
      <c r="L586" s="20">
        <v>138748.35829999999</v>
      </c>
      <c r="M586" s="20">
        <v>5028517.4220000003</v>
      </c>
      <c r="N586" s="20">
        <f t="shared" si="130"/>
        <v>138748.35800000001</v>
      </c>
      <c r="O586" s="20">
        <f t="shared" si="131"/>
        <v>5028517.4220000003</v>
      </c>
      <c r="P586" s="20" t="s">
        <v>104</v>
      </c>
      <c r="Q586" s="43"/>
      <c r="R586" s="43"/>
      <c r="S586" s="43"/>
      <c r="T586" s="43"/>
      <c r="U586" s="43"/>
      <c r="V586" s="44">
        <v>11.83939022</v>
      </c>
      <c r="W586" s="44">
        <v>12.02200858</v>
      </c>
      <c r="X586" s="45">
        <f t="shared" si="126"/>
        <v>11.83939022</v>
      </c>
      <c r="Y586" s="45">
        <f t="shared" si="127"/>
        <v>12.02200858</v>
      </c>
      <c r="Z586" s="45">
        <f t="shared" si="128"/>
        <v>11.83939022</v>
      </c>
      <c r="AA586" s="17"/>
      <c r="AB586" s="17"/>
      <c r="AC586" s="17"/>
      <c r="AD586" s="17"/>
      <c r="AE586" s="17"/>
      <c r="AF586" s="17"/>
      <c r="AG586" s="17"/>
      <c r="AH586" s="17"/>
      <c r="AI586" s="17"/>
      <c r="AJ586" s="17"/>
      <c r="AK586" s="17"/>
      <c r="AL586" s="43"/>
      <c r="AM586" s="43"/>
    </row>
    <row r="587" spans="1:39" x14ac:dyDescent="0.25">
      <c r="A587" s="17" t="s">
        <v>545</v>
      </c>
      <c r="B587" s="18">
        <v>371</v>
      </c>
      <c r="C587" s="18">
        <v>586</v>
      </c>
      <c r="D587">
        <v>1980</v>
      </c>
      <c r="E587">
        <v>1980</v>
      </c>
      <c r="F587">
        <v>10</v>
      </c>
      <c r="G587" s="17">
        <v>23</v>
      </c>
      <c r="H587" s="17">
        <v>2020</v>
      </c>
      <c r="I587" s="19" t="s">
        <v>12</v>
      </c>
      <c r="J587">
        <v>3350.6221673099999</v>
      </c>
      <c r="K587">
        <v>-795.73380245999999</v>
      </c>
      <c r="L587" s="54">
        <v>138748.35829999999</v>
      </c>
      <c r="M587" s="54">
        <v>5028517.4220000003</v>
      </c>
      <c r="N587" s="20">
        <f t="shared" si="130"/>
        <v>138748.35800000001</v>
      </c>
      <c r="O587" s="20">
        <f t="shared" si="131"/>
        <v>5028517.4220000003</v>
      </c>
      <c r="P587" s="20" t="s">
        <v>104</v>
      </c>
      <c r="Q587" s="43"/>
      <c r="R587" s="43"/>
      <c r="S587" s="43"/>
      <c r="T587" s="43"/>
      <c r="U587" s="43"/>
      <c r="V587" s="44">
        <v>2.7672243399999998</v>
      </c>
      <c r="W587" s="44">
        <v>3.5086184899999999</v>
      </c>
      <c r="X587" s="45">
        <f t="shared" si="126"/>
        <v>2.7672243399999998</v>
      </c>
      <c r="Y587" s="45">
        <f t="shared" si="127"/>
        <v>3.5086184899999999</v>
      </c>
      <c r="Z587" s="45">
        <f t="shared" si="128"/>
        <v>2.7672243399999998</v>
      </c>
      <c r="AA587" s="17"/>
      <c r="AB587" s="17"/>
      <c r="AC587" s="17"/>
      <c r="AD587" s="17"/>
      <c r="AE587" s="17"/>
      <c r="AF587" s="17"/>
      <c r="AG587" s="17"/>
      <c r="AH587" s="17"/>
      <c r="AI587" s="17"/>
      <c r="AJ587" s="17"/>
      <c r="AK587" s="17"/>
      <c r="AL587" s="43"/>
      <c r="AM587" s="43"/>
    </row>
    <row r="588" spans="1:39" x14ac:dyDescent="0.25">
      <c r="A588" s="17" t="s">
        <v>592</v>
      </c>
      <c r="B588" s="18">
        <v>419</v>
      </c>
      <c r="C588" s="18">
        <v>587</v>
      </c>
      <c r="D588" s="18">
        <v>1977</v>
      </c>
      <c r="E588" s="17">
        <f>D588</f>
        <v>1977</v>
      </c>
      <c r="F588" s="17">
        <v>18</v>
      </c>
      <c r="G588" s="17">
        <v>23</v>
      </c>
      <c r="H588" s="17">
        <v>2020</v>
      </c>
      <c r="I588" s="19" t="s">
        <v>12</v>
      </c>
      <c r="J588" s="17">
        <v>3414.3899519000001</v>
      </c>
      <c r="K588" s="17">
        <v>-818.30968203999998</v>
      </c>
      <c r="L588" s="20">
        <v>138748.35829999999</v>
      </c>
      <c r="M588" s="20">
        <v>5028517.4220000003</v>
      </c>
      <c r="N588" s="20">
        <f t="shared" si="130"/>
        <v>138748.35800000001</v>
      </c>
      <c r="O588" s="20">
        <f t="shared" si="131"/>
        <v>5028517.4220000003</v>
      </c>
      <c r="P588" s="20" t="s">
        <v>104</v>
      </c>
      <c r="Q588" s="43"/>
      <c r="R588" s="43"/>
      <c r="S588" s="43"/>
      <c r="T588" s="43"/>
      <c r="U588" s="43"/>
      <c r="V588" s="44">
        <v>7.6288529699999996</v>
      </c>
      <c r="W588" s="44">
        <v>8.6610622900000003</v>
      </c>
      <c r="X588" s="45">
        <f t="shared" si="126"/>
        <v>7.6288529699999996</v>
      </c>
      <c r="Y588" s="45">
        <f t="shared" si="127"/>
        <v>8.6610622900000003</v>
      </c>
      <c r="Z588" s="45">
        <f t="shared" si="128"/>
        <v>7.6288529699999996</v>
      </c>
      <c r="AA588" s="17"/>
      <c r="AB588" s="17"/>
      <c r="AC588" s="17"/>
      <c r="AD588" s="17"/>
      <c r="AE588" s="17"/>
      <c r="AF588" s="17"/>
      <c r="AG588" s="17"/>
      <c r="AH588" s="17"/>
      <c r="AI588" s="17"/>
      <c r="AJ588" s="17"/>
      <c r="AK588" s="17"/>
      <c r="AL588" s="43"/>
      <c r="AM588" s="43"/>
    </row>
    <row r="589" spans="1:39" x14ac:dyDescent="0.25">
      <c r="A589" s="35" t="s">
        <v>245</v>
      </c>
      <c r="B589" s="35">
        <v>72</v>
      </c>
      <c r="C589" s="35">
        <v>588</v>
      </c>
      <c r="D589" s="35">
        <v>2020</v>
      </c>
      <c r="E589" s="35">
        <f>D589</f>
        <v>2020</v>
      </c>
      <c r="F589" s="35" t="s">
        <v>12</v>
      </c>
      <c r="G589" s="35">
        <v>72</v>
      </c>
      <c r="H589" s="35">
        <v>2020</v>
      </c>
      <c r="I589" s="36">
        <v>18</v>
      </c>
      <c r="J589" s="35" t="s">
        <v>12</v>
      </c>
      <c r="K589" s="35" t="s">
        <v>12</v>
      </c>
      <c r="L589" s="37">
        <v>138765.6379</v>
      </c>
      <c r="M589" s="37">
        <v>5029523.0020000003</v>
      </c>
      <c r="N589" s="37">
        <f t="shared" si="130"/>
        <v>138765.63800000001</v>
      </c>
      <c r="O589" s="37">
        <f t="shared" si="131"/>
        <v>5029523.0020000003</v>
      </c>
      <c r="P589" s="37" t="s">
        <v>104</v>
      </c>
      <c r="Q589" s="38">
        <v>15.902961057222221</v>
      </c>
      <c r="R589" s="38">
        <v>16.483537576111114</v>
      </c>
      <c r="S589" s="39">
        <f>IF(E589=2020, Q589, IF(E589=1946, Q589+5.4, IF(E589=1883, Q589+8.2, IF(E589=1882, Q589+5.9, IF(E589=1824, Q589+5.8, IF(E589=1803, Q589+14.8, IF(E589=1790, Q589+8, )))))))</f>
        <v>15.902961057222221</v>
      </c>
      <c r="T589" s="39">
        <f>IF(E589=2020, R589, IF(E589=1946, R589+5.4, IF(E589=1883, R589+8.2, IF(E589=1882, R589+5.9, IF(E589=1824, R589+5.8, IF(E589=1803, R589+14.8, IF(E589=1790, R589+8, )))))))</f>
        <v>16.483537576111114</v>
      </c>
      <c r="U589" s="39">
        <f>IF(P589="Affine", S589, T589)</f>
        <v>15.902961057222221</v>
      </c>
      <c r="V589" s="35"/>
      <c r="W589" s="35"/>
      <c r="X589" s="40"/>
      <c r="Y589" s="39"/>
      <c r="Z589" s="38"/>
      <c r="AA589" s="35"/>
      <c r="AB589" s="35"/>
      <c r="AC589" s="35"/>
      <c r="AD589" s="35"/>
      <c r="AE589" s="35"/>
      <c r="AF589" s="35"/>
      <c r="AG589" s="35"/>
      <c r="AH589" s="35"/>
      <c r="AI589" s="35" t="s">
        <v>237</v>
      </c>
      <c r="AJ589" s="35">
        <v>4</v>
      </c>
      <c r="AK589" s="35" t="s">
        <v>246</v>
      </c>
      <c r="AL589" s="38">
        <f>AVERAGE(V590:V607)</f>
        <v>15.902961057222221</v>
      </c>
      <c r="AM589" s="38">
        <f>AVERAGE(W590:W607)</f>
        <v>16.483537576111114</v>
      </c>
    </row>
    <row r="590" spans="1:39" x14ac:dyDescent="0.25">
      <c r="A590" s="17" t="s">
        <v>1039</v>
      </c>
      <c r="B590" s="18">
        <v>861</v>
      </c>
      <c r="C590" s="18">
        <v>589</v>
      </c>
      <c r="D590" s="17" t="s">
        <v>1012</v>
      </c>
      <c r="E590" s="17">
        <v>1905</v>
      </c>
      <c r="F590" s="17">
        <v>28</v>
      </c>
      <c r="G590" s="17">
        <v>72</v>
      </c>
      <c r="H590" s="17">
        <v>2020</v>
      </c>
      <c r="I590" s="19" t="s">
        <v>12</v>
      </c>
      <c r="J590" s="17">
        <v>5737.4762551399999</v>
      </c>
      <c r="K590" s="17">
        <v>-1131.0425500700001</v>
      </c>
      <c r="L590" s="20">
        <v>138765.63787368999</v>
      </c>
      <c r="M590" s="20">
        <v>5029523.0023716902</v>
      </c>
      <c r="N590" s="20">
        <f t="shared" si="130"/>
        <v>138765.63800000001</v>
      </c>
      <c r="O590" s="20">
        <f t="shared" si="131"/>
        <v>5029523.0020000003</v>
      </c>
      <c r="P590" s="20" t="s">
        <v>104</v>
      </c>
      <c r="Q590" s="47"/>
      <c r="R590" s="47"/>
      <c r="S590" s="47"/>
      <c r="T590" s="47"/>
      <c r="U590" s="47"/>
      <c r="V590" s="45">
        <v>20.382674519999998</v>
      </c>
      <c r="W590" s="52">
        <v>6.1261631899999998</v>
      </c>
      <c r="X590" s="45">
        <f t="shared" ref="X590:X607" si="133">IF(H590=2020, V590, IF(H590=1946, V590+5.4, IF(H590=1883, V590+8.2, IF(H590=1882, V590+5.9, IF(H590=1824, V590+5.8, IF(H590=1803, V590+14.8, IF(H590=1790, V590+8, )))))))</f>
        <v>20.382674519999998</v>
      </c>
      <c r="Y590" s="45">
        <f t="shared" ref="Y590:Y607" si="134">IF(H590=2020, W590, IF(H590=1946, W590+6.1, IF(H590=1883, W590+7.6, IF(H590=1882, W590+6.3, IF(H590=1824, W590+7.4, IF(H590=1803, W590+17.5, IF(H590=1790, W590+11.8, )))))))</f>
        <v>6.1261631899999998</v>
      </c>
      <c r="Z590" s="45">
        <f t="shared" ref="Z590:Z607" si="135">IF(P590="Affine", X590, Y590)</f>
        <v>20.382674519999998</v>
      </c>
      <c r="AA590" s="17"/>
      <c r="AB590" s="17"/>
      <c r="AC590" s="17"/>
      <c r="AD590" s="17"/>
      <c r="AE590" s="17"/>
      <c r="AF590" s="17"/>
      <c r="AG590" s="17"/>
      <c r="AH590" s="17"/>
      <c r="AI590" s="17"/>
      <c r="AJ590" s="17"/>
      <c r="AK590" s="17"/>
      <c r="AL590" s="47"/>
      <c r="AM590" s="47"/>
    </row>
    <row r="591" spans="1:39" x14ac:dyDescent="0.25">
      <c r="A591" s="17" t="s">
        <v>1153</v>
      </c>
      <c r="B591" s="18">
        <v>973</v>
      </c>
      <c r="C591" s="18">
        <v>590</v>
      </c>
      <c r="D591" s="17">
        <v>1883</v>
      </c>
      <c r="E591" s="17">
        <f>D591</f>
        <v>1883</v>
      </c>
      <c r="F591" s="17">
        <v>18</v>
      </c>
      <c r="G591" s="17">
        <v>72</v>
      </c>
      <c r="H591" s="17">
        <v>2020</v>
      </c>
      <c r="I591" s="19" t="s">
        <v>12</v>
      </c>
      <c r="J591" s="17">
        <v>2074.59584434</v>
      </c>
      <c r="K591" s="17">
        <v>-3061.5099892100002</v>
      </c>
      <c r="L591" s="20">
        <v>138765.63787368999</v>
      </c>
      <c r="M591" s="20">
        <v>5029523.0023716902</v>
      </c>
      <c r="N591" s="20">
        <f t="shared" si="130"/>
        <v>138765.63800000001</v>
      </c>
      <c r="O591" s="20">
        <f t="shared" si="131"/>
        <v>5029523.0020000003</v>
      </c>
      <c r="P591" s="20" t="s">
        <v>104</v>
      </c>
      <c r="Q591" s="47"/>
      <c r="R591" s="47"/>
      <c r="S591" s="47"/>
      <c r="T591" s="47"/>
      <c r="U591" s="47"/>
      <c r="V591" s="53">
        <v>13.721932300000001</v>
      </c>
      <c r="W591" s="53">
        <v>9.9770410799999993</v>
      </c>
      <c r="X591" s="45">
        <f t="shared" si="133"/>
        <v>13.721932300000001</v>
      </c>
      <c r="Y591" s="45">
        <f t="shared" si="134"/>
        <v>9.9770410799999993</v>
      </c>
      <c r="Z591" s="45">
        <f t="shared" si="135"/>
        <v>13.721932300000001</v>
      </c>
      <c r="AA591" s="17"/>
      <c r="AB591" s="17"/>
      <c r="AC591" s="17"/>
      <c r="AD591" s="17"/>
      <c r="AE591" s="17"/>
      <c r="AF591" s="17"/>
      <c r="AG591" s="17"/>
      <c r="AH591" s="17"/>
      <c r="AI591" s="17"/>
      <c r="AJ591" s="17"/>
      <c r="AK591" s="17"/>
      <c r="AL591" s="47"/>
      <c r="AM591" s="47"/>
    </row>
    <row r="592" spans="1:39" x14ac:dyDescent="0.25">
      <c r="A592" s="17" t="s">
        <v>1361</v>
      </c>
      <c r="B592" s="18">
        <v>1176</v>
      </c>
      <c r="C592" s="18">
        <v>591</v>
      </c>
      <c r="D592" s="17" t="s">
        <v>1742</v>
      </c>
      <c r="E592" s="17">
        <v>1852</v>
      </c>
      <c r="F592" s="17">
        <v>18</v>
      </c>
      <c r="G592" s="17">
        <v>72</v>
      </c>
      <c r="H592" s="17">
        <v>2020</v>
      </c>
      <c r="I592" s="19" t="s">
        <v>12</v>
      </c>
      <c r="J592" s="17">
        <v>4.2447140299999999</v>
      </c>
      <c r="K592" s="17">
        <v>0.90393106999999995</v>
      </c>
      <c r="L592" s="20">
        <v>138765.63787368999</v>
      </c>
      <c r="M592" s="20">
        <v>5029523.0023716902</v>
      </c>
      <c r="N592" s="20">
        <f t="shared" si="130"/>
        <v>138765.63800000001</v>
      </c>
      <c r="O592" s="20">
        <f t="shared" si="131"/>
        <v>5029523.0020000003</v>
      </c>
      <c r="P592" s="20" t="s">
        <v>104</v>
      </c>
      <c r="Q592" s="47"/>
      <c r="R592" s="47"/>
      <c r="S592" s="47"/>
      <c r="T592" s="47"/>
      <c r="U592" s="47"/>
      <c r="V592" s="44">
        <v>23.5</v>
      </c>
      <c r="W592" s="44">
        <v>32.1</v>
      </c>
      <c r="X592" s="45">
        <f t="shared" si="133"/>
        <v>23.5</v>
      </c>
      <c r="Y592" s="45">
        <f t="shared" si="134"/>
        <v>32.1</v>
      </c>
      <c r="Z592" s="45">
        <f t="shared" si="135"/>
        <v>23.5</v>
      </c>
      <c r="AA592" s="17"/>
      <c r="AB592" s="17"/>
      <c r="AC592" s="17"/>
      <c r="AD592" s="17"/>
      <c r="AE592" s="17"/>
      <c r="AF592" s="17"/>
      <c r="AG592" s="17"/>
      <c r="AH592" s="17"/>
      <c r="AI592" s="17"/>
      <c r="AJ592" s="17"/>
      <c r="AK592" s="17"/>
      <c r="AL592" s="47"/>
      <c r="AM592" s="47"/>
    </row>
    <row r="593" spans="1:39" x14ac:dyDescent="0.25">
      <c r="A593" s="17" t="s">
        <v>1266</v>
      </c>
      <c r="B593" s="18">
        <v>1082</v>
      </c>
      <c r="C593" s="18">
        <v>592</v>
      </c>
      <c r="D593" s="17" t="s">
        <v>1250</v>
      </c>
      <c r="E593" s="17">
        <v>1876</v>
      </c>
      <c r="F593" s="17">
        <v>17</v>
      </c>
      <c r="G593" s="17">
        <v>72</v>
      </c>
      <c r="H593" s="17">
        <v>2020</v>
      </c>
      <c r="I593" s="19" t="s">
        <v>12</v>
      </c>
      <c r="J593" s="17">
        <v>1923.0092307899999</v>
      </c>
      <c r="K593" s="17">
        <v>-652.77091075999999</v>
      </c>
      <c r="L593" s="20">
        <v>138765.63787368999</v>
      </c>
      <c r="M593" s="20">
        <v>5029523.0023716902</v>
      </c>
      <c r="N593" s="20">
        <f t="shared" si="130"/>
        <v>138765.63800000001</v>
      </c>
      <c r="O593" s="20">
        <f t="shared" si="131"/>
        <v>5029523.0020000003</v>
      </c>
      <c r="P593" s="20" t="s">
        <v>104</v>
      </c>
      <c r="Q593" s="47"/>
      <c r="R593" s="47"/>
      <c r="S593" s="47"/>
      <c r="T593" s="47"/>
      <c r="U593" s="47"/>
      <c r="V593" s="44">
        <v>101.3</v>
      </c>
      <c r="W593" s="44">
        <v>138.4</v>
      </c>
      <c r="X593" s="45">
        <f t="shared" si="133"/>
        <v>101.3</v>
      </c>
      <c r="Y593" s="45">
        <f t="shared" si="134"/>
        <v>138.4</v>
      </c>
      <c r="Z593" s="45">
        <f t="shared" si="135"/>
        <v>101.3</v>
      </c>
      <c r="AA593" s="17"/>
      <c r="AB593" s="17"/>
      <c r="AC593" s="17"/>
      <c r="AD593" s="17"/>
      <c r="AE593" s="17"/>
      <c r="AF593" s="17"/>
      <c r="AG593" s="17"/>
      <c r="AH593" s="17"/>
      <c r="AI593" s="17"/>
      <c r="AJ593" s="17"/>
      <c r="AK593" s="17"/>
      <c r="AL593" s="47"/>
      <c r="AM593" s="47"/>
    </row>
    <row r="594" spans="1:39" x14ac:dyDescent="0.25">
      <c r="A594" s="17" t="s">
        <v>274</v>
      </c>
      <c r="B594" s="18">
        <v>91</v>
      </c>
      <c r="C594" s="18">
        <v>593</v>
      </c>
      <c r="D594" s="18">
        <v>2013</v>
      </c>
      <c r="E594" s="17">
        <f>D594</f>
        <v>2013</v>
      </c>
      <c r="F594" s="17">
        <v>10</v>
      </c>
      <c r="G594" s="17">
        <v>72</v>
      </c>
      <c r="H594" s="17">
        <v>2020</v>
      </c>
      <c r="I594" s="19" t="s">
        <v>12</v>
      </c>
      <c r="J594" s="17">
        <v>2.2890205699999999</v>
      </c>
      <c r="K594" s="17">
        <v>4.5577474100000002</v>
      </c>
      <c r="L594" s="20">
        <v>138765.6379</v>
      </c>
      <c r="M594" s="20">
        <v>5029523.0020000003</v>
      </c>
      <c r="N594" s="20">
        <f t="shared" si="130"/>
        <v>138765.63800000001</v>
      </c>
      <c r="O594" s="20">
        <f t="shared" si="131"/>
        <v>5029523.0020000003</v>
      </c>
      <c r="P594" s="20" t="s">
        <v>104</v>
      </c>
      <c r="Q594" s="47"/>
      <c r="R594" s="47"/>
      <c r="S594" s="47"/>
      <c r="T594" s="47"/>
      <c r="U594" s="47"/>
      <c r="V594" s="44">
        <v>9.1</v>
      </c>
      <c r="W594" s="44">
        <v>8.3000000000000007</v>
      </c>
      <c r="X594" s="45">
        <f t="shared" si="133"/>
        <v>9.1</v>
      </c>
      <c r="Y594" s="45">
        <f t="shared" si="134"/>
        <v>8.3000000000000007</v>
      </c>
      <c r="Z594" s="45">
        <f t="shared" si="135"/>
        <v>9.1</v>
      </c>
      <c r="AA594" s="17"/>
      <c r="AB594" s="17"/>
      <c r="AC594" s="17"/>
      <c r="AD594" s="17"/>
      <c r="AE594" s="17"/>
      <c r="AF594" s="17"/>
      <c r="AG594" s="17"/>
      <c r="AH594" s="17"/>
      <c r="AI594" s="17"/>
      <c r="AJ594" s="17"/>
      <c r="AK594" s="17"/>
      <c r="AL594" s="47"/>
      <c r="AM594" s="47"/>
    </row>
    <row r="595" spans="1:39" x14ac:dyDescent="0.25">
      <c r="A595" s="17" t="s">
        <v>345</v>
      </c>
      <c r="B595" s="18">
        <v>165</v>
      </c>
      <c r="C595" s="18">
        <v>594</v>
      </c>
      <c r="D595" s="18">
        <v>2000</v>
      </c>
      <c r="E595" s="17">
        <f>D595</f>
        <v>2000</v>
      </c>
      <c r="F595" s="17">
        <v>26</v>
      </c>
      <c r="G595" s="17">
        <v>72</v>
      </c>
      <c r="H595" s="17">
        <v>2020</v>
      </c>
      <c r="I595" s="19" t="s">
        <v>12</v>
      </c>
      <c r="J595" s="17">
        <v>1528.92021576</v>
      </c>
      <c r="K595" s="17">
        <v>-98.347563500000007</v>
      </c>
      <c r="L595" s="20">
        <v>138765.6379</v>
      </c>
      <c r="M595" s="20">
        <v>5029523.0020000003</v>
      </c>
      <c r="N595" s="20">
        <f t="shared" si="130"/>
        <v>138765.63800000001</v>
      </c>
      <c r="O595" s="20">
        <f t="shared" si="131"/>
        <v>5029523.0020000003</v>
      </c>
      <c r="P595" s="20" t="s">
        <v>104</v>
      </c>
      <c r="Q595" s="47"/>
      <c r="R595" s="47"/>
      <c r="S595" s="47"/>
      <c r="T595" s="47"/>
      <c r="U595" s="47"/>
      <c r="V595" s="44">
        <v>2.1</v>
      </c>
      <c r="W595" s="44">
        <v>1.3</v>
      </c>
      <c r="X595" s="45">
        <f t="shared" si="133"/>
        <v>2.1</v>
      </c>
      <c r="Y595" s="45">
        <f t="shared" si="134"/>
        <v>1.3</v>
      </c>
      <c r="Z595" s="45">
        <f t="shared" si="135"/>
        <v>2.1</v>
      </c>
      <c r="AA595" s="17"/>
      <c r="AB595" s="17"/>
      <c r="AC595" s="17"/>
      <c r="AD595" s="17"/>
      <c r="AE595" s="17"/>
      <c r="AF595" s="17"/>
      <c r="AG595" s="17"/>
      <c r="AH595" s="17"/>
      <c r="AI595" s="17"/>
      <c r="AJ595" s="17"/>
      <c r="AK595" s="17"/>
      <c r="AL595" s="47"/>
      <c r="AM595" s="47"/>
    </row>
    <row r="596" spans="1:39" x14ac:dyDescent="0.25">
      <c r="A596" s="17" t="s">
        <v>496</v>
      </c>
      <c r="B596" s="18">
        <v>320</v>
      </c>
      <c r="C596" s="18">
        <v>595</v>
      </c>
      <c r="D596" s="18">
        <v>1986</v>
      </c>
      <c r="E596" s="17">
        <f>D596</f>
        <v>1986</v>
      </c>
      <c r="F596" s="17">
        <v>20</v>
      </c>
      <c r="G596" s="17">
        <v>72</v>
      </c>
      <c r="H596" s="17">
        <v>2020</v>
      </c>
      <c r="I596" s="19" t="s">
        <v>12</v>
      </c>
      <c r="J596" s="17">
        <v>47.814623220000001</v>
      </c>
      <c r="K596" s="17">
        <v>9.6925079000000007</v>
      </c>
      <c r="L596" s="20">
        <v>138765.6379</v>
      </c>
      <c r="M596" s="20">
        <v>5029523.0020000003</v>
      </c>
      <c r="N596" s="20">
        <f t="shared" si="130"/>
        <v>138765.63800000001</v>
      </c>
      <c r="O596" s="20">
        <f t="shared" si="131"/>
        <v>5029523.0020000003</v>
      </c>
      <c r="P596" s="20" t="s">
        <v>104</v>
      </c>
      <c r="Q596" s="47"/>
      <c r="R596" s="47"/>
      <c r="S596" s="47"/>
      <c r="T596" s="47"/>
      <c r="U596" s="47"/>
      <c r="V596" s="44">
        <v>2.4</v>
      </c>
      <c r="W596" s="44">
        <v>1.9</v>
      </c>
      <c r="X596" s="45">
        <f t="shared" si="133"/>
        <v>2.4</v>
      </c>
      <c r="Y596" s="45">
        <f t="shared" si="134"/>
        <v>1.9</v>
      </c>
      <c r="Z596" s="45">
        <f t="shared" si="135"/>
        <v>2.4</v>
      </c>
      <c r="AA596" s="17"/>
      <c r="AB596" s="17"/>
      <c r="AC596" s="17"/>
      <c r="AD596" s="17"/>
      <c r="AE596" s="17"/>
      <c r="AF596" s="17"/>
      <c r="AG596" s="17"/>
      <c r="AH596" s="17"/>
      <c r="AI596" s="17"/>
      <c r="AJ596" s="17"/>
      <c r="AK596" s="17"/>
      <c r="AL596" s="47"/>
      <c r="AM596" s="47"/>
    </row>
    <row r="597" spans="1:39" x14ac:dyDescent="0.25">
      <c r="A597" s="17" t="s">
        <v>869</v>
      </c>
      <c r="B597" s="18">
        <v>694</v>
      </c>
      <c r="C597" s="18">
        <v>596</v>
      </c>
      <c r="D597" s="17" t="s">
        <v>837</v>
      </c>
      <c r="E597" s="17">
        <v>1946</v>
      </c>
      <c r="F597" s="17">
        <v>33</v>
      </c>
      <c r="G597" s="17">
        <v>72</v>
      </c>
      <c r="H597" s="17">
        <v>2020</v>
      </c>
      <c r="I597" s="19" t="s">
        <v>12</v>
      </c>
      <c r="J597" s="17">
        <v>14.049495179999999</v>
      </c>
      <c r="K597" s="17">
        <v>12.06293509</v>
      </c>
      <c r="L597" s="20">
        <v>138765.6379</v>
      </c>
      <c r="M597" s="20">
        <v>5029523.0020000003</v>
      </c>
      <c r="N597" s="20">
        <f t="shared" si="130"/>
        <v>138765.63800000001</v>
      </c>
      <c r="O597" s="20">
        <f t="shared" si="131"/>
        <v>5029523.0020000003</v>
      </c>
      <c r="P597" s="20" t="s">
        <v>104</v>
      </c>
      <c r="Q597" s="47"/>
      <c r="R597" s="47"/>
      <c r="S597" s="47"/>
      <c r="T597" s="47"/>
      <c r="U597" s="47"/>
      <c r="V597" s="44">
        <v>14.5</v>
      </c>
      <c r="W597" s="44">
        <v>8.4</v>
      </c>
      <c r="X597" s="45">
        <f t="shared" si="133"/>
        <v>14.5</v>
      </c>
      <c r="Y597" s="45">
        <f t="shared" si="134"/>
        <v>8.4</v>
      </c>
      <c r="Z597" s="45">
        <f t="shared" si="135"/>
        <v>14.5</v>
      </c>
      <c r="AA597" s="17"/>
      <c r="AB597" s="17"/>
      <c r="AC597" s="17"/>
      <c r="AD597" s="17"/>
      <c r="AE597" s="17"/>
      <c r="AF597" s="17"/>
      <c r="AG597" s="17"/>
      <c r="AH597" s="17"/>
      <c r="AI597" s="17"/>
      <c r="AJ597" s="17"/>
      <c r="AK597" s="17"/>
      <c r="AL597" s="47"/>
      <c r="AM597" s="47"/>
    </row>
    <row r="598" spans="1:39" x14ac:dyDescent="0.25">
      <c r="A598" s="17" t="s">
        <v>915</v>
      </c>
      <c r="B598" s="18">
        <v>739</v>
      </c>
      <c r="C598" s="18">
        <v>597</v>
      </c>
      <c r="D598" s="17" t="s">
        <v>879</v>
      </c>
      <c r="E598" s="17">
        <v>1946</v>
      </c>
      <c r="F598" s="17">
        <v>37</v>
      </c>
      <c r="G598" s="17">
        <v>72</v>
      </c>
      <c r="H598" s="17">
        <v>2020</v>
      </c>
      <c r="I598" s="19" t="s">
        <v>12</v>
      </c>
      <c r="J598" s="17">
        <v>522.31775040000002</v>
      </c>
      <c r="K598" s="17">
        <v>-87.241575560000001</v>
      </c>
      <c r="L598" s="20">
        <v>138765.6379</v>
      </c>
      <c r="M598" s="20">
        <v>5029523.0020000003</v>
      </c>
      <c r="N598" s="20">
        <f t="shared" si="130"/>
        <v>138765.63800000001</v>
      </c>
      <c r="O598" s="20">
        <f t="shared" si="131"/>
        <v>5029523.0020000003</v>
      </c>
      <c r="P598" s="20" t="s">
        <v>104</v>
      </c>
      <c r="Q598" s="47"/>
      <c r="R598" s="47"/>
      <c r="S598" s="47"/>
      <c r="T598" s="47"/>
      <c r="U598" s="47"/>
      <c r="V598" s="44">
        <v>14.8</v>
      </c>
      <c r="W598" s="44">
        <v>11.9</v>
      </c>
      <c r="X598" s="45">
        <f t="shared" si="133"/>
        <v>14.8</v>
      </c>
      <c r="Y598" s="45">
        <f t="shared" si="134"/>
        <v>11.9</v>
      </c>
      <c r="Z598" s="45">
        <f t="shared" si="135"/>
        <v>14.8</v>
      </c>
      <c r="AA598" s="17"/>
      <c r="AB598" s="17"/>
      <c r="AC598" s="17"/>
      <c r="AD598" s="17"/>
      <c r="AE598" s="17"/>
      <c r="AF598" s="17"/>
      <c r="AG598" s="17"/>
      <c r="AH598" s="17"/>
      <c r="AI598" s="17"/>
      <c r="AJ598" s="17"/>
      <c r="AK598" s="17"/>
      <c r="AL598" s="47"/>
      <c r="AM598" s="47"/>
    </row>
    <row r="599" spans="1:39" x14ac:dyDescent="0.25">
      <c r="A599" s="17" t="s">
        <v>1205</v>
      </c>
      <c r="B599" s="18">
        <v>1023</v>
      </c>
      <c r="C599" s="18">
        <v>598</v>
      </c>
      <c r="D599" s="17" t="s">
        <v>1176</v>
      </c>
      <c r="E599" s="17">
        <v>1880</v>
      </c>
      <c r="F599" s="17">
        <v>30</v>
      </c>
      <c r="G599" s="17">
        <v>72</v>
      </c>
      <c r="H599" s="17">
        <v>2020</v>
      </c>
      <c r="I599" s="19" t="s">
        <v>12</v>
      </c>
      <c r="J599" s="17">
        <v>6033.3274783899997</v>
      </c>
      <c r="K599" s="17">
        <v>-884.10131649000004</v>
      </c>
      <c r="L599" s="20">
        <v>138765.6379</v>
      </c>
      <c r="M599" s="20">
        <v>5029523.0020000003</v>
      </c>
      <c r="N599" s="20">
        <f t="shared" si="130"/>
        <v>138765.63800000001</v>
      </c>
      <c r="O599" s="20">
        <f t="shared" si="131"/>
        <v>5029523.0020000003</v>
      </c>
      <c r="P599" s="20" t="s">
        <v>104</v>
      </c>
      <c r="Q599" s="47"/>
      <c r="R599" s="47"/>
      <c r="S599" s="47"/>
      <c r="T599" s="47"/>
      <c r="U599" s="47"/>
      <c r="V599" s="44">
        <v>18.5</v>
      </c>
      <c r="W599" s="44">
        <v>3.5</v>
      </c>
      <c r="X599" s="45">
        <f t="shared" si="133"/>
        <v>18.5</v>
      </c>
      <c r="Y599" s="45">
        <f t="shared" si="134"/>
        <v>3.5</v>
      </c>
      <c r="Z599" s="45">
        <f t="shared" si="135"/>
        <v>18.5</v>
      </c>
      <c r="AA599" s="17"/>
      <c r="AB599" s="17"/>
      <c r="AC599" s="17"/>
      <c r="AD599" s="17"/>
      <c r="AE599" s="17"/>
      <c r="AF599" s="17"/>
      <c r="AG599" s="17"/>
      <c r="AH599" s="17"/>
      <c r="AI599" s="17"/>
      <c r="AJ599" s="17"/>
      <c r="AK599" s="17"/>
      <c r="AL599" s="47"/>
      <c r="AM599" s="47"/>
    </row>
    <row r="600" spans="1:39" x14ac:dyDescent="0.25">
      <c r="A600" s="17" t="s">
        <v>309</v>
      </c>
      <c r="B600" s="18">
        <v>126</v>
      </c>
      <c r="C600" s="18">
        <v>599</v>
      </c>
      <c r="D600" s="18">
        <v>2010</v>
      </c>
      <c r="E600" s="17">
        <f>D600</f>
        <v>2010</v>
      </c>
      <c r="F600" s="17">
        <v>22</v>
      </c>
      <c r="G600" s="17">
        <v>72</v>
      </c>
      <c r="H600" s="17">
        <v>2020</v>
      </c>
      <c r="I600" s="19" t="s">
        <v>12</v>
      </c>
      <c r="J600" s="17">
        <v>2637.1910932599999</v>
      </c>
      <c r="K600" s="17">
        <v>-288.69597143999999</v>
      </c>
      <c r="L600" s="20">
        <v>138765.6379</v>
      </c>
      <c r="M600" s="20">
        <v>5029523.0020000003</v>
      </c>
      <c r="N600" s="20">
        <f t="shared" si="130"/>
        <v>138765.63800000001</v>
      </c>
      <c r="O600" s="20">
        <f t="shared" si="131"/>
        <v>5029523.0020000003</v>
      </c>
      <c r="P600" s="20" t="s">
        <v>104</v>
      </c>
      <c r="Q600" s="43"/>
      <c r="R600" s="43"/>
      <c r="S600" s="43"/>
      <c r="T600" s="43"/>
      <c r="U600" s="43"/>
      <c r="V600" s="45">
        <v>2.3668496499999998</v>
      </c>
      <c r="W600" s="45">
        <v>3.3625720700000001</v>
      </c>
      <c r="X600" s="45">
        <f t="shared" si="133"/>
        <v>2.3668496499999998</v>
      </c>
      <c r="Y600" s="45">
        <f t="shared" si="134"/>
        <v>3.3625720700000001</v>
      </c>
      <c r="Z600" s="45">
        <f t="shared" si="135"/>
        <v>2.3668496499999998</v>
      </c>
      <c r="AA600" s="17"/>
      <c r="AB600" s="17"/>
      <c r="AC600" s="17"/>
      <c r="AD600" s="17"/>
      <c r="AE600" s="17"/>
      <c r="AF600" s="17"/>
      <c r="AG600" s="17"/>
      <c r="AH600" s="17"/>
      <c r="AI600" s="17"/>
      <c r="AJ600" s="17"/>
      <c r="AK600" s="17"/>
      <c r="AL600" s="43"/>
      <c r="AM600" s="43"/>
    </row>
    <row r="601" spans="1:39" x14ac:dyDescent="0.25">
      <c r="A601" s="17" t="s">
        <v>379</v>
      </c>
      <c r="B601" s="18">
        <v>200</v>
      </c>
      <c r="C601" s="18">
        <v>600</v>
      </c>
      <c r="D601" s="18">
        <v>1998</v>
      </c>
      <c r="E601" s="17">
        <f>D601</f>
        <v>1998</v>
      </c>
      <c r="F601" s="17">
        <v>26</v>
      </c>
      <c r="G601" s="17">
        <v>72</v>
      </c>
      <c r="H601" s="17">
        <v>2020</v>
      </c>
      <c r="I601" s="19" t="s">
        <v>12</v>
      </c>
      <c r="J601" s="17">
        <v>2086.8035423199999</v>
      </c>
      <c r="K601" s="17">
        <v>-221.04618697999999</v>
      </c>
      <c r="L601" s="20">
        <v>138765.6379</v>
      </c>
      <c r="M601" s="20">
        <v>5029523.0020000003</v>
      </c>
      <c r="N601" s="20">
        <f t="shared" si="130"/>
        <v>138765.63800000001</v>
      </c>
      <c r="O601" s="20">
        <f t="shared" si="131"/>
        <v>5029523.0020000003</v>
      </c>
      <c r="P601" s="20" t="s">
        <v>104</v>
      </c>
      <c r="Q601" s="43"/>
      <c r="R601" s="43"/>
      <c r="S601" s="43"/>
      <c r="T601" s="43"/>
      <c r="U601" s="43"/>
      <c r="V601" s="52">
        <v>1.0440532600000001</v>
      </c>
      <c r="W601" s="52">
        <v>5.2150538299999996</v>
      </c>
      <c r="X601" s="45">
        <f t="shared" si="133"/>
        <v>1.0440532600000001</v>
      </c>
      <c r="Y601" s="45">
        <f t="shared" si="134"/>
        <v>5.2150538299999996</v>
      </c>
      <c r="Z601" s="45">
        <f t="shared" si="135"/>
        <v>1.0440532600000001</v>
      </c>
      <c r="AA601" s="17"/>
      <c r="AB601" s="17"/>
      <c r="AC601" s="17"/>
      <c r="AD601" s="17"/>
      <c r="AE601" s="17"/>
      <c r="AF601" s="17"/>
      <c r="AG601" s="17"/>
      <c r="AH601" s="17"/>
      <c r="AI601" s="17"/>
      <c r="AJ601" s="17"/>
      <c r="AK601" s="17"/>
      <c r="AL601" s="43"/>
      <c r="AM601" s="43"/>
    </row>
    <row r="602" spans="1:39" x14ac:dyDescent="0.25">
      <c r="A602" s="17" t="s">
        <v>410</v>
      </c>
      <c r="B602" s="18">
        <v>232</v>
      </c>
      <c r="C602" s="18">
        <v>601</v>
      </c>
      <c r="D602" s="18">
        <v>1995</v>
      </c>
      <c r="E602" s="17">
        <f>D602</f>
        <v>1995</v>
      </c>
      <c r="F602" s="17">
        <v>28</v>
      </c>
      <c r="G602" s="17">
        <v>72</v>
      </c>
      <c r="H602" s="17">
        <v>2020</v>
      </c>
      <c r="I602" s="19" t="s">
        <v>12</v>
      </c>
      <c r="J602" s="17">
        <v>1660.68107704</v>
      </c>
      <c r="K602" s="17">
        <v>-102.7878856</v>
      </c>
      <c r="L602" s="20">
        <v>138765.6379</v>
      </c>
      <c r="M602" s="20">
        <v>5029523.0020000003</v>
      </c>
      <c r="N602" s="20">
        <f t="shared" si="130"/>
        <v>138765.63800000001</v>
      </c>
      <c r="O602" s="20">
        <f t="shared" si="131"/>
        <v>5029523.0020000003</v>
      </c>
      <c r="P602" s="20" t="s">
        <v>104</v>
      </c>
      <c r="Q602" s="43"/>
      <c r="R602" s="43"/>
      <c r="S602" s="43"/>
      <c r="T602" s="43"/>
      <c r="U602" s="43"/>
      <c r="V602" s="52">
        <v>6.8616301399999999</v>
      </c>
      <c r="W602" s="52">
        <v>10.859430270000001</v>
      </c>
      <c r="X602" s="45">
        <f t="shared" si="133"/>
        <v>6.8616301399999999</v>
      </c>
      <c r="Y602" s="45">
        <f t="shared" si="134"/>
        <v>10.859430270000001</v>
      </c>
      <c r="Z602" s="45">
        <f t="shared" si="135"/>
        <v>6.8616301399999999</v>
      </c>
      <c r="AA602" s="17"/>
      <c r="AB602" s="17"/>
      <c r="AC602" s="17"/>
      <c r="AD602" s="17"/>
      <c r="AE602" s="17"/>
      <c r="AF602" s="17"/>
      <c r="AG602" s="17"/>
      <c r="AH602" s="17"/>
      <c r="AI602" s="17"/>
      <c r="AJ602" s="17"/>
      <c r="AK602" s="17"/>
      <c r="AL602" s="43"/>
      <c r="AM602" s="43"/>
    </row>
    <row r="603" spans="1:39" x14ac:dyDescent="0.25">
      <c r="A603" s="17" t="s">
        <v>417</v>
      </c>
      <c r="B603" s="18">
        <v>240</v>
      </c>
      <c r="C603" s="18">
        <v>602</v>
      </c>
      <c r="D603" s="18">
        <v>1992</v>
      </c>
      <c r="E603" s="17">
        <f>D603</f>
        <v>1992</v>
      </c>
      <c r="F603" s="17">
        <v>5</v>
      </c>
      <c r="G603" s="17">
        <v>72</v>
      </c>
      <c r="H603" s="17">
        <v>2020</v>
      </c>
      <c r="I603" s="19" t="s">
        <v>12</v>
      </c>
      <c r="J603" s="17">
        <v>3332.1971962600001</v>
      </c>
      <c r="K603" s="17">
        <v>-425.29695577000001</v>
      </c>
      <c r="L603" s="20">
        <v>138765.6379</v>
      </c>
      <c r="M603" s="20">
        <v>5029523.0020000003</v>
      </c>
      <c r="N603" s="20">
        <f t="shared" si="130"/>
        <v>138765.63800000001</v>
      </c>
      <c r="O603" s="20">
        <f t="shared" si="131"/>
        <v>5029523.0020000003</v>
      </c>
      <c r="P603" s="20" t="s">
        <v>104</v>
      </c>
      <c r="Q603" s="43"/>
      <c r="R603" s="43"/>
      <c r="S603" s="43"/>
      <c r="T603" s="43"/>
      <c r="U603" s="43"/>
      <c r="V603" s="44">
        <v>1.1802226300000001</v>
      </c>
      <c r="W603" s="44">
        <v>8.5546141299999992</v>
      </c>
      <c r="X603" s="45">
        <f t="shared" si="133"/>
        <v>1.1802226300000001</v>
      </c>
      <c r="Y603" s="45">
        <f t="shared" si="134"/>
        <v>8.5546141299999992</v>
      </c>
      <c r="Z603" s="45">
        <f t="shared" si="135"/>
        <v>1.1802226300000001</v>
      </c>
      <c r="AA603" s="17"/>
      <c r="AB603" s="17"/>
      <c r="AC603" s="17"/>
      <c r="AD603" s="17"/>
      <c r="AE603" s="17"/>
      <c r="AF603" s="17"/>
      <c r="AG603" s="17"/>
      <c r="AH603" s="17"/>
      <c r="AI603" s="17"/>
      <c r="AJ603" s="17"/>
      <c r="AK603" s="17"/>
      <c r="AL603" s="43"/>
      <c r="AM603" s="43"/>
    </row>
    <row r="604" spans="1:39" x14ac:dyDescent="0.25">
      <c r="A604" s="17" t="s">
        <v>470</v>
      </c>
      <c r="B604" s="18">
        <v>294</v>
      </c>
      <c r="C604" s="18">
        <v>603</v>
      </c>
      <c r="D604" s="18">
        <v>1989</v>
      </c>
      <c r="E604" s="17">
        <f>D604</f>
        <v>1989</v>
      </c>
      <c r="F604" s="17">
        <v>21</v>
      </c>
      <c r="G604" s="17">
        <v>72</v>
      </c>
      <c r="H604" s="17">
        <v>2020</v>
      </c>
      <c r="I604" s="19" t="s">
        <v>12</v>
      </c>
      <c r="J604" s="17">
        <v>3429.4298747399998</v>
      </c>
      <c r="K604" s="17">
        <v>-449.50301375999999</v>
      </c>
      <c r="L604" s="20">
        <v>138765.6379</v>
      </c>
      <c r="M604" s="20">
        <v>5029523.0020000003</v>
      </c>
      <c r="N604" s="20">
        <f t="shared" si="130"/>
        <v>138765.63800000001</v>
      </c>
      <c r="O604" s="20">
        <f t="shared" si="131"/>
        <v>5029523.0020000003</v>
      </c>
      <c r="P604" s="20" t="s">
        <v>104</v>
      </c>
      <c r="Q604" s="43"/>
      <c r="R604" s="43"/>
      <c r="S604" s="43"/>
      <c r="T604" s="43"/>
      <c r="U604" s="43"/>
      <c r="V604" s="52">
        <v>3.9897048100000001</v>
      </c>
      <c r="W604" s="52">
        <v>1.7735427399999999</v>
      </c>
      <c r="X604" s="45">
        <f t="shared" si="133"/>
        <v>3.9897048100000001</v>
      </c>
      <c r="Y604" s="45">
        <f t="shared" si="134"/>
        <v>1.7735427399999999</v>
      </c>
      <c r="Z604" s="45">
        <f t="shared" si="135"/>
        <v>3.9897048100000001</v>
      </c>
      <c r="AA604" s="17"/>
      <c r="AB604" s="17"/>
      <c r="AC604" s="17"/>
      <c r="AD604" s="17"/>
      <c r="AE604" s="17"/>
      <c r="AF604" s="17"/>
      <c r="AG604" s="17"/>
      <c r="AH604" s="17"/>
      <c r="AI604" s="17"/>
      <c r="AJ604" s="17"/>
      <c r="AK604" s="17"/>
      <c r="AL604" s="43"/>
      <c r="AM604" s="43"/>
    </row>
    <row r="605" spans="1:39" x14ac:dyDescent="0.25">
      <c r="A605" s="17" t="s">
        <v>534</v>
      </c>
      <c r="B605" s="18">
        <v>359</v>
      </c>
      <c r="C605" s="18">
        <v>604</v>
      </c>
      <c r="D605" s="18">
        <v>1983</v>
      </c>
      <c r="E605" s="18">
        <v>1983</v>
      </c>
      <c r="F605" s="17">
        <v>29</v>
      </c>
      <c r="G605" s="17">
        <v>72</v>
      </c>
      <c r="H605" s="17">
        <v>2020</v>
      </c>
      <c r="I605" s="19" t="s">
        <v>12</v>
      </c>
      <c r="J605" s="17">
        <v>3372.5663391799999</v>
      </c>
      <c r="K605" s="17">
        <v>-476.70103425999997</v>
      </c>
      <c r="L605" s="20">
        <v>138765.6379</v>
      </c>
      <c r="M605" s="20">
        <v>5029523.0020000003</v>
      </c>
      <c r="N605" s="20">
        <f t="shared" si="130"/>
        <v>138765.63800000001</v>
      </c>
      <c r="O605" s="20">
        <f t="shared" si="131"/>
        <v>5029523.0020000003</v>
      </c>
      <c r="P605" s="20" t="s">
        <v>104</v>
      </c>
      <c r="Q605" s="43"/>
      <c r="R605" s="43"/>
      <c r="S605" s="43"/>
      <c r="T605" s="43"/>
      <c r="U605" s="43"/>
      <c r="V605" s="45">
        <v>19.636607210000001</v>
      </c>
      <c r="W605" s="45">
        <v>19.167731610000001</v>
      </c>
      <c r="X605" s="45">
        <f t="shared" si="133"/>
        <v>19.636607210000001</v>
      </c>
      <c r="Y605" s="45">
        <f t="shared" si="134"/>
        <v>19.167731610000001</v>
      </c>
      <c r="Z605" s="45">
        <f t="shared" si="135"/>
        <v>19.636607210000001</v>
      </c>
      <c r="AA605" s="17"/>
      <c r="AB605" s="17"/>
      <c r="AC605" s="17"/>
      <c r="AD605" s="17"/>
      <c r="AE605" s="17"/>
      <c r="AF605" s="17"/>
      <c r="AG605" s="17"/>
      <c r="AH605" s="17"/>
      <c r="AI605" s="17"/>
      <c r="AJ605" s="17"/>
      <c r="AK605" s="17"/>
      <c r="AL605" s="43"/>
      <c r="AM605" s="43"/>
    </row>
    <row r="606" spans="1:39" x14ac:dyDescent="0.25">
      <c r="A606" s="17" t="s">
        <v>541</v>
      </c>
      <c r="B606" s="18">
        <v>366</v>
      </c>
      <c r="C606" s="18">
        <v>605</v>
      </c>
      <c r="D606">
        <v>1980</v>
      </c>
      <c r="E606">
        <v>1980</v>
      </c>
      <c r="F606">
        <v>6</v>
      </c>
      <c r="G606" s="17">
        <v>72</v>
      </c>
      <c r="H606" s="17">
        <v>2020</v>
      </c>
      <c r="I606" s="19" t="s">
        <v>12</v>
      </c>
      <c r="J606">
        <v>3510.3798285100002</v>
      </c>
      <c r="K606">
        <v>-556.38616603000003</v>
      </c>
      <c r="L606" s="54">
        <v>138765.6379</v>
      </c>
      <c r="M606" s="54">
        <v>5029523.0020000003</v>
      </c>
      <c r="N606" s="20">
        <f t="shared" si="130"/>
        <v>138765.63800000001</v>
      </c>
      <c r="O606" s="20">
        <f t="shared" si="131"/>
        <v>5029523.0020000003</v>
      </c>
      <c r="P606" s="20" t="s">
        <v>104</v>
      </c>
      <c r="Q606" s="43"/>
      <c r="R606" s="43"/>
      <c r="S606" s="43"/>
      <c r="T606" s="43"/>
      <c r="U606" s="43"/>
      <c r="V606" s="44">
        <v>14.58</v>
      </c>
      <c r="W606" s="44">
        <v>13.79048703</v>
      </c>
      <c r="X606" s="45">
        <f t="shared" si="133"/>
        <v>14.58</v>
      </c>
      <c r="Y606" s="45">
        <f t="shared" si="134"/>
        <v>13.79048703</v>
      </c>
      <c r="Z606" s="45">
        <f t="shared" si="135"/>
        <v>14.58</v>
      </c>
      <c r="AA606" s="17"/>
      <c r="AB606" s="17"/>
      <c r="AC606" s="17"/>
      <c r="AD606" s="17"/>
      <c r="AE606" s="17"/>
      <c r="AF606" s="17"/>
      <c r="AG606" s="17"/>
      <c r="AH606" s="17"/>
      <c r="AI606" s="17"/>
      <c r="AJ606" s="17"/>
      <c r="AK606" s="17"/>
      <c r="AL606" s="43"/>
      <c r="AM606" s="43"/>
    </row>
    <row r="607" spans="1:39" x14ac:dyDescent="0.25">
      <c r="A607" s="17" t="s">
        <v>609</v>
      </c>
      <c r="B607" s="18">
        <v>437</v>
      </c>
      <c r="C607" s="18">
        <v>606</v>
      </c>
      <c r="D607" s="18">
        <v>1977</v>
      </c>
      <c r="E607" s="17">
        <f>D607</f>
        <v>1977</v>
      </c>
      <c r="F607" s="17">
        <v>35</v>
      </c>
      <c r="G607" s="17">
        <v>72</v>
      </c>
      <c r="H607" s="17">
        <v>2020</v>
      </c>
      <c r="I607" s="19" t="s">
        <v>12</v>
      </c>
      <c r="J607" s="17">
        <v>3577.9830248500002</v>
      </c>
      <c r="K607" s="17">
        <v>-576.10321866000004</v>
      </c>
      <c r="L607" s="20">
        <v>138765.6379</v>
      </c>
      <c r="M607" s="20">
        <v>5029523.0020000003</v>
      </c>
      <c r="N607" s="20">
        <f t="shared" si="130"/>
        <v>138765.63800000001</v>
      </c>
      <c r="O607" s="20">
        <f t="shared" si="131"/>
        <v>5029523.0020000003</v>
      </c>
      <c r="P607" s="20" t="s">
        <v>104</v>
      </c>
      <c r="Q607" s="43"/>
      <c r="R607" s="43"/>
      <c r="S607" s="43"/>
      <c r="T607" s="43"/>
      <c r="U607" s="43"/>
      <c r="V607" s="44">
        <v>16.289624509999999</v>
      </c>
      <c r="W607" s="44">
        <v>12.077040419999999</v>
      </c>
      <c r="X607" s="45">
        <f t="shared" si="133"/>
        <v>16.289624509999999</v>
      </c>
      <c r="Y607" s="45">
        <f t="shared" si="134"/>
        <v>12.077040419999999</v>
      </c>
      <c r="Z607" s="45">
        <f t="shared" si="135"/>
        <v>16.289624509999999</v>
      </c>
      <c r="AA607" s="17"/>
      <c r="AB607" s="17"/>
      <c r="AC607" s="17"/>
      <c r="AD607" s="17"/>
      <c r="AE607" s="17"/>
      <c r="AF607" s="17"/>
      <c r="AG607" s="17"/>
      <c r="AH607" s="17"/>
      <c r="AI607" s="17"/>
      <c r="AJ607" s="17"/>
      <c r="AK607" s="17"/>
      <c r="AL607" s="43"/>
      <c r="AM607" s="43"/>
    </row>
    <row r="608" spans="1:39" x14ac:dyDescent="0.25">
      <c r="A608" s="29" t="s">
        <v>190</v>
      </c>
      <c r="B608" s="29">
        <v>44</v>
      </c>
      <c r="C608" s="29">
        <v>607</v>
      </c>
      <c r="D608" s="29">
        <v>1883</v>
      </c>
      <c r="E608" s="29">
        <f>D608</f>
        <v>1883</v>
      </c>
      <c r="F608" s="29" t="s">
        <v>12</v>
      </c>
      <c r="G608" s="29">
        <v>44</v>
      </c>
      <c r="H608" s="29">
        <v>1883</v>
      </c>
      <c r="I608" s="30">
        <v>6</v>
      </c>
      <c r="J608" s="29" t="s">
        <v>12</v>
      </c>
      <c r="K608" s="29" t="s">
        <v>12</v>
      </c>
      <c r="L608" s="31">
        <v>138802.95759999999</v>
      </c>
      <c r="M608" s="31">
        <v>5029082.5420000004</v>
      </c>
      <c r="N608" s="31">
        <f t="shared" si="130"/>
        <v>138802.95800000001</v>
      </c>
      <c r="O608" s="31">
        <f t="shared" si="131"/>
        <v>5029082.5420000004</v>
      </c>
      <c r="P608" s="31" t="s">
        <v>104</v>
      </c>
      <c r="Q608" s="32">
        <v>48.907374783333331</v>
      </c>
      <c r="R608" s="32">
        <v>53.509687668333335</v>
      </c>
      <c r="S608" s="33">
        <f>IF(E608=2020, Q608, IF(E608=1946, Q608+5.4, IF(E608=1883, Q608+8.2, IF(E608=1882, Q608+5.9, IF(E608=1824, Q608+5.8, IF(E608=1803, Q608+14.8, IF(E608=1790, Q608+8, )))))))</f>
        <v>57.107374783333327</v>
      </c>
      <c r="T608" s="33">
        <f>IF(E608=2020, R608, IF(E608=1946, R608+5.4, IF(E608=1883, R608+8.2, IF(E608=1882, R608+5.9, IF(E608=1824, R608+5.8, IF(E608=1803, R608+14.8, IF(E608=1790, R608+8, )))))))</f>
        <v>61.709687668333331</v>
      </c>
      <c r="U608" s="33">
        <f>IF(P608="Affine", S608, T608)</f>
        <v>57.107374783333327</v>
      </c>
      <c r="V608" s="29"/>
      <c r="W608" s="29"/>
      <c r="X608" s="34"/>
      <c r="Y608" s="33"/>
      <c r="Z608" s="32"/>
      <c r="AA608" s="29"/>
      <c r="AB608" s="29">
        <v>1749</v>
      </c>
      <c r="AC608" s="29">
        <f>AVERAGE(AA608:AB608)</f>
        <v>1749</v>
      </c>
      <c r="AD608" s="29"/>
      <c r="AE608" s="29">
        <v>1876</v>
      </c>
      <c r="AF608" s="29">
        <v>1905</v>
      </c>
      <c r="AG608" s="29">
        <f>AVERAGE(AE608:AF608)</f>
        <v>1890.5</v>
      </c>
      <c r="AH608" s="29">
        <f>AG608-AE608</f>
        <v>14.5</v>
      </c>
      <c r="AI608" s="29" t="s">
        <v>142</v>
      </c>
      <c r="AJ608" s="29">
        <v>2</v>
      </c>
      <c r="AK608" s="29" t="s">
        <v>191</v>
      </c>
      <c r="AL608" s="32">
        <f>AVERAGE(V609:V614)</f>
        <v>48.907374783333331</v>
      </c>
      <c r="AM608" s="32">
        <f>AVERAGE(W609:W614)</f>
        <v>53.509687668333335</v>
      </c>
    </row>
    <row r="609" spans="1:39" x14ac:dyDescent="0.25">
      <c r="A609" s="17" t="s">
        <v>1418</v>
      </c>
      <c r="B609" s="18">
        <v>1232</v>
      </c>
      <c r="C609" s="18">
        <v>608</v>
      </c>
      <c r="D609" s="17" t="s">
        <v>1399</v>
      </c>
      <c r="E609" s="17">
        <v>1827</v>
      </c>
      <c r="F609" s="17">
        <v>20</v>
      </c>
      <c r="G609" s="17">
        <v>44</v>
      </c>
      <c r="H609" s="17">
        <v>1883</v>
      </c>
      <c r="I609" s="19" t="s">
        <v>12</v>
      </c>
      <c r="J609" s="17">
        <v>3793.5768877199998</v>
      </c>
      <c r="K609" s="17">
        <v>-2664.7202075300002</v>
      </c>
      <c r="L609" s="20">
        <v>138802.95759999999</v>
      </c>
      <c r="M609" s="20">
        <v>5029082.5420000004</v>
      </c>
      <c r="N609" s="20">
        <f t="shared" si="130"/>
        <v>138802.95800000001</v>
      </c>
      <c r="O609" s="20">
        <f t="shared" si="131"/>
        <v>5029082.5420000004</v>
      </c>
      <c r="P609" s="20" t="s">
        <v>199</v>
      </c>
      <c r="Q609" s="47"/>
      <c r="R609" s="47"/>
      <c r="S609" s="47"/>
      <c r="T609" s="47"/>
      <c r="U609" s="47"/>
      <c r="V609" s="53">
        <v>51.027345750000002</v>
      </c>
      <c r="W609" s="53">
        <v>53.016303120000003</v>
      </c>
      <c r="X609" s="45">
        <f t="shared" ref="X609:X614" si="136">IF(H609=2020, V609, IF(H609=1946, V609+5.4, IF(H609=1883, V609+8.2, IF(H609=1882, V609+5.9, IF(H609=1824, V609+5.8, IF(H609=1803, V609+14.8, IF(H609=1790, V609+8, )))))))</f>
        <v>59.227345749999998</v>
      </c>
      <c r="Y609" s="45">
        <f t="shared" ref="Y609:Y614" si="137">IF(H609=2020, W609, IF(H609=1946, W609+6.1, IF(H609=1883, W609+7.6, IF(H609=1882, W609+6.3, IF(H609=1824, W609+7.4, IF(H609=1803, W609+17.5, IF(H609=1790, W609+11.8, )))))))</f>
        <v>60.616303120000005</v>
      </c>
      <c r="Z609" s="45">
        <f t="shared" ref="Z609:Z614" si="138">IF(P609="Affine", X609, Y609)</f>
        <v>60.616303120000005</v>
      </c>
      <c r="AA609" s="17"/>
      <c r="AB609" s="17"/>
      <c r="AC609" s="17"/>
      <c r="AD609" s="17"/>
      <c r="AE609" s="17"/>
      <c r="AF609" s="17"/>
      <c r="AG609" s="17"/>
      <c r="AH609" s="17"/>
      <c r="AI609" s="17"/>
      <c r="AJ609" s="17"/>
      <c r="AK609" s="17"/>
      <c r="AL609" s="47"/>
      <c r="AM609" s="47"/>
    </row>
    <row r="610" spans="1:39" x14ac:dyDescent="0.25">
      <c r="A610" s="17" t="s">
        <v>1269</v>
      </c>
      <c r="B610" s="18">
        <v>1085</v>
      </c>
      <c r="C610" s="18">
        <v>609</v>
      </c>
      <c r="D610" s="17" t="s">
        <v>1250</v>
      </c>
      <c r="E610" s="17">
        <v>1876</v>
      </c>
      <c r="F610" s="17">
        <v>20</v>
      </c>
      <c r="G610" s="17">
        <v>44</v>
      </c>
      <c r="H610" s="17">
        <v>1883</v>
      </c>
      <c r="I610" s="19" t="s">
        <v>12</v>
      </c>
      <c r="J610" s="17">
        <v>1801.4453125</v>
      </c>
      <c r="K610" s="17">
        <v>-960.04394531000003</v>
      </c>
      <c r="L610" s="20">
        <v>138802.95759999999</v>
      </c>
      <c r="M610" s="20">
        <v>5029082.5420000004</v>
      </c>
      <c r="N610" s="20">
        <f t="shared" si="130"/>
        <v>138802.95800000001</v>
      </c>
      <c r="O610" s="20">
        <f t="shared" si="131"/>
        <v>5029082.5420000004</v>
      </c>
      <c r="P610" s="20" t="s">
        <v>104</v>
      </c>
      <c r="Q610" s="47"/>
      <c r="R610" s="47"/>
      <c r="S610" s="47"/>
      <c r="T610" s="47"/>
      <c r="U610" s="47"/>
      <c r="V610" s="44">
        <v>51.5</v>
      </c>
      <c r="W610" s="44">
        <v>68</v>
      </c>
      <c r="X610" s="45">
        <f t="shared" si="136"/>
        <v>59.7</v>
      </c>
      <c r="Y610" s="45">
        <f t="shared" si="137"/>
        <v>75.599999999999994</v>
      </c>
      <c r="Z610" s="45">
        <f t="shared" si="138"/>
        <v>59.7</v>
      </c>
      <c r="AA610" s="17"/>
      <c r="AB610" s="17"/>
      <c r="AC610" s="17"/>
      <c r="AD610" s="17"/>
      <c r="AE610" s="17"/>
      <c r="AF610" s="17"/>
      <c r="AG610" s="17"/>
      <c r="AH610" s="17"/>
      <c r="AI610" s="17"/>
      <c r="AJ610" s="17"/>
      <c r="AK610" s="17"/>
      <c r="AL610" s="47"/>
      <c r="AM610" s="47"/>
    </row>
    <row r="611" spans="1:39" x14ac:dyDescent="0.25">
      <c r="A611" s="17" t="s">
        <v>1440</v>
      </c>
      <c r="B611" s="18">
        <v>1253</v>
      </c>
      <c r="C611" s="18">
        <v>610</v>
      </c>
      <c r="D611" s="17" t="s">
        <v>1428</v>
      </c>
      <c r="E611" s="17">
        <v>1827</v>
      </c>
      <c r="F611" s="17">
        <v>13</v>
      </c>
      <c r="G611" s="17">
        <v>44</v>
      </c>
      <c r="H611" s="17">
        <v>1883</v>
      </c>
      <c r="I611" s="19" t="s">
        <v>12</v>
      </c>
      <c r="J611" s="17">
        <v>2078.63484049</v>
      </c>
      <c r="K611" s="17">
        <v>-187.79879994000001</v>
      </c>
      <c r="L611" s="20">
        <v>138802.95759999999</v>
      </c>
      <c r="M611" s="20">
        <v>5029082.5420000004</v>
      </c>
      <c r="N611" s="20">
        <f t="shared" si="130"/>
        <v>138802.95800000001</v>
      </c>
      <c r="O611" s="20">
        <f t="shared" si="131"/>
        <v>5029082.5420000004</v>
      </c>
      <c r="P611" s="20" t="s">
        <v>199</v>
      </c>
      <c r="Q611" s="47"/>
      <c r="R611" s="47"/>
      <c r="S611" s="47"/>
      <c r="T611" s="47"/>
      <c r="U611" s="47"/>
      <c r="V611" s="45">
        <v>57.27532403</v>
      </c>
      <c r="W611" s="45">
        <v>40.337656940000002</v>
      </c>
      <c r="X611" s="45">
        <f t="shared" si="136"/>
        <v>65.475324029999996</v>
      </c>
      <c r="Y611" s="45">
        <f t="shared" si="137"/>
        <v>47.937656940000004</v>
      </c>
      <c r="Z611" s="45">
        <f t="shared" si="138"/>
        <v>47.937656940000004</v>
      </c>
      <c r="AA611" s="17"/>
      <c r="AB611" s="17"/>
      <c r="AC611" s="17"/>
      <c r="AD611" s="17"/>
      <c r="AE611" s="17"/>
      <c r="AF611" s="17"/>
      <c r="AG611" s="17"/>
      <c r="AH611" s="17"/>
      <c r="AI611" s="17"/>
      <c r="AJ611" s="17"/>
      <c r="AK611" s="17"/>
      <c r="AL611" s="47"/>
      <c r="AM611" s="47"/>
    </row>
    <row r="612" spans="1:39" x14ac:dyDescent="0.25">
      <c r="A612" s="17" t="s">
        <v>1470</v>
      </c>
      <c r="B612" s="18">
        <v>1283</v>
      </c>
      <c r="C612" s="18">
        <v>611</v>
      </c>
      <c r="D612" s="17">
        <v>1807</v>
      </c>
      <c r="E612" s="17">
        <f>D612</f>
        <v>1807</v>
      </c>
      <c r="F612" s="17">
        <v>13</v>
      </c>
      <c r="G612" s="17">
        <v>44</v>
      </c>
      <c r="H612" s="17">
        <v>1883</v>
      </c>
      <c r="I612" s="19" t="s">
        <v>12</v>
      </c>
      <c r="J612" s="17">
        <v>224.91457523</v>
      </c>
      <c r="K612" s="17">
        <v>-172.18406646</v>
      </c>
      <c r="L612" s="20">
        <v>138802.95759999999</v>
      </c>
      <c r="M612" s="20">
        <v>5029082.5420000004</v>
      </c>
      <c r="N612" s="20">
        <f t="shared" si="130"/>
        <v>138802.95800000001</v>
      </c>
      <c r="O612" s="20">
        <f t="shared" si="131"/>
        <v>5029082.5420000004</v>
      </c>
      <c r="P612" s="20" t="s">
        <v>199</v>
      </c>
      <c r="Q612" s="43"/>
      <c r="R612" s="43"/>
      <c r="S612" s="43"/>
      <c r="T612" s="43"/>
      <c r="U612" s="43"/>
      <c r="V612" s="45">
        <v>33.541578919999999</v>
      </c>
      <c r="W612" s="45">
        <v>45.304165949999998</v>
      </c>
      <c r="X612" s="45">
        <f t="shared" si="136"/>
        <v>41.741578919999995</v>
      </c>
      <c r="Y612" s="45">
        <f t="shared" si="137"/>
        <v>52.904165949999999</v>
      </c>
      <c r="Z612" s="45">
        <f t="shared" si="138"/>
        <v>52.904165949999999</v>
      </c>
      <c r="AA612" s="17"/>
      <c r="AB612" s="17"/>
      <c r="AC612" s="17"/>
      <c r="AD612" s="17"/>
      <c r="AE612" s="17"/>
      <c r="AF612" s="17"/>
      <c r="AG612" s="17"/>
      <c r="AH612" s="17"/>
      <c r="AI612" s="17"/>
      <c r="AJ612" s="17"/>
      <c r="AK612" s="17"/>
      <c r="AL612" s="43"/>
      <c r="AM612" s="43"/>
    </row>
    <row r="613" spans="1:39" x14ac:dyDescent="0.25">
      <c r="A613" s="17" t="s">
        <v>1296</v>
      </c>
      <c r="B613" s="18">
        <v>1111</v>
      </c>
      <c r="C613" s="18">
        <v>612</v>
      </c>
      <c r="D613" s="17" t="s">
        <v>1286</v>
      </c>
      <c r="E613" s="17">
        <v>1876</v>
      </c>
      <c r="F613" s="17">
        <v>11</v>
      </c>
      <c r="G613" s="17">
        <v>44</v>
      </c>
      <c r="H613" s="17">
        <v>1883</v>
      </c>
      <c r="I613" s="19" t="s">
        <v>12</v>
      </c>
      <c r="J613" s="17">
        <v>1643.63524831</v>
      </c>
      <c r="K613" s="17">
        <v>-159.25783634999999</v>
      </c>
      <c r="L613" s="20">
        <v>138802.95763234</v>
      </c>
      <c r="M613" s="20">
        <v>5029082.5416664397</v>
      </c>
      <c r="N613" s="20">
        <f t="shared" si="130"/>
        <v>138802.95800000001</v>
      </c>
      <c r="O613" s="20">
        <f t="shared" si="131"/>
        <v>5029082.5420000004</v>
      </c>
      <c r="P613" s="20" t="s">
        <v>104</v>
      </c>
      <c r="Q613" s="43"/>
      <c r="R613" s="43"/>
      <c r="S613" s="43"/>
      <c r="T613" s="43"/>
      <c r="U613" s="43"/>
      <c r="V613" s="44">
        <v>68.599999999999994</v>
      </c>
      <c r="W613" s="44">
        <v>85</v>
      </c>
      <c r="X613" s="45">
        <f t="shared" si="136"/>
        <v>76.8</v>
      </c>
      <c r="Y613" s="45">
        <f t="shared" si="137"/>
        <v>92.6</v>
      </c>
      <c r="Z613" s="45">
        <f t="shared" si="138"/>
        <v>76.8</v>
      </c>
      <c r="AA613" s="17"/>
      <c r="AB613" s="17"/>
      <c r="AC613" s="17"/>
      <c r="AD613" s="17"/>
      <c r="AE613" s="17"/>
      <c r="AF613" s="17"/>
      <c r="AG613" s="17"/>
      <c r="AH613" s="17"/>
      <c r="AI613" s="17"/>
      <c r="AJ613" s="17"/>
      <c r="AK613" s="17"/>
      <c r="AL613" s="43"/>
      <c r="AM613" s="43"/>
    </row>
    <row r="614" spans="1:39" x14ac:dyDescent="0.25">
      <c r="A614" s="17" t="s">
        <v>1366</v>
      </c>
      <c r="B614" s="18">
        <v>1181</v>
      </c>
      <c r="C614" s="18">
        <v>613</v>
      </c>
      <c r="D614" s="17" t="s">
        <v>1742</v>
      </c>
      <c r="E614" s="17">
        <v>1852</v>
      </c>
      <c r="F614" s="17">
        <v>23</v>
      </c>
      <c r="G614" s="17">
        <v>44</v>
      </c>
      <c r="H614" s="17">
        <v>1883</v>
      </c>
      <c r="I614" s="19" t="s">
        <v>12</v>
      </c>
      <c r="J614" s="17">
        <v>4.2703076600000003</v>
      </c>
      <c r="K614" s="17">
        <v>1.7952747600000001</v>
      </c>
      <c r="L614" s="20">
        <v>138802.95763234</v>
      </c>
      <c r="M614" s="20">
        <v>5029082.5416664397</v>
      </c>
      <c r="N614" s="20">
        <f t="shared" si="130"/>
        <v>138802.95800000001</v>
      </c>
      <c r="O614" s="20">
        <f t="shared" si="131"/>
        <v>5029082.5420000004</v>
      </c>
      <c r="P614" s="20" t="s">
        <v>104</v>
      </c>
      <c r="Q614" s="43"/>
      <c r="R614" s="43"/>
      <c r="S614" s="43"/>
      <c r="T614" s="43"/>
      <c r="U614" s="43"/>
      <c r="V614" s="44">
        <v>31.5</v>
      </c>
      <c r="W614" s="44">
        <v>29.4</v>
      </c>
      <c r="X614" s="45">
        <f t="shared" si="136"/>
        <v>39.700000000000003</v>
      </c>
      <c r="Y614" s="45">
        <f t="shared" si="137"/>
        <v>37</v>
      </c>
      <c r="Z614" s="45">
        <f t="shared" si="138"/>
        <v>39.700000000000003</v>
      </c>
      <c r="AA614" s="17"/>
      <c r="AB614" s="17"/>
      <c r="AC614" s="17"/>
      <c r="AD614" s="17"/>
      <c r="AE614" s="17"/>
      <c r="AF614" s="17"/>
      <c r="AG614" s="17"/>
      <c r="AH614" s="17"/>
      <c r="AI614" s="17"/>
      <c r="AJ614" s="17"/>
      <c r="AK614" s="17"/>
      <c r="AL614" s="43"/>
      <c r="AM614" s="43"/>
    </row>
    <row r="615" spans="1:39" x14ac:dyDescent="0.25">
      <c r="A615" s="29" t="s">
        <v>205</v>
      </c>
      <c r="B615" s="29">
        <v>52</v>
      </c>
      <c r="C615" s="29">
        <v>614</v>
      </c>
      <c r="D615" s="29">
        <v>1803</v>
      </c>
      <c r="E615" s="29">
        <f t="shared" ref="E615:E620" si="139">D615</f>
        <v>1803</v>
      </c>
      <c r="F615" s="29" t="s">
        <v>12</v>
      </c>
      <c r="G615" s="29">
        <v>52</v>
      </c>
      <c r="H615" s="29">
        <v>1803</v>
      </c>
      <c r="I615" s="30">
        <v>4</v>
      </c>
      <c r="J615" s="29" t="s">
        <v>12</v>
      </c>
      <c r="K615" s="29" t="s">
        <v>12</v>
      </c>
      <c r="L615" s="31">
        <v>138810.3394</v>
      </c>
      <c r="M615" s="31">
        <v>5028790.7690000003</v>
      </c>
      <c r="N615" s="31">
        <f t="shared" si="130"/>
        <v>138810.33900000001</v>
      </c>
      <c r="O615" s="31">
        <f t="shared" si="131"/>
        <v>5028790.7690000003</v>
      </c>
      <c r="P615" s="31" t="s">
        <v>199</v>
      </c>
      <c r="Q615" s="32">
        <v>4.3499999999999996</v>
      </c>
      <c r="R615" s="32">
        <v>4.5999999999999996</v>
      </c>
      <c r="S615" s="33">
        <f>IF(E615=2020, Q615, IF(E615=1946, Q615+5.4, IF(E615=1883, Q615+8.2, IF(E615=1882, Q615+5.9, IF(E615=1824, Q615+5.8, IF(E615=1803, Q615+14.8, IF(E615=1790, Q615+8, )))))))</f>
        <v>19.149999999999999</v>
      </c>
      <c r="T615" s="33">
        <f>IF(E615=2020, R615, IF(E615=1946, R615+5.4, IF(E615=1883, R615+8.2, IF(E615=1882, R615+5.9, IF(E615=1824, R615+5.8, IF(E615=1803, R615+14.8, IF(E615=1790, R615+8, )))))))</f>
        <v>19.399999999999999</v>
      </c>
      <c r="U615" s="33">
        <f>IF(P615="Affine", S615, T615)</f>
        <v>19.399999999999999</v>
      </c>
      <c r="V615" s="29"/>
      <c r="W615" s="29"/>
      <c r="X615" s="34"/>
      <c r="Y615" s="33"/>
      <c r="Z615" s="32"/>
      <c r="AA615" s="29"/>
      <c r="AB615" s="29">
        <v>1749</v>
      </c>
      <c r="AC615" s="29">
        <f>AVERAGE(AA615:AB615)</f>
        <v>1749</v>
      </c>
      <c r="AD615" s="29"/>
      <c r="AE615" s="29">
        <v>1780</v>
      </c>
      <c r="AF615" s="29">
        <v>1824</v>
      </c>
      <c r="AG615" s="29">
        <f>AVERAGE(AE615:AF615)</f>
        <v>1802</v>
      </c>
      <c r="AH615" s="29">
        <f>AG615-AE615</f>
        <v>22</v>
      </c>
      <c r="AI615" s="29" t="s">
        <v>142</v>
      </c>
      <c r="AJ615" s="29">
        <v>2</v>
      </c>
      <c r="AK615" s="29" t="s">
        <v>204</v>
      </c>
      <c r="AL615" s="32">
        <f>AVERAGE(V616:V619)</f>
        <v>4.3499999999999996</v>
      </c>
      <c r="AM615" s="32">
        <f>AVERAGE(W616:W619)</f>
        <v>4.5999999999999996</v>
      </c>
    </row>
    <row r="616" spans="1:39" x14ac:dyDescent="0.25">
      <c r="A616" s="17" t="s">
        <v>1518</v>
      </c>
      <c r="B616" s="18">
        <v>1329</v>
      </c>
      <c r="C616" s="18">
        <v>615</v>
      </c>
      <c r="D616" s="17">
        <v>1749</v>
      </c>
      <c r="E616" s="17">
        <f t="shared" si="139"/>
        <v>1749</v>
      </c>
      <c r="F616" s="17">
        <v>1</v>
      </c>
      <c r="G616" s="17">
        <v>52</v>
      </c>
      <c r="H616" s="17">
        <v>1803</v>
      </c>
      <c r="I616" s="19" t="s">
        <v>12</v>
      </c>
      <c r="J616" s="17">
        <v>136.98053612000001</v>
      </c>
      <c r="K616" s="17">
        <v>-140.27994269999999</v>
      </c>
      <c r="L616" s="20">
        <v>138810.33935692001</v>
      </c>
      <c r="M616" s="20">
        <v>5028790.7693608999</v>
      </c>
      <c r="N616" s="20">
        <f t="shared" si="130"/>
        <v>138810.33900000001</v>
      </c>
      <c r="O616" s="20">
        <f t="shared" si="131"/>
        <v>5028790.7690000003</v>
      </c>
      <c r="P616" s="20" t="s">
        <v>199</v>
      </c>
      <c r="Q616" s="43"/>
      <c r="R616" s="43"/>
      <c r="S616" s="43"/>
      <c r="T616" s="43"/>
      <c r="U616" s="43"/>
      <c r="V616" s="44">
        <v>0.4</v>
      </c>
      <c r="W616" s="44">
        <v>1.1000000000000001</v>
      </c>
      <c r="X616" s="45">
        <f>IF(H616=2020, V616, IF(H616=1946, V616+5.4, IF(H616=1883, V616+8.2, IF(H616=1882, V616+5.9, IF(H616=1824, V616+5.8, IF(H616=1803, V616+14.8, IF(H616=1790, V616+8, )))))))</f>
        <v>15.200000000000001</v>
      </c>
      <c r="Y616" s="45">
        <f>IF(H616=2020, W616, IF(H616=1946, W616+6.1, IF(H616=1883, W616+7.6, IF(H616=1882, W616+6.3, IF(H616=1824, W616+7.4, IF(H616=1803, W616+17.5, IF(H616=1790, W616+11.8, )))))))</f>
        <v>18.600000000000001</v>
      </c>
      <c r="Z616" s="45">
        <f>IF(P616="Affine", X616, Y616)</f>
        <v>18.600000000000001</v>
      </c>
      <c r="AA616" s="17"/>
      <c r="AB616" s="17"/>
      <c r="AC616" s="17"/>
      <c r="AD616" s="17"/>
      <c r="AE616" s="17"/>
      <c r="AF616" s="17"/>
      <c r="AG616" s="17"/>
      <c r="AH616" s="17"/>
      <c r="AI616" s="17"/>
      <c r="AJ616" s="17"/>
      <c r="AK616" s="17"/>
      <c r="AL616" s="43"/>
      <c r="AM616" s="43"/>
    </row>
    <row r="617" spans="1:39" x14ac:dyDescent="0.25">
      <c r="A617" s="17" t="s">
        <v>1496</v>
      </c>
      <c r="B617" s="18">
        <v>1307</v>
      </c>
      <c r="C617" s="18">
        <v>616</v>
      </c>
      <c r="D617" s="17">
        <v>1797</v>
      </c>
      <c r="E617" s="17">
        <f t="shared" si="139"/>
        <v>1797</v>
      </c>
      <c r="F617" s="17">
        <v>7</v>
      </c>
      <c r="G617" s="17">
        <v>52</v>
      </c>
      <c r="H617" s="17">
        <v>1803</v>
      </c>
      <c r="I617" s="19" t="s">
        <v>12</v>
      </c>
      <c r="J617" s="17">
        <v>6.9205271799999997</v>
      </c>
      <c r="K617" s="17">
        <v>10.931157170000001</v>
      </c>
      <c r="L617" s="20">
        <v>138810.3394</v>
      </c>
      <c r="M617" s="20">
        <v>5028790.7690000003</v>
      </c>
      <c r="N617" s="20">
        <f t="shared" si="130"/>
        <v>138810.33900000001</v>
      </c>
      <c r="O617" s="20">
        <f t="shared" si="131"/>
        <v>5028790.7690000003</v>
      </c>
      <c r="P617" s="20" t="s">
        <v>199</v>
      </c>
      <c r="Q617" s="43"/>
      <c r="R617" s="43"/>
      <c r="S617" s="43"/>
      <c r="T617" s="43"/>
      <c r="U617" s="43"/>
      <c r="V617" s="44">
        <v>6.6</v>
      </c>
      <c r="W617" s="44">
        <v>7.7</v>
      </c>
      <c r="X617" s="45">
        <f>IF(H617=2020, V617, IF(H617=1946, V617+5.4, IF(H617=1883, V617+8.2, IF(H617=1882, V617+5.9, IF(H617=1824, V617+5.8, IF(H617=1803, V617+14.8, IF(H617=1790, V617+8, )))))))</f>
        <v>21.4</v>
      </c>
      <c r="Y617" s="45">
        <f>IF(H617=2020, W617, IF(H617=1946, W617+6.1, IF(H617=1883, W617+7.6, IF(H617=1882, W617+6.3, IF(H617=1824, W617+7.4, IF(H617=1803, W617+17.5, IF(H617=1790, W617+11.8, )))))))</f>
        <v>25.2</v>
      </c>
      <c r="Z617" s="45">
        <f>IF(P617="Affine", X617, Y617)</f>
        <v>25.2</v>
      </c>
      <c r="AA617" s="17"/>
      <c r="AB617" s="17"/>
      <c r="AC617" s="17"/>
      <c r="AD617" s="17"/>
      <c r="AE617" s="17"/>
      <c r="AF617" s="17"/>
      <c r="AG617" s="17"/>
      <c r="AH617" s="17"/>
      <c r="AI617" s="17"/>
      <c r="AJ617" s="17"/>
      <c r="AK617" s="17"/>
      <c r="AL617" s="43"/>
      <c r="AM617" s="43"/>
    </row>
    <row r="618" spans="1:39" x14ac:dyDescent="0.25">
      <c r="A618" s="17" t="s">
        <v>1506</v>
      </c>
      <c r="B618" s="18">
        <v>1317</v>
      </c>
      <c r="C618" s="18">
        <v>617</v>
      </c>
      <c r="D618" s="17">
        <v>1790</v>
      </c>
      <c r="E618" s="17">
        <f t="shared" si="139"/>
        <v>1790</v>
      </c>
      <c r="F618" s="17">
        <v>8</v>
      </c>
      <c r="G618" s="17">
        <v>52</v>
      </c>
      <c r="H618" s="17">
        <v>1803</v>
      </c>
      <c r="I618" s="19" t="s">
        <v>12</v>
      </c>
      <c r="J618" s="17">
        <v>2238.25422385</v>
      </c>
      <c r="K618" s="17">
        <v>-2391.4972444700002</v>
      </c>
      <c r="L618" s="20">
        <v>138810.3394</v>
      </c>
      <c r="M618" s="20">
        <v>5028790.7690000003</v>
      </c>
      <c r="N618" s="20">
        <f t="shared" si="130"/>
        <v>138810.33900000001</v>
      </c>
      <c r="O618" s="20">
        <f t="shared" si="131"/>
        <v>5028790.7690000003</v>
      </c>
      <c r="P618" s="20" t="s">
        <v>199</v>
      </c>
      <c r="Q618" s="43"/>
      <c r="R618" s="43"/>
      <c r="S618" s="43"/>
      <c r="T618" s="43"/>
      <c r="U618" s="43"/>
      <c r="V618" s="44">
        <v>7.6</v>
      </c>
      <c r="W618" s="44">
        <v>6.1</v>
      </c>
      <c r="X618" s="45">
        <f>IF(H618=2020, V618, IF(H618=1946, V618+5.4, IF(H618=1883, V618+8.2, IF(H618=1882, V618+5.9, IF(H618=1824, V618+5.8, IF(H618=1803, V618+14.8, IF(H618=1790, V618+8, )))))))</f>
        <v>22.4</v>
      </c>
      <c r="Y618" s="45">
        <f>IF(H618=2020, W618, IF(H618=1946, W618+6.1, IF(H618=1883, W618+7.6, IF(H618=1882, W618+6.3, IF(H618=1824, W618+7.4, IF(H618=1803, W618+17.5, IF(H618=1790, W618+11.8, )))))))</f>
        <v>23.6</v>
      </c>
      <c r="Z618" s="45">
        <f>IF(P618="Affine", X618, Y618)</f>
        <v>23.6</v>
      </c>
      <c r="AA618" s="17"/>
      <c r="AB618" s="17"/>
      <c r="AC618" s="17"/>
      <c r="AD618" s="17"/>
      <c r="AE618" s="17"/>
      <c r="AF618" s="17"/>
      <c r="AG618" s="17"/>
      <c r="AH618" s="17"/>
      <c r="AI618" s="17"/>
      <c r="AJ618" s="17"/>
      <c r="AK618" s="17"/>
      <c r="AL618" s="43"/>
      <c r="AM618" s="43"/>
    </row>
    <row r="619" spans="1:39" x14ac:dyDescent="0.25">
      <c r="A619" s="17" t="s">
        <v>1514</v>
      </c>
      <c r="B619" s="18">
        <v>1325</v>
      </c>
      <c r="C619" s="18">
        <v>618</v>
      </c>
      <c r="D619" s="17">
        <v>1780</v>
      </c>
      <c r="E619" s="17">
        <f t="shared" si="139"/>
        <v>1780</v>
      </c>
      <c r="F619" s="17">
        <v>7</v>
      </c>
      <c r="G619" s="17">
        <v>52</v>
      </c>
      <c r="H619" s="17">
        <v>1803</v>
      </c>
      <c r="I619" s="19" t="s">
        <v>12</v>
      </c>
      <c r="J619" s="17">
        <v>2066.8238864899999</v>
      </c>
      <c r="K619" s="17">
        <v>-1591.94569045</v>
      </c>
      <c r="L619" s="20">
        <v>138810.3394</v>
      </c>
      <c r="M619" s="20">
        <v>5028790.7690000003</v>
      </c>
      <c r="N619" s="20">
        <f t="shared" si="130"/>
        <v>138810.33900000001</v>
      </c>
      <c r="O619" s="20">
        <f t="shared" si="131"/>
        <v>5028790.7690000003</v>
      </c>
      <c r="P619" s="20" t="s">
        <v>199</v>
      </c>
      <c r="Q619" s="43"/>
      <c r="R619" s="43"/>
      <c r="S619" s="43"/>
      <c r="T619" s="43"/>
      <c r="U619" s="43"/>
      <c r="V619" s="44">
        <v>2.8</v>
      </c>
      <c r="W619" s="44">
        <v>3.5</v>
      </c>
      <c r="X619" s="45">
        <f>IF(H619=2020, V619, IF(H619=1946, V619+5.4, IF(H619=1883, V619+8.2, IF(H619=1882, V619+5.9, IF(H619=1824, V619+5.8, IF(H619=1803, V619+14.8, IF(H619=1790, V619+8, )))))))</f>
        <v>17.600000000000001</v>
      </c>
      <c r="Y619" s="45">
        <f>IF(H619=2020, W619, IF(H619=1946, W619+6.1, IF(H619=1883, W619+7.6, IF(H619=1882, W619+6.3, IF(H619=1824, W619+7.4, IF(H619=1803, W619+17.5, IF(H619=1790, W619+11.8, )))))))</f>
        <v>21</v>
      </c>
      <c r="Z619" s="45">
        <f>IF(P619="Affine", X619, Y619)</f>
        <v>21</v>
      </c>
      <c r="AA619" s="17"/>
      <c r="AB619" s="17"/>
      <c r="AC619" s="17"/>
      <c r="AD619" s="17"/>
      <c r="AE619" s="17"/>
      <c r="AF619" s="17"/>
      <c r="AG619" s="17"/>
      <c r="AH619" s="17"/>
      <c r="AI619" s="17"/>
      <c r="AJ619" s="17"/>
      <c r="AK619" s="17"/>
      <c r="AL619" s="43"/>
      <c r="AM619" s="43"/>
    </row>
    <row r="620" spans="1:39" x14ac:dyDescent="0.25">
      <c r="A620" s="23" t="s">
        <v>127</v>
      </c>
      <c r="B620" s="23">
        <v>12</v>
      </c>
      <c r="C620" s="23">
        <v>619</v>
      </c>
      <c r="D620" s="23">
        <v>1946</v>
      </c>
      <c r="E620" s="23">
        <f t="shared" si="139"/>
        <v>1946</v>
      </c>
      <c r="F620" s="23" t="s">
        <v>12</v>
      </c>
      <c r="G620" s="23">
        <v>12</v>
      </c>
      <c r="H620" s="23">
        <v>1946</v>
      </c>
      <c r="I620" s="24">
        <v>13</v>
      </c>
      <c r="J620" s="23" t="s">
        <v>12</v>
      </c>
      <c r="K620" s="23" t="s">
        <v>12</v>
      </c>
      <c r="L620" s="25">
        <v>138829.0577</v>
      </c>
      <c r="M620" s="25">
        <v>5027799.0020000003</v>
      </c>
      <c r="N620" s="25">
        <f t="shared" si="130"/>
        <v>138829.05799999999</v>
      </c>
      <c r="O620" s="25">
        <f t="shared" si="131"/>
        <v>5027799.0020000003</v>
      </c>
      <c r="P620" s="25" t="s">
        <v>104</v>
      </c>
      <c r="Q620" s="26">
        <v>6.2099813123076917</v>
      </c>
      <c r="R620" s="26">
        <v>7.7869556161538478</v>
      </c>
      <c r="S620" s="27">
        <f>IF(E620=2020, Q620, IF(E620=1946, Q620+5.4, IF(E620=1883, Q620+8.2, IF(E620=1882, Q620+5.9, IF(E620=1824, Q620+5.8, IF(E620=1803, Q620+14.8, IF(E620=1790, Q620+8, )))))))</f>
        <v>11.609981312307692</v>
      </c>
      <c r="T620" s="27">
        <f>IF(E620=2020, R620, IF(E620=1946, R620+5.4, IF(E620=1883, R620+8.2, IF(E620=1882, R620+5.9, IF(E620=1824, R620+5.8, IF(E620=1803, R620+14.8, IF(E620=1790, R620+8, )))))))</f>
        <v>13.186955616153849</v>
      </c>
      <c r="U620" s="27">
        <f>IF(P620="Affine", S620, T620)</f>
        <v>11.609981312307692</v>
      </c>
      <c r="V620" s="23"/>
      <c r="W620" s="23"/>
      <c r="X620" s="28"/>
      <c r="Y620" s="27"/>
      <c r="Z620" s="26"/>
      <c r="AA620" s="23">
        <v>1891</v>
      </c>
      <c r="AB620" s="23">
        <v>1905</v>
      </c>
      <c r="AC620" s="23">
        <f>AVERAGE(AA620:AB620)</f>
        <v>1898</v>
      </c>
      <c r="AD620" s="23">
        <f>AC620-AA620</f>
        <v>7</v>
      </c>
      <c r="AE620" s="23">
        <v>1966</v>
      </c>
      <c r="AF620" s="23">
        <v>1971</v>
      </c>
      <c r="AG620" s="23">
        <f>AVERAGE(AE620:AF620)</f>
        <v>1968.5</v>
      </c>
      <c r="AH620" s="23">
        <f>AG620-AE620</f>
        <v>2.5</v>
      </c>
      <c r="AI620" s="23" t="s">
        <v>105</v>
      </c>
      <c r="AJ620" s="23">
        <v>1</v>
      </c>
      <c r="AK620" s="23" t="s">
        <v>128</v>
      </c>
      <c r="AL620" s="26">
        <f>AVERAGE(V621:V633)</f>
        <v>6.2099813123076917</v>
      </c>
      <c r="AM620" s="26">
        <f>AVERAGE(W621:W633)</f>
        <v>7.7869556161538478</v>
      </c>
    </row>
    <row r="621" spans="1:39" x14ac:dyDescent="0.25">
      <c r="A621" s="17" t="s">
        <v>771</v>
      </c>
      <c r="B621" s="18">
        <v>599</v>
      </c>
      <c r="C621" s="18">
        <v>620</v>
      </c>
      <c r="D621" s="17" t="s">
        <v>754</v>
      </c>
      <c r="E621" s="17">
        <v>1947</v>
      </c>
      <c r="F621" s="17">
        <v>18</v>
      </c>
      <c r="G621" s="17">
        <v>12</v>
      </c>
      <c r="H621" s="17">
        <v>1946</v>
      </c>
      <c r="I621" s="19" t="s">
        <v>12</v>
      </c>
      <c r="J621" s="17">
        <v>264.58257741</v>
      </c>
      <c r="K621" s="17">
        <v>-605.32610942999997</v>
      </c>
      <c r="L621" s="20">
        <v>138829.05766958999</v>
      </c>
      <c r="M621" s="20">
        <v>5027799.0024497397</v>
      </c>
      <c r="N621" s="20">
        <f t="shared" si="130"/>
        <v>138829.05799999999</v>
      </c>
      <c r="O621" s="20">
        <f t="shared" si="131"/>
        <v>5027799.0020000003</v>
      </c>
      <c r="P621" s="20" t="s">
        <v>104</v>
      </c>
      <c r="Q621" s="43"/>
      <c r="R621" s="43"/>
      <c r="S621" s="43"/>
      <c r="T621" s="43"/>
      <c r="U621" s="43"/>
      <c r="V621" s="44">
        <v>4.8</v>
      </c>
      <c r="W621" s="44">
        <v>1</v>
      </c>
      <c r="X621" s="45">
        <f t="shared" ref="X621:X633" si="140">IF(H621=2020, V621, IF(H621=1946, V621+5.4, IF(H621=1883, V621+8.2, IF(H621=1882, V621+5.9, IF(H621=1824, V621+5.8, IF(H621=1803, V621+14.8, IF(H621=1790, V621+8, )))))))</f>
        <v>10.199999999999999</v>
      </c>
      <c r="Y621" s="45">
        <f t="shared" ref="Y621:Y633" si="141">IF(H621=2020, W621, IF(H621=1946, W621+6.1, IF(H621=1883, W621+7.6, IF(H621=1882, W621+6.3, IF(H621=1824, W621+7.4, IF(H621=1803, W621+17.5, IF(H621=1790, W621+11.8, )))))))</f>
        <v>7.1</v>
      </c>
      <c r="Z621" s="45">
        <f t="shared" ref="Z621:Z633" si="142">IF(P621="Affine", X621, Y621)</f>
        <v>10.199999999999999</v>
      </c>
      <c r="AA621" s="17"/>
      <c r="AB621" s="17"/>
      <c r="AC621" s="17"/>
      <c r="AD621" s="17"/>
      <c r="AE621" s="17"/>
      <c r="AF621" s="17"/>
      <c r="AG621" s="17"/>
      <c r="AH621" s="17"/>
      <c r="AI621" s="17"/>
      <c r="AJ621" s="17"/>
      <c r="AK621" s="17"/>
      <c r="AL621" s="43"/>
      <c r="AM621" s="43"/>
    </row>
    <row r="622" spans="1:39" x14ac:dyDescent="0.25">
      <c r="A622" s="17" t="s">
        <v>797</v>
      </c>
      <c r="B622" s="18">
        <v>624</v>
      </c>
      <c r="C622" s="18">
        <v>621</v>
      </c>
      <c r="D622" s="17" t="s">
        <v>781</v>
      </c>
      <c r="E622" s="17">
        <v>1947</v>
      </c>
      <c r="F622" s="17">
        <v>17</v>
      </c>
      <c r="G622" s="17">
        <v>12</v>
      </c>
      <c r="H622" s="17">
        <v>1946</v>
      </c>
      <c r="I622" s="19" t="s">
        <v>12</v>
      </c>
      <c r="J622" s="17">
        <v>266.88299194000001</v>
      </c>
      <c r="K622" s="17">
        <v>-609.27154037000003</v>
      </c>
      <c r="L622" s="20">
        <v>138829.05766958999</v>
      </c>
      <c r="M622" s="20">
        <v>5027799.0024497397</v>
      </c>
      <c r="N622" s="20">
        <f t="shared" si="130"/>
        <v>138829.05799999999</v>
      </c>
      <c r="O622" s="20">
        <f t="shared" si="131"/>
        <v>5027799.0020000003</v>
      </c>
      <c r="P622" s="20" t="s">
        <v>104</v>
      </c>
      <c r="Q622" s="43"/>
      <c r="R622" s="43"/>
      <c r="S622" s="43"/>
      <c r="T622" s="43"/>
      <c r="U622" s="43"/>
      <c r="V622" s="44">
        <v>4.8</v>
      </c>
      <c r="W622" s="44">
        <v>2</v>
      </c>
      <c r="X622" s="45">
        <f t="shared" si="140"/>
        <v>10.199999999999999</v>
      </c>
      <c r="Y622" s="45">
        <f t="shared" si="141"/>
        <v>8.1</v>
      </c>
      <c r="Z622" s="45">
        <f t="shared" si="142"/>
        <v>10.199999999999999</v>
      </c>
      <c r="AA622" s="17"/>
      <c r="AB622" s="17"/>
      <c r="AC622" s="17"/>
      <c r="AD622" s="17"/>
      <c r="AE622" s="17"/>
      <c r="AF622" s="17"/>
      <c r="AG622" s="17"/>
      <c r="AH622" s="17"/>
      <c r="AI622" s="17"/>
      <c r="AJ622" s="17"/>
      <c r="AK622" s="17"/>
      <c r="AL622" s="43"/>
      <c r="AM622" s="43"/>
    </row>
    <row r="623" spans="1:39" x14ac:dyDescent="0.25">
      <c r="A623" s="17" t="s">
        <v>815</v>
      </c>
      <c r="B623" s="18">
        <v>641</v>
      </c>
      <c r="C623" s="18">
        <v>622</v>
      </c>
      <c r="D623" s="17" t="s">
        <v>809</v>
      </c>
      <c r="E623" s="17">
        <v>1947</v>
      </c>
      <c r="F623" s="17">
        <v>7</v>
      </c>
      <c r="G623" s="17">
        <v>12</v>
      </c>
      <c r="H623" s="17">
        <v>1946</v>
      </c>
      <c r="I623" s="19" t="s">
        <v>12</v>
      </c>
      <c r="J623" s="17">
        <v>250.64941157000001</v>
      </c>
      <c r="K623" s="17">
        <v>-540.00343825000004</v>
      </c>
      <c r="L623" s="20">
        <v>138829.05766958999</v>
      </c>
      <c r="M623" s="20">
        <v>5027799.0024497397</v>
      </c>
      <c r="N623" s="20">
        <f t="shared" si="130"/>
        <v>138829.05799999999</v>
      </c>
      <c r="O623" s="20">
        <f t="shared" si="131"/>
        <v>5027799.0020000003</v>
      </c>
      <c r="P623" s="20" t="s">
        <v>104</v>
      </c>
      <c r="Q623" s="43"/>
      <c r="R623" s="43"/>
      <c r="S623" s="43"/>
      <c r="T623" s="43"/>
      <c r="U623" s="43"/>
      <c r="V623" s="44">
        <v>2</v>
      </c>
      <c r="W623" s="44">
        <v>2.2999999999999998</v>
      </c>
      <c r="X623" s="45">
        <f t="shared" si="140"/>
        <v>7.4</v>
      </c>
      <c r="Y623" s="45">
        <f t="shared" si="141"/>
        <v>8.3999999999999986</v>
      </c>
      <c r="Z623" s="45">
        <f t="shared" si="142"/>
        <v>7.4</v>
      </c>
      <c r="AA623" s="17"/>
      <c r="AB623" s="17"/>
      <c r="AC623" s="17"/>
      <c r="AD623" s="17"/>
      <c r="AE623" s="17"/>
      <c r="AF623" s="17"/>
      <c r="AG623" s="17"/>
      <c r="AH623" s="17"/>
      <c r="AI623" s="17"/>
      <c r="AJ623" s="17"/>
      <c r="AK623" s="17"/>
      <c r="AL623" s="43"/>
      <c r="AM623" s="43"/>
    </row>
    <row r="624" spans="1:39" x14ac:dyDescent="0.25">
      <c r="A624" s="17" t="s">
        <v>959</v>
      </c>
      <c r="B624" s="18">
        <v>782</v>
      </c>
      <c r="C624" s="18">
        <v>623</v>
      </c>
      <c r="D624" s="17">
        <v>1931</v>
      </c>
      <c r="E624" s="17">
        <f>D624</f>
        <v>1931</v>
      </c>
      <c r="F624" s="17">
        <v>15</v>
      </c>
      <c r="G624" s="17">
        <v>12</v>
      </c>
      <c r="H624" s="17">
        <v>1946</v>
      </c>
      <c r="I624" s="19" t="s">
        <v>12</v>
      </c>
      <c r="J624" s="17">
        <v>266.61055680999999</v>
      </c>
      <c r="K624" s="17">
        <v>-614.79505359999996</v>
      </c>
      <c r="L624" s="20">
        <v>138829.05766958999</v>
      </c>
      <c r="M624" s="20">
        <v>5027799.0024497397</v>
      </c>
      <c r="N624" s="20">
        <f t="shared" si="130"/>
        <v>138829.05799999999</v>
      </c>
      <c r="O624" s="20">
        <f t="shared" si="131"/>
        <v>5027799.0020000003</v>
      </c>
      <c r="P624" s="20" t="s">
        <v>104</v>
      </c>
      <c r="Q624" s="43"/>
      <c r="R624" s="43"/>
      <c r="S624" s="43"/>
      <c r="T624" s="43"/>
      <c r="U624" s="43"/>
      <c r="V624" s="45">
        <v>5.5113864100000001</v>
      </c>
      <c r="W624" s="45">
        <v>16.117844250000001</v>
      </c>
      <c r="X624" s="45">
        <f t="shared" si="140"/>
        <v>10.91138641</v>
      </c>
      <c r="Y624" s="45">
        <f t="shared" si="141"/>
        <v>22.217844249999999</v>
      </c>
      <c r="Z624" s="45">
        <f t="shared" si="142"/>
        <v>10.91138641</v>
      </c>
      <c r="AA624" s="17"/>
      <c r="AB624" s="17"/>
      <c r="AC624" s="17"/>
      <c r="AD624" s="17"/>
      <c r="AE624" s="17"/>
      <c r="AF624" s="17"/>
      <c r="AG624" s="17"/>
      <c r="AH624" s="17"/>
      <c r="AI624" s="17"/>
      <c r="AJ624" s="17"/>
      <c r="AK624" s="17"/>
      <c r="AL624" s="43"/>
      <c r="AM624" s="43"/>
    </row>
    <row r="625" spans="1:39" x14ac:dyDescent="0.25">
      <c r="A625" s="17" t="s">
        <v>1049</v>
      </c>
      <c r="B625" s="18">
        <v>871</v>
      </c>
      <c r="C625" s="18">
        <v>624</v>
      </c>
      <c r="D625" s="17" t="s">
        <v>1012</v>
      </c>
      <c r="E625" s="17">
        <v>1905</v>
      </c>
      <c r="F625" s="17">
        <v>38</v>
      </c>
      <c r="G625" s="17">
        <v>12</v>
      </c>
      <c r="H625" s="17">
        <v>1946</v>
      </c>
      <c r="I625" s="19" t="s">
        <v>12</v>
      </c>
      <c r="J625" s="17">
        <v>5822.9734842999997</v>
      </c>
      <c r="K625" s="17">
        <v>-2885.0760183399998</v>
      </c>
      <c r="L625" s="20">
        <v>138829.05766958999</v>
      </c>
      <c r="M625" s="20">
        <v>5027799.0024497397</v>
      </c>
      <c r="N625" s="20">
        <f t="shared" si="130"/>
        <v>138829.05799999999</v>
      </c>
      <c r="O625" s="20">
        <f t="shared" si="131"/>
        <v>5027799.0020000003</v>
      </c>
      <c r="P625" s="20" t="s">
        <v>104</v>
      </c>
      <c r="Q625" s="43"/>
      <c r="R625" s="43"/>
      <c r="S625" s="43"/>
      <c r="T625" s="43"/>
      <c r="U625" s="43"/>
      <c r="V625" s="45">
        <v>9.9530300599999997</v>
      </c>
      <c r="W625" s="45">
        <v>16.64793946</v>
      </c>
      <c r="X625" s="45">
        <f t="shared" si="140"/>
        <v>15.35303006</v>
      </c>
      <c r="Y625" s="45">
        <f t="shared" si="141"/>
        <v>22.747939459999998</v>
      </c>
      <c r="Z625" s="45">
        <f t="shared" si="142"/>
        <v>15.35303006</v>
      </c>
      <c r="AA625" s="17"/>
      <c r="AB625" s="17"/>
      <c r="AC625" s="17"/>
      <c r="AD625" s="17"/>
      <c r="AE625" s="17"/>
      <c r="AF625" s="17"/>
      <c r="AG625" s="17"/>
      <c r="AH625" s="17"/>
      <c r="AI625" s="17"/>
      <c r="AJ625" s="17"/>
      <c r="AK625" s="17"/>
      <c r="AL625" s="43"/>
      <c r="AM625" s="43"/>
    </row>
    <row r="626" spans="1:39" x14ac:dyDescent="0.25">
      <c r="A626" s="17" t="s">
        <v>1081</v>
      </c>
      <c r="B626" s="18">
        <v>902</v>
      </c>
      <c r="C626" s="18">
        <v>625</v>
      </c>
      <c r="D626" s="17" t="s">
        <v>1067</v>
      </c>
      <c r="E626" s="17">
        <v>1905</v>
      </c>
      <c r="F626" s="17">
        <v>15</v>
      </c>
      <c r="G626" s="17">
        <v>12</v>
      </c>
      <c r="H626" s="17">
        <v>1946</v>
      </c>
      <c r="I626" s="19" t="s">
        <v>12</v>
      </c>
      <c r="J626" s="17">
        <v>2714.1027317600001</v>
      </c>
      <c r="K626" s="17">
        <v>-1391.9362668199999</v>
      </c>
      <c r="L626" s="20">
        <v>138829.05766958999</v>
      </c>
      <c r="M626" s="20">
        <v>5027799.0024497397</v>
      </c>
      <c r="N626" s="20">
        <f t="shared" si="130"/>
        <v>138829.05799999999</v>
      </c>
      <c r="O626" s="20">
        <f t="shared" si="131"/>
        <v>5027799.0020000003</v>
      </c>
      <c r="P626" s="20" t="s">
        <v>104</v>
      </c>
      <c r="Q626" s="43"/>
      <c r="R626" s="43"/>
      <c r="S626" s="43"/>
      <c r="T626" s="43"/>
      <c r="U626" s="43"/>
      <c r="V626" s="44">
        <v>8.5</v>
      </c>
      <c r="W626" s="44">
        <v>12.8</v>
      </c>
      <c r="X626" s="45">
        <f t="shared" si="140"/>
        <v>13.9</v>
      </c>
      <c r="Y626" s="45">
        <f t="shared" si="141"/>
        <v>18.899999999999999</v>
      </c>
      <c r="Z626" s="45">
        <f t="shared" si="142"/>
        <v>13.9</v>
      </c>
      <c r="AA626" s="17"/>
      <c r="AB626" s="17"/>
      <c r="AC626" s="17"/>
      <c r="AD626" s="17"/>
      <c r="AE626" s="17"/>
      <c r="AF626" s="17"/>
      <c r="AG626" s="17"/>
      <c r="AH626" s="17"/>
      <c r="AI626" s="17"/>
      <c r="AJ626" s="17"/>
      <c r="AK626" s="17"/>
      <c r="AL626" s="43"/>
      <c r="AM626" s="43"/>
    </row>
    <row r="627" spans="1:39" x14ac:dyDescent="0.25">
      <c r="A627" s="17" t="s">
        <v>985</v>
      </c>
      <c r="B627" s="18">
        <v>808</v>
      </c>
      <c r="C627" s="18">
        <v>626</v>
      </c>
      <c r="D627" s="17">
        <v>1917</v>
      </c>
      <c r="E627" s="17">
        <f t="shared" ref="E627:E634" si="143">D627</f>
        <v>1917</v>
      </c>
      <c r="F627" s="17">
        <v>13</v>
      </c>
      <c r="G627" s="17">
        <v>12</v>
      </c>
      <c r="H627" s="17">
        <v>1946</v>
      </c>
      <c r="I627" s="19" t="s">
        <v>12</v>
      </c>
      <c r="J627" s="17">
        <v>11.54888034</v>
      </c>
      <c r="K627" s="17">
        <v>5.4770212999999996</v>
      </c>
      <c r="L627" s="20">
        <v>138829.0577</v>
      </c>
      <c r="M627" s="20">
        <v>5027799.0020000003</v>
      </c>
      <c r="N627" s="20">
        <f t="shared" si="130"/>
        <v>138829.05799999999</v>
      </c>
      <c r="O627" s="20">
        <f t="shared" si="131"/>
        <v>5027799.0020000003</v>
      </c>
      <c r="P627" s="20" t="s">
        <v>104</v>
      </c>
      <c r="Q627" s="43"/>
      <c r="R627" s="43"/>
      <c r="S627" s="43"/>
      <c r="T627" s="43"/>
      <c r="U627" s="43"/>
      <c r="V627" s="44">
        <v>8.8653405900000006</v>
      </c>
      <c r="W627" s="44">
        <v>10.4646393</v>
      </c>
      <c r="X627" s="45">
        <f t="shared" si="140"/>
        <v>14.265340590000001</v>
      </c>
      <c r="Y627" s="45">
        <f t="shared" si="141"/>
        <v>16.5646393</v>
      </c>
      <c r="Z627" s="45">
        <f t="shared" si="142"/>
        <v>14.265340590000001</v>
      </c>
      <c r="AA627" s="17"/>
      <c r="AB627" s="17"/>
      <c r="AC627" s="17"/>
      <c r="AD627" s="17"/>
      <c r="AE627" s="17"/>
      <c r="AF627" s="17"/>
      <c r="AG627" s="17"/>
      <c r="AH627" s="17"/>
      <c r="AI627" s="17"/>
      <c r="AJ627" s="17"/>
      <c r="AK627" s="17"/>
      <c r="AL627" s="43"/>
      <c r="AM627" s="43"/>
    </row>
    <row r="628" spans="1:39" x14ac:dyDescent="0.25">
      <c r="A628" s="17" t="s">
        <v>642</v>
      </c>
      <c r="B628" s="18">
        <v>471</v>
      </c>
      <c r="C628" s="18">
        <v>627</v>
      </c>
      <c r="D628" s="18">
        <v>1971</v>
      </c>
      <c r="E628" s="17">
        <f t="shared" si="143"/>
        <v>1971</v>
      </c>
      <c r="F628" s="17">
        <v>14</v>
      </c>
      <c r="G628" s="17">
        <v>12</v>
      </c>
      <c r="H628" s="17">
        <v>1946</v>
      </c>
      <c r="I628" s="19" t="s">
        <v>12</v>
      </c>
      <c r="J628" s="17">
        <v>19.156730970000002</v>
      </c>
      <c r="K628" s="17">
        <v>15.596387760000001</v>
      </c>
      <c r="L628" s="20">
        <v>138829.0577</v>
      </c>
      <c r="M628" s="20">
        <v>5027799.0020000003</v>
      </c>
      <c r="N628" s="20">
        <f t="shared" si="130"/>
        <v>138829.05799999999</v>
      </c>
      <c r="O628" s="20">
        <f t="shared" si="131"/>
        <v>5027799.0020000003</v>
      </c>
      <c r="P628" s="20" t="s">
        <v>104</v>
      </c>
      <c r="Q628" s="43"/>
      <c r="R628" s="43"/>
      <c r="S628" s="43"/>
      <c r="T628" s="43"/>
      <c r="U628" s="43"/>
      <c r="V628" s="44">
        <v>3.4</v>
      </c>
      <c r="W628" s="44">
        <v>4.9000000000000004</v>
      </c>
      <c r="X628" s="45">
        <f t="shared" si="140"/>
        <v>8.8000000000000007</v>
      </c>
      <c r="Y628" s="45">
        <f t="shared" si="141"/>
        <v>11</v>
      </c>
      <c r="Z628" s="45">
        <f t="shared" si="142"/>
        <v>8.8000000000000007</v>
      </c>
      <c r="AA628" s="17"/>
      <c r="AB628" s="17"/>
      <c r="AC628" s="17"/>
      <c r="AD628" s="17"/>
      <c r="AE628" s="17"/>
      <c r="AF628" s="17"/>
      <c r="AG628" s="17"/>
      <c r="AH628" s="17"/>
      <c r="AI628" s="17"/>
      <c r="AJ628" s="17"/>
      <c r="AK628" s="17"/>
      <c r="AL628" s="43"/>
      <c r="AM628" s="43"/>
    </row>
    <row r="629" spans="1:39" x14ac:dyDescent="0.25">
      <c r="A629" s="17" t="s">
        <v>671</v>
      </c>
      <c r="B629" s="18">
        <v>500</v>
      </c>
      <c r="C629" s="18">
        <v>628</v>
      </c>
      <c r="D629" s="18">
        <v>1966</v>
      </c>
      <c r="E629" s="17">
        <f t="shared" si="143"/>
        <v>1966</v>
      </c>
      <c r="F629" s="17">
        <v>19</v>
      </c>
      <c r="G629" s="17">
        <v>12</v>
      </c>
      <c r="H629" s="17">
        <v>1946</v>
      </c>
      <c r="I629" s="19" t="s">
        <v>12</v>
      </c>
      <c r="J629" s="17">
        <v>2.66571713</v>
      </c>
      <c r="K629" s="17">
        <v>9.1153104599999999</v>
      </c>
      <c r="L629" s="20">
        <v>138829.0577</v>
      </c>
      <c r="M629" s="20">
        <v>5027799.0020000003</v>
      </c>
      <c r="N629" s="20">
        <f t="shared" si="130"/>
        <v>138829.05799999999</v>
      </c>
      <c r="O629" s="20">
        <f t="shared" si="131"/>
        <v>5027799.0020000003</v>
      </c>
      <c r="P629" s="20" t="s">
        <v>104</v>
      </c>
      <c r="Q629" s="43"/>
      <c r="R629" s="43"/>
      <c r="S629" s="43"/>
      <c r="T629" s="43"/>
      <c r="U629" s="43"/>
      <c r="V629" s="44">
        <v>8.6</v>
      </c>
      <c r="W629" s="44">
        <v>7.2</v>
      </c>
      <c r="X629" s="45">
        <f t="shared" si="140"/>
        <v>14</v>
      </c>
      <c r="Y629" s="45">
        <f t="shared" si="141"/>
        <v>13.3</v>
      </c>
      <c r="Z629" s="45">
        <f t="shared" si="142"/>
        <v>14</v>
      </c>
      <c r="AA629" s="17"/>
      <c r="AB629" s="17"/>
      <c r="AC629" s="17"/>
      <c r="AD629" s="17"/>
      <c r="AE629" s="17"/>
      <c r="AF629" s="17"/>
      <c r="AG629" s="17"/>
      <c r="AH629" s="17"/>
      <c r="AI629" s="17"/>
      <c r="AJ629" s="17"/>
      <c r="AK629" s="17"/>
      <c r="AL629" s="43"/>
      <c r="AM629" s="43"/>
    </row>
    <row r="630" spans="1:39" x14ac:dyDescent="0.25">
      <c r="A630" s="17" t="s">
        <v>694</v>
      </c>
      <c r="B630" s="18">
        <v>523</v>
      </c>
      <c r="C630" s="18">
        <v>629</v>
      </c>
      <c r="D630" s="18">
        <v>1963</v>
      </c>
      <c r="E630" s="17">
        <f t="shared" si="143"/>
        <v>1963</v>
      </c>
      <c r="F630" s="17">
        <v>17</v>
      </c>
      <c r="G630" s="17">
        <v>12</v>
      </c>
      <c r="H630" s="17">
        <v>1946</v>
      </c>
      <c r="I630" s="19" t="s">
        <v>12</v>
      </c>
      <c r="J630" s="17">
        <v>5.1643974799999999</v>
      </c>
      <c r="K630" s="17">
        <v>10.54153537</v>
      </c>
      <c r="L630" s="20">
        <v>138829.0577</v>
      </c>
      <c r="M630" s="20">
        <v>5027799.0020000003</v>
      </c>
      <c r="N630" s="20">
        <f t="shared" si="130"/>
        <v>138829.05799999999</v>
      </c>
      <c r="O630" s="20">
        <f t="shared" si="131"/>
        <v>5027799.0020000003</v>
      </c>
      <c r="P630" s="20" t="s">
        <v>104</v>
      </c>
      <c r="Q630" s="43"/>
      <c r="R630" s="43"/>
      <c r="S630" s="43"/>
      <c r="T630" s="43"/>
      <c r="U630" s="43"/>
      <c r="V630" s="44">
        <v>5.2</v>
      </c>
      <c r="W630" s="44">
        <v>3.9</v>
      </c>
      <c r="X630" s="45">
        <f t="shared" si="140"/>
        <v>10.600000000000001</v>
      </c>
      <c r="Y630" s="45">
        <f t="shared" si="141"/>
        <v>10</v>
      </c>
      <c r="Z630" s="45">
        <f t="shared" si="142"/>
        <v>10.600000000000001</v>
      </c>
      <c r="AA630" s="17"/>
      <c r="AB630" s="17"/>
      <c r="AC630" s="17"/>
      <c r="AD630" s="17"/>
      <c r="AE630" s="17"/>
      <c r="AF630" s="17"/>
      <c r="AG630" s="17"/>
      <c r="AH630" s="17"/>
      <c r="AI630" s="17"/>
      <c r="AJ630" s="17"/>
      <c r="AK630" s="17"/>
      <c r="AL630" s="43"/>
      <c r="AM630" s="43"/>
    </row>
    <row r="631" spans="1:39" x14ac:dyDescent="0.25">
      <c r="A631" s="17" t="s">
        <v>724</v>
      </c>
      <c r="B631" s="18">
        <v>553</v>
      </c>
      <c r="C631" s="18">
        <v>630</v>
      </c>
      <c r="D631" s="18">
        <v>1960</v>
      </c>
      <c r="E631" s="17">
        <f t="shared" si="143"/>
        <v>1960</v>
      </c>
      <c r="F631" s="17">
        <v>22</v>
      </c>
      <c r="G631" s="17">
        <v>12</v>
      </c>
      <c r="H631" s="17">
        <v>1946</v>
      </c>
      <c r="I631" s="19" t="s">
        <v>12</v>
      </c>
      <c r="J631" s="17">
        <v>3.72809005</v>
      </c>
      <c r="K631" s="17">
        <v>10.710192729999999</v>
      </c>
      <c r="L631" s="20">
        <v>138829.0577</v>
      </c>
      <c r="M631" s="20">
        <v>5027799.0020000003</v>
      </c>
      <c r="N631" s="20">
        <f t="shared" si="130"/>
        <v>138829.05799999999</v>
      </c>
      <c r="O631" s="20">
        <f t="shared" si="131"/>
        <v>5027799.0020000003</v>
      </c>
      <c r="P631" s="20" t="s">
        <v>104</v>
      </c>
      <c r="Q631" s="43"/>
      <c r="R631" s="43"/>
      <c r="S631" s="43"/>
      <c r="T631" s="43"/>
      <c r="U631" s="43"/>
      <c r="V631" s="44">
        <v>6.3</v>
      </c>
      <c r="W631" s="44">
        <v>7</v>
      </c>
      <c r="X631" s="45">
        <f t="shared" si="140"/>
        <v>11.7</v>
      </c>
      <c r="Y631" s="45">
        <f t="shared" si="141"/>
        <v>13.1</v>
      </c>
      <c r="Z631" s="45">
        <f t="shared" si="142"/>
        <v>11.7</v>
      </c>
      <c r="AA631" s="17"/>
      <c r="AB631" s="17"/>
      <c r="AC631" s="17"/>
      <c r="AD631" s="17"/>
      <c r="AE631" s="17"/>
      <c r="AF631" s="17"/>
      <c r="AG631" s="17"/>
      <c r="AH631" s="17"/>
      <c r="AI631" s="17"/>
      <c r="AJ631" s="17"/>
      <c r="AK631" s="17"/>
      <c r="AL631" s="43"/>
      <c r="AM631" s="43"/>
    </row>
    <row r="632" spans="1:39" x14ac:dyDescent="0.25">
      <c r="A632" s="17" t="s">
        <v>743</v>
      </c>
      <c r="B632" s="18">
        <v>572</v>
      </c>
      <c r="C632" s="18">
        <v>631</v>
      </c>
      <c r="D632" s="18">
        <v>1958</v>
      </c>
      <c r="E632" s="17">
        <f t="shared" si="143"/>
        <v>1958</v>
      </c>
      <c r="F632" s="17">
        <v>16</v>
      </c>
      <c r="G632" s="17">
        <v>12</v>
      </c>
      <c r="H632" s="17">
        <v>1946</v>
      </c>
      <c r="I632" s="19" t="s">
        <v>12</v>
      </c>
      <c r="J632" s="17">
        <v>4.3430876500000002</v>
      </c>
      <c r="K632" s="17">
        <v>11.155569529999999</v>
      </c>
      <c r="L632" s="20">
        <v>138829.0577</v>
      </c>
      <c r="M632" s="20">
        <v>5027799.0020000003</v>
      </c>
      <c r="N632" s="20">
        <f t="shared" si="130"/>
        <v>138829.05799999999</v>
      </c>
      <c r="O632" s="20">
        <f t="shared" si="131"/>
        <v>5027799.0020000003</v>
      </c>
      <c r="P632" s="20" t="s">
        <v>104</v>
      </c>
      <c r="Q632" s="43"/>
      <c r="R632" s="43"/>
      <c r="S632" s="43"/>
      <c r="T632" s="43"/>
      <c r="U632" s="43"/>
      <c r="V632" s="44">
        <v>7</v>
      </c>
      <c r="W632" s="44">
        <v>7.4</v>
      </c>
      <c r="X632" s="45">
        <f t="shared" si="140"/>
        <v>12.4</v>
      </c>
      <c r="Y632" s="45">
        <f t="shared" si="141"/>
        <v>13.5</v>
      </c>
      <c r="Z632" s="45">
        <f t="shared" si="142"/>
        <v>12.4</v>
      </c>
      <c r="AA632" s="17"/>
      <c r="AB632" s="17"/>
      <c r="AC632" s="17"/>
      <c r="AD632" s="17"/>
      <c r="AE632" s="17"/>
      <c r="AF632" s="17"/>
      <c r="AG632" s="17"/>
      <c r="AH632" s="17"/>
      <c r="AI632" s="17"/>
      <c r="AJ632" s="17"/>
      <c r="AK632" s="17"/>
      <c r="AL632" s="43"/>
      <c r="AM632" s="43"/>
    </row>
    <row r="633" spans="1:39" x14ac:dyDescent="0.25">
      <c r="A633" s="17" t="s">
        <v>1000</v>
      </c>
      <c r="B633" s="18">
        <v>823</v>
      </c>
      <c r="C633" s="18">
        <v>632</v>
      </c>
      <c r="D633" s="17">
        <v>1911</v>
      </c>
      <c r="E633" s="17">
        <f t="shared" si="143"/>
        <v>1911</v>
      </c>
      <c r="F633" s="17">
        <v>5</v>
      </c>
      <c r="G633" s="17">
        <v>12</v>
      </c>
      <c r="H633" s="17">
        <v>1946</v>
      </c>
      <c r="I633" s="19" t="s">
        <v>12</v>
      </c>
      <c r="J633" s="17">
        <v>4385.6911482899995</v>
      </c>
      <c r="K633" s="17">
        <v>-1665.45015732</v>
      </c>
      <c r="L633" s="20">
        <v>138829.0577</v>
      </c>
      <c r="M633" s="20">
        <v>5027799.0020000003</v>
      </c>
      <c r="N633" s="20">
        <f t="shared" si="130"/>
        <v>138829.05799999999</v>
      </c>
      <c r="O633" s="20">
        <f t="shared" si="131"/>
        <v>5027799.0020000003</v>
      </c>
      <c r="P633" s="20" t="s">
        <v>104</v>
      </c>
      <c r="Q633" s="43"/>
      <c r="R633" s="43"/>
      <c r="S633" s="43"/>
      <c r="T633" s="43"/>
      <c r="U633" s="43"/>
      <c r="V633" s="44">
        <v>5.8</v>
      </c>
      <c r="W633" s="44">
        <v>9.5</v>
      </c>
      <c r="X633" s="45">
        <f t="shared" si="140"/>
        <v>11.2</v>
      </c>
      <c r="Y633" s="45">
        <f t="shared" si="141"/>
        <v>15.6</v>
      </c>
      <c r="Z633" s="45">
        <f t="shared" si="142"/>
        <v>11.2</v>
      </c>
      <c r="AA633" s="17"/>
      <c r="AB633" s="17"/>
      <c r="AC633" s="17"/>
      <c r="AD633" s="17"/>
      <c r="AE633" s="17"/>
      <c r="AF633" s="17"/>
      <c r="AG633" s="17"/>
      <c r="AH633" s="17"/>
      <c r="AI633" s="17"/>
      <c r="AJ633" s="17"/>
      <c r="AK633" s="17"/>
      <c r="AL633" s="43"/>
      <c r="AM633" s="43"/>
    </row>
    <row r="634" spans="1:39" x14ac:dyDescent="0.25">
      <c r="A634" s="23" t="s">
        <v>119</v>
      </c>
      <c r="B634" s="23">
        <v>8</v>
      </c>
      <c r="C634" s="23">
        <v>633</v>
      </c>
      <c r="D634" s="23">
        <v>1946</v>
      </c>
      <c r="E634" s="23">
        <f t="shared" si="143"/>
        <v>1946</v>
      </c>
      <c r="F634" s="23" t="s">
        <v>12</v>
      </c>
      <c r="G634" s="23">
        <v>8</v>
      </c>
      <c r="H634" s="23">
        <v>1946</v>
      </c>
      <c r="I634" s="24">
        <v>10</v>
      </c>
      <c r="J634" s="23" t="s">
        <v>12</v>
      </c>
      <c r="K634" s="23" t="s">
        <v>12</v>
      </c>
      <c r="L634" s="25">
        <v>138829.38699999999</v>
      </c>
      <c r="M634" s="25">
        <v>5027869.4029999999</v>
      </c>
      <c r="N634" s="25">
        <f t="shared" si="130"/>
        <v>138829.38699999999</v>
      </c>
      <c r="O634" s="25">
        <f t="shared" si="131"/>
        <v>5027869.4029999999</v>
      </c>
      <c r="P634" s="25" t="s">
        <v>104</v>
      </c>
      <c r="Q634" s="26">
        <v>4.6214025779999997</v>
      </c>
      <c r="R634" s="26">
        <v>4.4369495099999998</v>
      </c>
      <c r="S634" s="27">
        <f>IF(E634=2020, Q634, IF(E634=1946, Q634+5.4, IF(E634=1883, Q634+8.2, IF(E634=1882, Q634+5.9, IF(E634=1824, Q634+5.8, IF(E634=1803, Q634+14.8, IF(E634=1790, Q634+8, )))))))</f>
        <v>10.021402578</v>
      </c>
      <c r="T634" s="27">
        <f>IF(E634=2020, R634, IF(E634=1946, R634+5.4, IF(E634=1883, R634+8.2, IF(E634=1882, R634+5.9, IF(E634=1824, R634+5.8, IF(E634=1803, R634+14.8, IF(E634=1790, R634+8, )))))))</f>
        <v>9.8369495100000002</v>
      </c>
      <c r="U634" s="27">
        <f>IF(P634="Affine", S634, T634)</f>
        <v>10.021402578</v>
      </c>
      <c r="V634" s="23"/>
      <c r="W634" s="23"/>
      <c r="X634" s="28"/>
      <c r="Y634" s="27"/>
      <c r="Z634" s="26"/>
      <c r="AA634" s="23">
        <v>1917</v>
      </c>
      <c r="AB634" s="23">
        <v>1931</v>
      </c>
      <c r="AC634" s="23">
        <f>AVERAGE(AA634:AB634)</f>
        <v>1924</v>
      </c>
      <c r="AD634" s="23">
        <f>AC634-AA634</f>
        <v>7</v>
      </c>
      <c r="AE634" s="23">
        <v>1974</v>
      </c>
      <c r="AF634" s="23">
        <v>1983</v>
      </c>
      <c r="AG634" s="23">
        <f>AVERAGE(AE634:AF634)</f>
        <v>1978.5</v>
      </c>
      <c r="AH634" s="23">
        <f>AG634-AE634</f>
        <v>4.5</v>
      </c>
      <c r="AI634" s="23" t="s">
        <v>105</v>
      </c>
      <c r="AJ634" s="23">
        <v>1</v>
      </c>
      <c r="AK634" s="23" t="s">
        <v>120</v>
      </c>
      <c r="AL634" s="26">
        <f>AVERAGE(V635:V644)</f>
        <v>4.6214025779999997</v>
      </c>
      <c r="AM634" s="26">
        <f>AVERAGE(W635:W644)</f>
        <v>4.4369495099999998</v>
      </c>
    </row>
    <row r="635" spans="1:39" x14ac:dyDescent="0.25">
      <c r="A635" s="17" t="s">
        <v>769</v>
      </c>
      <c r="B635" s="18">
        <v>597</v>
      </c>
      <c r="C635" s="18">
        <v>634</v>
      </c>
      <c r="D635" s="17" t="s">
        <v>754</v>
      </c>
      <c r="E635" s="17">
        <v>1947</v>
      </c>
      <c r="F635" s="17">
        <v>16</v>
      </c>
      <c r="G635" s="17">
        <v>8</v>
      </c>
      <c r="H635" s="17">
        <v>1946</v>
      </c>
      <c r="I635" s="19" t="s">
        <v>12</v>
      </c>
      <c r="J635" s="17">
        <v>272.03914085999997</v>
      </c>
      <c r="K635" s="17">
        <v>-639.28394172000003</v>
      </c>
      <c r="L635" s="20">
        <v>138829.38697461999</v>
      </c>
      <c r="M635" s="20">
        <v>5027869.4033025</v>
      </c>
      <c r="N635" s="20">
        <f t="shared" si="130"/>
        <v>138829.38699999999</v>
      </c>
      <c r="O635" s="20">
        <f t="shared" si="131"/>
        <v>5027869.4029999999</v>
      </c>
      <c r="P635" s="20" t="s">
        <v>104</v>
      </c>
      <c r="Q635" s="43"/>
      <c r="R635" s="43"/>
      <c r="S635" s="43"/>
      <c r="T635" s="43"/>
      <c r="U635" s="43"/>
      <c r="V635" s="44">
        <v>5.3</v>
      </c>
      <c r="W635" s="44">
        <v>0.4</v>
      </c>
      <c r="X635" s="45">
        <f t="shared" ref="X635:X644" si="144">IF(H635=2020, V635, IF(H635=1946, V635+5.4, IF(H635=1883, V635+8.2, IF(H635=1882, V635+5.9, IF(H635=1824, V635+5.8, IF(H635=1803, V635+14.8, IF(H635=1790, V635+8, )))))))</f>
        <v>10.7</v>
      </c>
      <c r="Y635" s="45">
        <f t="shared" ref="Y635:Y644" si="145">IF(H635=2020, W635, IF(H635=1946, W635+6.1, IF(H635=1883, W635+7.6, IF(H635=1882, W635+6.3, IF(H635=1824, W635+7.4, IF(H635=1803, W635+17.5, IF(H635=1790, W635+11.8, )))))))</f>
        <v>6.5</v>
      </c>
      <c r="Z635" s="45">
        <f t="shared" ref="Z635:Z644" si="146">IF(P635="Affine", X635, Y635)</f>
        <v>10.7</v>
      </c>
      <c r="AA635" s="17"/>
      <c r="AB635" s="17"/>
      <c r="AC635" s="17"/>
      <c r="AD635" s="17"/>
      <c r="AE635" s="17"/>
      <c r="AF635" s="17"/>
      <c r="AG635" s="17"/>
      <c r="AH635" s="17"/>
      <c r="AI635" s="17"/>
      <c r="AJ635" s="17"/>
      <c r="AK635" s="17"/>
      <c r="AL635" s="43"/>
      <c r="AM635" s="43"/>
    </row>
    <row r="636" spans="1:39" x14ac:dyDescent="0.25">
      <c r="A636" s="17" t="s">
        <v>795</v>
      </c>
      <c r="B636" s="18">
        <v>622</v>
      </c>
      <c r="C636" s="18">
        <v>635</v>
      </c>
      <c r="D636" s="17" t="s">
        <v>781</v>
      </c>
      <c r="E636" s="17">
        <v>1947</v>
      </c>
      <c r="F636" s="17">
        <v>15</v>
      </c>
      <c r="G636" s="17">
        <v>8</v>
      </c>
      <c r="H636" s="17">
        <v>1946</v>
      </c>
      <c r="I636" s="19" t="s">
        <v>12</v>
      </c>
      <c r="J636" s="17">
        <v>275.12078668999999</v>
      </c>
      <c r="K636" s="17">
        <v>-642.32309037000005</v>
      </c>
      <c r="L636" s="20">
        <v>138829.38697461999</v>
      </c>
      <c r="M636" s="20">
        <v>5027869.4033025</v>
      </c>
      <c r="N636" s="20">
        <f t="shared" si="130"/>
        <v>138829.38699999999</v>
      </c>
      <c r="O636" s="20">
        <f t="shared" si="131"/>
        <v>5027869.4029999999</v>
      </c>
      <c r="P636" s="20" t="s">
        <v>104</v>
      </c>
      <c r="Q636" s="43"/>
      <c r="R636" s="43"/>
      <c r="S636" s="43"/>
      <c r="T636" s="43"/>
      <c r="U636" s="43"/>
      <c r="V636" s="44">
        <v>2.5</v>
      </c>
      <c r="W636" s="44">
        <v>2.2000000000000002</v>
      </c>
      <c r="X636" s="45">
        <f t="shared" si="144"/>
        <v>7.9</v>
      </c>
      <c r="Y636" s="45">
        <f t="shared" si="145"/>
        <v>8.3000000000000007</v>
      </c>
      <c r="Z636" s="45">
        <f t="shared" si="146"/>
        <v>7.9</v>
      </c>
      <c r="AA636" s="17"/>
      <c r="AB636" s="17"/>
      <c r="AC636" s="17"/>
      <c r="AD636" s="17"/>
      <c r="AE636" s="17"/>
      <c r="AF636" s="17"/>
      <c r="AG636" s="17"/>
      <c r="AH636" s="17"/>
      <c r="AI636" s="17"/>
      <c r="AJ636" s="17"/>
      <c r="AK636" s="17"/>
      <c r="AL636" s="43"/>
      <c r="AM636" s="43"/>
    </row>
    <row r="637" spans="1:39" x14ac:dyDescent="0.25">
      <c r="A637" s="17" t="s">
        <v>814</v>
      </c>
      <c r="B637" s="18">
        <v>640</v>
      </c>
      <c r="C637" s="18">
        <v>636</v>
      </c>
      <c r="D637" s="17" t="s">
        <v>809</v>
      </c>
      <c r="E637" s="17">
        <v>1947</v>
      </c>
      <c r="F637" s="17">
        <v>6</v>
      </c>
      <c r="G637" s="17">
        <v>8</v>
      </c>
      <c r="H637" s="17">
        <v>1946</v>
      </c>
      <c r="I637" s="19" t="s">
        <v>12</v>
      </c>
      <c r="J637" s="17">
        <v>256.39830483999998</v>
      </c>
      <c r="K637" s="17">
        <v>-572.47970162000001</v>
      </c>
      <c r="L637" s="20">
        <v>138829.38697461999</v>
      </c>
      <c r="M637" s="20">
        <v>5027869.4033025</v>
      </c>
      <c r="N637" s="20">
        <f t="shared" si="130"/>
        <v>138829.38699999999</v>
      </c>
      <c r="O637" s="20">
        <f t="shared" si="131"/>
        <v>5027869.4029999999</v>
      </c>
      <c r="P637" s="20" t="s">
        <v>104</v>
      </c>
      <c r="Q637" s="51"/>
      <c r="R637" s="51"/>
      <c r="S637" s="51"/>
      <c r="T637" s="51"/>
      <c r="U637" s="51"/>
      <c r="V637" s="44">
        <v>4.5</v>
      </c>
      <c r="W637" s="44">
        <v>2.7</v>
      </c>
      <c r="X637" s="45">
        <f t="shared" si="144"/>
        <v>9.9</v>
      </c>
      <c r="Y637" s="45">
        <f t="shared" si="145"/>
        <v>8.8000000000000007</v>
      </c>
      <c r="Z637" s="45">
        <f t="shared" si="146"/>
        <v>9.9</v>
      </c>
      <c r="AA637" s="17"/>
      <c r="AB637" s="17"/>
      <c r="AC637" s="17"/>
      <c r="AD637" s="17"/>
      <c r="AE637" s="17"/>
      <c r="AF637" s="17"/>
      <c r="AG637" s="17"/>
      <c r="AH637" s="17"/>
      <c r="AI637" s="17"/>
      <c r="AJ637" s="17"/>
      <c r="AK637" s="17"/>
      <c r="AL637" s="51"/>
      <c r="AM637" s="51"/>
    </row>
    <row r="638" spans="1:39" x14ac:dyDescent="0.25">
      <c r="A638" s="17" t="s">
        <v>957</v>
      </c>
      <c r="B638" s="18">
        <v>780</v>
      </c>
      <c r="C638" s="18">
        <v>637</v>
      </c>
      <c r="D638" s="17">
        <v>1931</v>
      </c>
      <c r="E638" s="17">
        <f t="shared" ref="E638:E652" si="147">D638</f>
        <v>1931</v>
      </c>
      <c r="F638" s="17">
        <v>13</v>
      </c>
      <c r="G638" s="17">
        <v>8</v>
      </c>
      <c r="H638" s="17">
        <v>1946</v>
      </c>
      <c r="I638" s="19" t="s">
        <v>12</v>
      </c>
      <c r="J638" s="17">
        <v>272.59357890000001</v>
      </c>
      <c r="K638" s="17">
        <v>-650.74823096</v>
      </c>
      <c r="L638" s="20">
        <v>138829.38697461999</v>
      </c>
      <c r="M638" s="20">
        <v>5027869.4033025</v>
      </c>
      <c r="N638" s="20">
        <f t="shared" si="130"/>
        <v>138829.38699999999</v>
      </c>
      <c r="O638" s="20">
        <f t="shared" si="131"/>
        <v>5027869.4029999999</v>
      </c>
      <c r="P638" s="20" t="s">
        <v>104</v>
      </c>
      <c r="Q638" s="43"/>
      <c r="R638" s="43"/>
      <c r="S638" s="43"/>
      <c r="T638" s="43"/>
      <c r="U638" s="43"/>
      <c r="V638" s="45">
        <v>3.8140257800000001</v>
      </c>
      <c r="W638" s="45">
        <v>10.4694951</v>
      </c>
      <c r="X638" s="45">
        <f t="shared" si="144"/>
        <v>9.2140257800000001</v>
      </c>
      <c r="Y638" s="45">
        <f t="shared" si="145"/>
        <v>16.569495099999997</v>
      </c>
      <c r="Z638" s="45">
        <f t="shared" si="146"/>
        <v>9.2140257800000001</v>
      </c>
      <c r="AA638" s="17"/>
      <c r="AB638" s="17"/>
      <c r="AC638" s="17"/>
      <c r="AD638" s="17"/>
      <c r="AE638" s="17"/>
      <c r="AF638" s="17"/>
      <c r="AG638" s="17"/>
      <c r="AH638" s="17"/>
      <c r="AI638" s="17"/>
      <c r="AJ638" s="17"/>
      <c r="AK638" s="17"/>
      <c r="AL638" s="43"/>
      <c r="AM638" s="43"/>
    </row>
    <row r="639" spans="1:39" x14ac:dyDescent="0.25">
      <c r="A639" s="17" t="s">
        <v>624</v>
      </c>
      <c r="B639" s="18">
        <v>453</v>
      </c>
      <c r="C639" s="18">
        <v>638</v>
      </c>
      <c r="D639" s="18">
        <v>1974</v>
      </c>
      <c r="E639" s="17">
        <f t="shared" si="147"/>
        <v>1974</v>
      </c>
      <c r="F639" s="17">
        <v>12</v>
      </c>
      <c r="G639" s="17">
        <v>8</v>
      </c>
      <c r="H639" s="17">
        <v>1946</v>
      </c>
      <c r="I639" s="19" t="s">
        <v>12</v>
      </c>
      <c r="J639" s="17">
        <v>18.431046519999999</v>
      </c>
      <c r="K639" s="17">
        <v>7.8024865099999996</v>
      </c>
      <c r="L639" s="20">
        <v>138829.38699999999</v>
      </c>
      <c r="M639" s="20">
        <v>5027869.4029999999</v>
      </c>
      <c r="N639" s="20">
        <f t="shared" si="130"/>
        <v>138829.38699999999</v>
      </c>
      <c r="O639" s="20">
        <f t="shared" si="131"/>
        <v>5027869.4029999999</v>
      </c>
      <c r="P639" s="20" t="s">
        <v>104</v>
      </c>
      <c r="Q639" s="51"/>
      <c r="R639" s="51"/>
      <c r="S639" s="51"/>
      <c r="T639" s="51"/>
      <c r="U639" s="51"/>
      <c r="V639" s="44">
        <v>9</v>
      </c>
      <c r="W639" s="44">
        <v>7.9</v>
      </c>
      <c r="X639" s="45">
        <f t="shared" si="144"/>
        <v>14.4</v>
      </c>
      <c r="Y639" s="45">
        <f t="shared" si="145"/>
        <v>14</v>
      </c>
      <c r="Z639" s="45">
        <f t="shared" si="146"/>
        <v>14.4</v>
      </c>
      <c r="AA639" s="17"/>
      <c r="AB639" s="17"/>
      <c r="AC639" s="17"/>
      <c r="AD639" s="17"/>
      <c r="AE639" s="17"/>
      <c r="AF639" s="17"/>
      <c r="AG639" s="17"/>
      <c r="AH639" s="17"/>
      <c r="AI639" s="17"/>
      <c r="AJ639" s="17"/>
      <c r="AK639" s="17"/>
      <c r="AL639" s="51"/>
      <c r="AM639" s="51"/>
    </row>
    <row r="640" spans="1:39" x14ac:dyDescent="0.25">
      <c r="A640" s="17" t="s">
        <v>640</v>
      </c>
      <c r="B640" s="18">
        <v>469</v>
      </c>
      <c r="C640" s="18">
        <v>639</v>
      </c>
      <c r="D640" s="18">
        <v>1971</v>
      </c>
      <c r="E640" s="17">
        <f t="shared" si="147"/>
        <v>1971</v>
      </c>
      <c r="F640" s="17">
        <v>12</v>
      </c>
      <c r="G640" s="17">
        <v>8</v>
      </c>
      <c r="H640" s="17">
        <v>1946</v>
      </c>
      <c r="I640" s="19" t="s">
        <v>12</v>
      </c>
      <c r="J640" s="17">
        <v>19.029719499999999</v>
      </c>
      <c r="K640" s="17">
        <v>16.16106396</v>
      </c>
      <c r="L640" s="20">
        <v>138829.38699999999</v>
      </c>
      <c r="M640" s="20">
        <v>5027869.4029999999</v>
      </c>
      <c r="N640" s="20">
        <f t="shared" si="130"/>
        <v>138829.38699999999</v>
      </c>
      <c r="O640" s="20">
        <f t="shared" si="131"/>
        <v>5027869.4029999999</v>
      </c>
      <c r="P640" s="20" t="s">
        <v>104</v>
      </c>
      <c r="Q640" s="43"/>
      <c r="R640" s="43"/>
      <c r="S640" s="43"/>
      <c r="T640" s="43"/>
      <c r="U640" s="43"/>
      <c r="V640" s="44">
        <v>1.5</v>
      </c>
      <c r="W640" s="44">
        <v>2.8</v>
      </c>
      <c r="X640" s="45">
        <f t="shared" si="144"/>
        <v>6.9</v>
      </c>
      <c r="Y640" s="45">
        <f t="shared" si="145"/>
        <v>8.8999999999999986</v>
      </c>
      <c r="Z640" s="45">
        <f t="shared" si="146"/>
        <v>6.9</v>
      </c>
      <c r="AA640" s="17"/>
      <c r="AB640" s="17"/>
      <c r="AC640" s="17"/>
      <c r="AD640" s="17"/>
      <c r="AE640" s="17"/>
      <c r="AF640" s="17"/>
      <c r="AG640" s="17"/>
      <c r="AH640" s="17"/>
      <c r="AI640" s="17"/>
      <c r="AJ640" s="17"/>
      <c r="AK640" s="17"/>
      <c r="AL640" s="43"/>
      <c r="AM640" s="43"/>
    </row>
    <row r="641" spans="1:39" x14ac:dyDescent="0.25">
      <c r="A641" s="17" t="s">
        <v>669</v>
      </c>
      <c r="B641" s="18">
        <v>498</v>
      </c>
      <c r="C641" s="18">
        <v>640</v>
      </c>
      <c r="D641" s="18">
        <v>1966</v>
      </c>
      <c r="E641" s="17">
        <f t="shared" si="147"/>
        <v>1966</v>
      </c>
      <c r="F641" s="17">
        <v>17</v>
      </c>
      <c r="G641" s="17">
        <v>8</v>
      </c>
      <c r="H641" s="17">
        <v>1946</v>
      </c>
      <c r="I641" s="19" t="s">
        <v>12</v>
      </c>
      <c r="J641" s="17">
        <v>2.7959352200000001</v>
      </c>
      <c r="K641" s="17">
        <v>8.5686810300000005</v>
      </c>
      <c r="L641" s="20">
        <v>138829.38699999999</v>
      </c>
      <c r="M641" s="20">
        <v>5027869.4029999999</v>
      </c>
      <c r="N641" s="20">
        <f t="shared" si="130"/>
        <v>138829.38699999999</v>
      </c>
      <c r="O641" s="20">
        <f t="shared" si="131"/>
        <v>5027869.4029999999</v>
      </c>
      <c r="P641" s="20" t="s">
        <v>104</v>
      </c>
      <c r="Q641" s="43"/>
      <c r="R641" s="43"/>
      <c r="S641" s="43"/>
      <c r="T641" s="43"/>
      <c r="U641" s="43"/>
      <c r="V641" s="44">
        <v>8.1</v>
      </c>
      <c r="W641" s="44">
        <v>6.6</v>
      </c>
      <c r="X641" s="45">
        <f t="shared" si="144"/>
        <v>13.5</v>
      </c>
      <c r="Y641" s="45">
        <f t="shared" si="145"/>
        <v>12.7</v>
      </c>
      <c r="Z641" s="45">
        <f t="shared" si="146"/>
        <v>13.5</v>
      </c>
      <c r="AA641" s="17"/>
      <c r="AB641" s="17"/>
      <c r="AC641" s="17"/>
      <c r="AD641" s="17"/>
      <c r="AE641" s="17"/>
      <c r="AF641" s="17"/>
      <c r="AG641" s="17"/>
      <c r="AH641" s="17"/>
      <c r="AI641" s="17"/>
      <c r="AJ641" s="17"/>
      <c r="AK641" s="17"/>
      <c r="AL641" s="43"/>
      <c r="AM641" s="43"/>
    </row>
    <row r="642" spans="1:39" x14ac:dyDescent="0.25">
      <c r="A642" s="17" t="s">
        <v>693</v>
      </c>
      <c r="B642" s="18">
        <v>522</v>
      </c>
      <c r="C642" s="18">
        <v>641</v>
      </c>
      <c r="D642" s="18">
        <v>1963</v>
      </c>
      <c r="E642" s="17">
        <f t="shared" si="147"/>
        <v>1963</v>
      </c>
      <c r="F642" s="17">
        <v>16</v>
      </c>
      <c r="G642" s="17">
        <v>8</v>
      </c>
      <c r="H642" s="17">
        <v>1946</v>
      </c>
      <c r="I642" s="19" t="s">
        <v>12</v>
      </c>
      <c r="J642" s="17">
        <v>5.2951892799999998</v>
      </c>
      <c r="K642" s="17">
        <v>10.00151217</v>
      </c>
      <c r="L642" s="20">
        <v>138829.38699999999</v>
      </c>
      <c r="M642" s="20">
        <v>5027869.4029999999</v>
      </c>
      <c r="N642" s="20">
        <f t="shared" ref="N642:N705" si="148">ROUND(L642,3)</f>
        <v>138829.38699999999</v>
      </c>
      <c r="O642" s="20">
        <f t="shared" ref="O642:O705" si="149">ROUND(M642,3)</f>
        <v>5027869.4029999999</v>
      </c>
      <c r="P642" s="20" t="s">
        <v>104</v>
      </c>
      <c r="Q642" s="43"/>
      <c r="R642" s="43"/>
      <c r="S642" s="43"/>
      <c r="T642" s="43"/>
      <c r="U642" s="43"/>
      <c r="V642" s="44">
        <v>3.5</v>
      </c>
      <c r="W642" s="44">
        <v>2.4</v>
      </c>
      <c r="X642" s="45">
        <f t="shared" si="144"/>
        <v>8.9</v>
      </c>
      <c r="Y642" s="45">
        <f t="shared" si="145"/>
        <v>8.5</v>
      </c>
      <c r="Z642" s="45">
        <f t="shared" si="146"/>
        <v>8.9</v>
      </c>
      <c r="AA642" s="17"/>
      <c r="AB642" s="17"/>
      <c r="AC642" s="17"/>
      <c r="AD642" s="17"/>
      <c r="AE642" s="17"/>
      <c r="AF642" s="17"/>
      <c r="AG642" s="17"/>
      <c r="AH642" s="17"/>
      <c r="AI642" s="17"/>
      <c r="AJ642" s="17"/>
      <c r="AK642" s="17"/>
      <c r="AL642" s="43"/>
      <c r="AM642" s="43"/>
    </row>
    <row r="643" spans="1:39" x14ac:dyDescent="0.25">
      <c r="A643" s="17" t="s">
        <v>723</v>
      </c>
      <c r="B643" s="18">
        <v>552</v>
      </c>
      <c r="C643" s="18">
        <v>642</v>
      </c>
      <c r="D643" s="18">
        <v>1960</v>
      </c>
      <c r="E643" s="17">
        <f t="shared" si="147"/>
        <v>1960</v>
      </c>
      <c r="F643" s="17">
        <v>21</v>
      </c>
      <c r="G643" s="17">
        <v>8</v>
      </c>
      <c r="H643" s="17">
        <v>1946</v>
      </c>
      <c r="I643" s="19" t="s">
        <v>12</v>
      </c>
      <c r="J643" s="17">
        <v>3.8646909800000002</v>
      </c>
      <c r="K643" s="17">
        <v>10.170951929999999</v>
      </c>
      <c r="L643" s="20">
        <v>138829.38699999999</v>
      </c>
      <c r="M643" s="20">
        <v>5027869.4029999999</v>
      </c>
      <c r="N643" s="20">
        <f t="shared" si="148"/>
        <v>138829.38699999999</v>
      </c>
      <c r="O643" s="20">
        <f t="shared" si="149"/>
        <v>5027869.4029999999</v>
      </c>
      <c r="P643" s="20" t="s">
        <v>104</v>
      </c>
      <c r="Q643" s="43"/>
      <c r="R643" s="43"/>
      <c r="S643" s="43"/>
      <c r="T643" s="43"/>
      <c r="U643" s="43"/>
      <c r="V643" s="44">
        <v>3.8</v>
      </c>
      <c r="W643" s="44">
        <v>4.5999999999999996</v>
      </c>
      <c r="X643" s="45">
        <f t="shared" si="144"/>
        <v>9.1999999999999993</v>
      </c>
      <c r="Y643" s="45">
        <f t="shared" si="145"/>
        <v>10.7</v>
      </c>
      <c r="Z643" s="45">
        <f t="shared" si="146"/>
        <v>9.1999999999999993</v>
      </c>
      <c r="AA643" s="17"/>
      <c r="AB643" s="17"/>
      <c r="AC643" s="17"/>
      <c r="AD643" s="17"/>
      <c r="AE643" s="17"/>
      <c r="AF643" s="17"/>
      <c r="AG643" s="17"/>
      <c r="AH643" s="17"/>
      <c r="AI643" s="17"/>
      <c r="AJ643" s="17"/>
      <c r="AK643" s="17"/>
      <c r="AL643" s="43"/>
      <c r="AM643" s="43"/>
    </row>
    <row r="644" spans="1:39" x14ac:dyDescent="0.25">
      <c r="A644" s="17" t="s">
        <v>745</v>
      </c>
      <c r="B644" s="18">
        <v>574</v>
      </c>
      <c r="C644" s="18">
        <v>643</v>
      </c>
      <c r="D644" s="18">
        <v>1958</v>
      </c>
      <c r="E644" s="17">
        <f t="shared" si="147"/>
        <v>1958</v>
      </c>
      <c r="F644" s="17">
        <v>18</v>
      </c>
      <c r="G644" s="17">
        <v>8</v>
      </c>
      <c r="H644" s="17">
        <v>1946</v>
      </c>
      <c r="I644" s="19" t="s">
        <v>12</v>
      </c>
      <c r="J644" s="17">
        <v>4.4816240399999998</v>
      </c>
      <c r="K644" s="17">
        <v>10.588925059999999</v>
      </c>
      <c r="L644" s="20">
        <v>138829.38699999999</v>
      </c>
      <c r="M644" s="20">
        <v>5027869.4029999999</v>
      </c>
      <c r="N644" s="20">
        <f t="shared" si="148"/>
        <v>138829.38699999999</v>
      </c>
      <c r="O644" s="20">
        <f t="shared" si="149"/>
        <v>5027869.4029999999</v>
      </c>
      <c r="P644" s="20" t="s">
        <v>104</v>
      </c>
      <c r="Q644" s="43"/>
      <c r="R644" s="43"/>
      <c r="S644" s="43"/>
      <c r="T644" s="43"/>
      <c r="U644" s="43"/>
      <c r="V644" s="44">
        <v>4.2</v>
      </c>
      <c r="W644" s="44">
        <v>4.3</v>
      </c>
      <c r="X644" s="45">
        <f t="shared" si="144"/>
        <v>9.6000000000000014</v>
      </c>
      <c r="Y644" s="45">
        <f t="shared" si="145"/>
        <v>10.399999999999999</v>
      </c>
      <c r="Z644" s="45">
        <f t="shared" si="146"/>
        <v>9.6000000000000014</v>
      </c>
      <c r="AA644" s="17"/>
      <c r="AB644" s="17"/>
      <c r="AC644" s="17"/>
      <c r="AD644" s="17"/>
      <c r="AE644" s="17"/>
      <c r="AF644" s="17"/>
      <c r="AG644" s="17"/>
      <c r="AH644" s="17"/>
      <c r="AI644" s="17"/>
      <c r="AJ644" s="17"/>
      <c r="AK644" s="17"/>
      <c r="AL644" s="43"/>
      <c r="AM644" s="43"/>
    </row>
    <row r="645" spans="1:39" x14ac:dyDescent="0.25">
      <c r="A645" s="29" t="s">
        <v>162</v>
      </c>
      <c r="B645" s="29">
        <v>29</v>
      </c>
      <c r="C645" s="29">
        <v>644</v>
      </c>
      <c r="D645" s="29">
        <v>2020</v>
      </c>
      <c r="E645" s="29">
        <f t="shared" si="147"/>
        <v>2020</v>
      </c>
      <c r="F645" s="29" t="s">
        <v>12</v>
      </c>
      <c r="G645" s="29">
        <v>29</v>
      </c>
      <c r="H645" s="29">
        <v>2020</v>
      </c>
      <c r="I645" s="30">
        <v>35</v>
      </c>
      <c r="J645" s="29" t="s">
        <v>12</v>
      </c>
      <c r="K645" s="29" t="s">
        <v>12</v>
      </c>
      <c r="L645" s="31">
        <v>138866.1061</v>
      </c>
      <c r="M645" s="31">
        <v>5028731.7510000002</v>
      </c>
      <c r="N645" s="31">
        <f t="shared" si="148"/>
        <v>138866.106</v>
      </c>
      <c r="O645" s="31">
        <f t="shared" si="149"/>
        <v>5028731.7510000002</v>
      </c>
      <c r="P645" s="31" t="s">
        <v>104</v>
      </c>
      <c r="Q645" s="32">
        <v>5.8909497485714297</v>
      </c>
      <c r="R645" s="32">
        <v>6.4630445842857158</v>
      </c>
      <c r="S645" s="33">
        <f>IF(E645=2020, Q645, IF(E645=1946, Q645+5.4, IF(E645=1883, Q645+8.2, IF(E645=1882, Q645+5.9, IF(E645=1824, Q645+5.8, IF(E645=1803, Q645+14.8, IF(E645=1790, Q645+8, )))))))</f>
        <v>5.8909497485714297</v>
      </c>
      <c r="T645" s="33">
        <f>IF(E645=2020, R645, IF(E645=1946, R645+5.4, IF(E645=1883, R645+8.2, IF(E645=1882, R645+5.9, IF(E645=1824, R645+5.8, IF(E645=1803, R645+14.8, IF(E645=1790, R645+8, )))))))</f>
        <v>6.4630445842857158</v>
      </c>
      <c r="U645" s="33">
        <f>IF(P645="Affine", S645, T645)</f>
        <v>5.8909497485714297</v>
      </c>
      <c r="V645" s="29"/>
      <c r="W645" s="29"/>
      <c r="X645" s="34"/>
      <c r="Y645" s="33"/>
      <c r="Z645" s="32"/>
      <c r="AA645" s="29">
        <v>1824</v>
      </c>
      <c r="AB645" s="29">
        <v>1852</v>
      </c>
      <c r="AC645" s="29">
        <f>AVERAGE(AA645:AB645)</f>
        <v>1838</v>
      </c>
      <c r="AD645" s="29">
        <f>AC645-AA645</f>
        <v>14</v>
      </c>
      <c r="AE645" s="29">
        <v>2020</v>
      </c>
      <c r="AF645" s="29">
        <v>2020</v>
      </c>
      <c r="AG645" s="29">
        <f>AVERAGE(AE645:AF645)</f>
        <v>2020</v>
      </c>
      <c r="AH645" s="29">
        <f>AG645-AE645</f>
        <v>0</v>
      </c>
      <c r="AI645" s="29" t="s">
        <v>142</v>
      </c>
      <c r="AJ645" s="29">
        <v>2</v>
      </c>
      <c r="AK645" s="29" t="s">
        <v>163</v>
      </c>
      <c r="AL645" s="32">
        <f>AVERAGE(V646:V680)</f>
        <v>5.8909497485714297</v>
      </c>
      <c r="AM645" s="32">
        <f>AVERAGE(W646:W680)</f>
        <v>6.4630445842857158</v>
      </c>
    </row>
    <row r="646" spans="1:39" x14ac:dyDescent="0.25">
      <c r="A646" s="17" t="s">
        <v>330</v>
      </c>
      <c r="B646" s="18">
        <v>150</v>
      </c>
      <c r="C646" s="18">
        <v>645</v>
      </c>
      <c r="D646" s="18">
        <v>2000</v>
      </c>
      <c r="E646" s="17">
        <f t="shared" si="147"/>
        <v>2000</v>
      </c>
      <c r="F646" s="17">
        <v>11</v>
      </c>
      <c r="G646" s="17">
        <v>29</v>
      </c>
      <c r="H646" s="17">
        <v>2020</v>
      </c>
      <c r="I646" s="19" t="s">
        <v>12</v>
      </c>
      <c r="J646" s="17">
        <v>1495.1637567400001</v>
      </c>
      <c r="K646" s="17">
        <v>-203.23201958999999</v>
      </c>
      <c r="L646" s="20">
        <v>138866.1061</v>
      </c>
      <c r="M646" s="20">
        <v>5028731.7510000002</v>
      </c>
      <c r="N646" s="20">
        <f t="shared" si="148"/>
        <v>138866.106</v>
      </c>
      <c r="O646" s="20">
        <f t="shared" si="149"/>
        <v>5028731.7510000002</v>
      </c>
      <c r="P646" s="20" t="s">
        <v>104</v>
      </c>
      <c r="Q646" s="43"/>
      <c r="R646" s="43"/>
      <c r="S646" s="43"/>
      <c r="T646" s="43"/>
      <c r="U646" s="43"/>
      <c r="V646" s="44">
        <v>0.3</v>
      </c>
      <c r="W646" s="44">
        <v>0.4</v>
      </c>
      <c r="X646" s="45">
        <f t="shared" ref="X646:X680" si="150">IF(H646=2020, V646, IF(H646=1946, V646+5.4, IF(H646=1883, V646+8.2, IF(H646=1882, V646+5.9, IF(H646=1824, V646+5.8, IF(H646=1803, V646+14.8, IF(H646=1790, V646+8, )))))))</f>
        <v>0.3</v>
      </c>
      <c r="Y646" s="45">
        <f t="shared" ref="Y646:Y680" si="151">IF(H646=2020, W646, IF(H646=1946, W646+6.1, IF(H646=1883, W646+7.6, IF(H646=1882, W646+6.3, IF(H646=1824, W646+7.4, IF(H646=1803, W646+17.5, IF(H646=1790, W646+11.8, )))))))</f>
        <v>0.4</v>
      </c>
      <c r="Z646" s="45">
        <f t="shared" ref="Z646:Z680" si="152">IF(P646="Affine", X646, Y646)</f>
        <v>0.3</v>
      </c>
      <c r="AA646" s="17"/>
      <c r="AB646" s="17"/>
      <c r="AC646" s="17"/>
      <c r="AD646" s="17"/>
      <c r="AE646" s="17"/>
      <c r="AF646" s="17"/>
      <c r="AG646" s="17"/>
      <c r="AH646" s="17"/>
      <c r="AI646" s="17"/>
      <c r="AJ646" s="17"/>
      <c r="AK646" s="17"/>
      <c r="AL646" s="43"/>
      <c r="AM646" s="43"/>
    </row>
    <row r="647" spans="1:39" x14ac:dyDescent="0.25">
      <c r="A647" s="17" t="s">
        <v>486</v>
      </c>
      <c r="B647" s="18">
        <v>310</v>
      </c>
      <c r="C647" s="18">
        <v>646</v>
      </c>
      <c r="D647" s="18">
        <v>1986</v>
      </c>
      <c r="E647" s="17">
        <f t="shared" si="147"/>
        <v>1986</v>
      </c>
      <c r="F647" s="17">
        <v>10</v>
      </c>
      <c r="G647" s="17">
        <v>29</v>
      </c>
      <c r="H647" s="17">
        <v>2020</v>
      </c>
      <c r="I647" s="19" t="s">
        <v>12</v>
      </c>
      <c r="J647" s="17">
        <v>46.249653340000002</v>
      </c>
      <c r="K647" s="17">
        <v>6.9329876300000004</v>
      </c>
      <c r="L647" s="20">
        <v>138866.1061</v>
      </c>
      <c r="M647" s="20">
        <v>5028731.7510000002</v>
      </c>
      <c r="N647" s="20">
        <f t="shared" si="148"/>
        <v>138866.106</v>
      </c>
      <c r="O647" s="20">
        <f t="shared" si="149"/>
        <v>5028731.7510000002</v>
      </c>
      <c r="P647" s="20" t="s">
        <v>104</v>
      </c>
      <c r="Q647" s="43"/>
      <c r="R647" s="43"/>
      <c r="S647" s="43"/>
      <c r="T647" s="43"/>
      <c r="U647" s="43"/>
      <c r="V647" s="44">
        <v>2.9</v>
      </c>
      <c r="W647" s="44">
        <v>2.8</v>
      </c>
      <c r="X647" s="45">
        <f t="shared" si="150"/>
        <v>2.9</v>
      </c>
      <c r="Y647" s="45">
        <f t="shared" si="151"/>
        <v>2.8</v>
      </c>
      <c r="Z647" s="45">
        <f t="shared" si="152"/>
        <v>2.9</v>
      </c>
      <c r="AA647" s="17"/>
      <c r="AB647" s="17"/>
      <c r="AC647" s="17"/>
      <c r="AD647" s="17"/>
      <c r="AE647" s="17"/>
      <c r="AF647" s="17"/>
      <c r="AG647" s="17"/>
      <c r="AH647" s="17"/>
      <c r="AI647" s="17"/>
      <c r="AJ647" s="17"/>
      <c r="AK647" s="17"/>
      <c r="AL647" s="43"/>
      <c r="AM647" s="43"/>
    </row>
    <row r="648" spans="1:39" x14ac:dyDescent="0.25">
      <c r="A648" s="17" t="s">
        <v>636</v>
      </c>
      <c r="B648" s="18">
        <v>465</v>
      </c>
      <c r="C648" s="18">
        <v>647</v>
      </c>
      <c r="D648" s="18">
        <v>1971</v>
      </c>
      <c r="E648" s="17">
        <f t="shared" si="147"/>
        <v>1971</v>
      </c>
      <c r="F648" s="17">
        <v>8</v>
      </c>
      <c r="G648" s="17">
        <v>29</v>
      </c>
      <c r="H648" s="17">
        <v>2020</v>
      </c>
      <c r="I648" s="19" t="s">
        <v>12</v>
      </c>
      <c r="J648" s="17">
        <v>17.751684610000002</v>
      </c>
      <c r="K648" s="17">
        <v>22.971356530000001</v>
      </c>
      <c r="L648" s="20">
        <v>138866.1061</v>
      </c>
      <c r="M648" s="20">
        <v>5028731.7510000002</v>
      </c>
      <c r="N648" s="20">
        <f t="shared" si="148"/>
        <v>138866.106</v>
      </c>
      <c r="O648" s="20">
        <f t="shared" si="149"/>
        <v>5028731.7510000002</v>
      </c>
      <c r="P648" s="20" t="s">
        <v>104</v>
      </c>
      <c r="Q648" s="43"/>
      <c r="R648" s="43"/>
      <c r="S648" s="43"/>
      <c r="T648" s="43"/>
      <c r="U648" s="43"/>
      <c r="V648" s="44">
        <v>4.2</v>
      </c>
      <c r="W648" s="44">
        <v>4.5999999999999996</v>
      </c>
      <c r="X648" s="45">
        <f t="shared" si="150"/>
        <v>4.2</v>
      </c>
      <c r="Y648" s="45">
        <f t="shared" si="151"/>
        <v>4.5999999999999996</v>
      </c>
      <c r="Z648" s="45">
        <f t="shared" si="152"/>
        <v>4.2</v>
      </c>
      <c r="AA648" s="17"/>
      <c r="AB648" s="17"/>
      <c r="AC648" s="17"/>
      <c r="AD648" s="17"/>
      <c r="AE648" s="17"/>
      <c r="AF648" s="17"/>
      <c r="AG648" s="17"/>
      <c r="AH648" s="17"/>
      <c r="AI648" s="17"/>
      <c r="AJ648" s="17"/>
      <c r="AK648" s="17"/>
      <c r="AL648" s="43"/>
      <c r="AM648" s="43"/>
    </row>
    <row r="649" spans="1:39" x14ac:dyDescent="0.25">
      <c r="A649" s="17" t="s">
        <v>659</v>
      </c>
      <c r="B649" s="18">
        <v>488</v>
      </c>
      <c r="C649" s="18">
        <v>648</v>
      </c>
      <c r="D649" s="18">
        <v>1966</v>
      </c>
      <c r="E649" s="17">
        <f t="shared" si="147"/>
        <v>1966</v>
      </c>
      <c r="F649" s="17">
        <v>7</v>
      </c>
      <c r="G649" s="17">
        <v>29</v>
      </c>
      <c r="H649" s="17">
        <v>2020</v>
      </c>
      <c r="I649" s="19" t="s">
        <v>12</v>
      </c>
      <c r="J649" s="17">
        <v>4.1588664599999996</v>
      </c>
      <c r="K649" s="17">
        <v>1.8608470500000001</v>
      </c>
      <c r="L649" s="20">
        <v>138866.1061</v>
      </c>
      <c r="M649" s="20">
        <v>5028731.7510000002</v>
      </c>
      <c r="N649" s="20">
        <f t="shared" si="148"/>
        <v>138866.106</v>
      </c>
      <c r="O649" s="20">
        <f t="shared" si="149"/>
        <v>5028731.7510000002</v>
      </c>
      <c r="P649" s="20" t="s">
        <v>104</v>
      </c>
      <c r="Q649" s="43"/>
      <c r="R649" s="43"/>
      <c r="S649" s="43"/>
      <c r="T649" s="43"/>
      <c r="U649" s="43"/>
      <c r="V649" s="44">
        <v>4</v>
      </c>
      <c r="W649" s="44">
        <v>5.6</v>
      </c>
      <c r="X649" s="45">
        <f t="shared" si="150"/>
        <v>4</v>
      </c>
      <c r="Y649" s="45">
        <f t="shared" si="151"/>
        <v>5.6</v>
      </c>
      <c r="Z649" s="45">
        <f t="shared" si="152"/>
        <v>4</v>
      </c>
      <c r="AA649" s="17"/>
      <c r="AB649" s="17"/>
      <c r="AC649" s="17"/>
      <c r="AD649" s="17"/>
      <c r="AE649" s="17"/>
      <c r="AF649" s="17"/>
      <c r="AG649" s="17"/>
      <c r="AH649" s="17"/>
      <c r="AI649" s="17"/>
      <c r="AJ649" s="17"/>
      <c r="AK649" s="17"/>
      <c r="AL649" s="43"/>
      <c r="AM649" s="43"/>
    </row>
    <row r="650" spans="1:39" x14ac:dyDescent="0.25">
      <c r="A650" s="17" t="s">
        <v>685</v>
      </c>
      <c r="B650" s="18">
        <v>514</v>
      </c>
      <c r="C650" s="18">
        <v>649</v>
      </c>
      <c r="D650" s="18">
        <v>1963</v>
      </c>
      <c r="E650" s="17">
        <f t="shared" si="147"/>
        <v>1963</v>
      </c>
      <c r="F650" s="17">
        <v>8</v>
      </c>
      <c r="G650" s="17">
        <v>29</v>
      </c>
      <c r="H650" s="17">
        <v>2020</v>
      </c>
      <c r="I650" s="19" t="s">
        <v>12</v>
      </c>
      <c r="J650" s="17">
        <v>6.5562280599999996</v>
      </c>
      <c r="K650" s="17">
        <v>3.2677104899999998</v>
      </c>
      <c r="L650" s="20">
        <v>138866.1061</v>
      </c>
      <c r="M650" s="20">
        <v>5028731.7510000002</v>
      </c>
      <c r="N650" s="20">
        <f t="shared" si="148"/>
        <v>138866.106</v>
      </c>
      <c r="O650" s="20">
        <f t="shared" si="149"/>
        <v>5028731.7510000002</v>
      </c>
      <c r="P650" s="20" t="s">
        <v>104</v>
      </c>
      <c r="Q650" s="43"/>
      <c r="R650" s="43"/>
      <c r="S650" s="43"/>
      <c r="T650" s="43"/>
      <c r="U650" s="43"/>
      <c r="V650" s="44">
        <v>4.5</v>
      </c>
      <c r="W650" s="44">
        <v>3.9</v>
      </c>
      <c r="X650" s="45">
        <f t="shared" si="150"/>
        <v>4.5</v>
      </c>
      <c r="Y650" s="45">
        <f t="shared" si="151"/>
        <v>3.9</v>
      </c>
      <c r="Z650" s="45">
        <f t="shared" si="152"/>
        <v>4.5</v>
      </c>
      <c r="AA650" s="17"/>
      <c r="AB650" s="17"/>
      <c r="AC650" s="17"/>
      <c r="AD650" s="17"/>
      <c r="AE650" s="17"/>
      <c r="AF650" s="17"/>
      <c r="AG650" s="17"/>
      <c r="AH650" s="17"/>
      <c r="AI650" s="17"/>
      <c r="AJ650" s="17"/>
      <c r="AK650" s="17"/>
      <c r="AL650" s="43"/>
      <c r="AM650" s="43"/>
    </row>
    <row r="651" spans="1:39" x14ac:dyDescent="0.25">
      <c r="A651" s="17" t="s">
        <v>709</v>
      </c>
      <c r="B651" s="18">
        <v>538</v>
      </c>
      <c r="C651" s="18">
        <v>650</v>
      </c>
      <c r="D651" s="18">
        <v>1960</v>
      </c>
      <c r="E651" s="17">
        <f t="shared" si="147"/>
        <v>1960</v>
      </c>
      <c r="F651" s="17">
        <v>7</v>
      </c>
      <c r="G651" s="17">
        <v>29</v>
      </c>
      <c r="H651" s="17">
        <v>2020</v>
      </c>
      <c r="I651" s="19" t="s">
        <v>12</v>
      </c>
      <c r="J651" s="17">
        <v>5.1373227100000003</v>
      </c>
      <c r="K651" s="17">
        <v>3.3765951900000002</v>
      </c>
      <c r="L651" s="20">
        <v>138866.1061</v>
      </c>
      <c r="M651" s="20">
        <v>5028731.7510000002</v>
      </c>
      <c r="N651" s="20">
        <f t="shared" si="148"/>
        <v>138866.106</v>
      </c>
      <c r="O651" s="20">
        <f t="shared" si="149"/>
        <v>5028731.7510000002</v>
      </c>
      <c r="P651" s="20" t="s">
        <v>104</v>
      </c>
      <c r="Q651" s="43"/>
      <c r="R651" s="43"/>
      <c r="S651" s="43"/>
      <c r="T651" s="43"/>
      <c r="U651" s="43"/>
      <c r="V651" s="44">
        <v>4.5</v>
      </c>
      <c r="W651" s="44">
        <v>3.8</v>
      </c>
      <c r="X651" s="45">
        <f t="shared" si="150"/>
        <v>4.5</v>
      </c>
      <c r="Y651" s="45">
        <f t="shared" si="151"/>
        <v>3.8</v>
      </c>
      <c r="Z651" s="45">
        <f t="shared" si="152"/>
        <v>4.5</v>
      </c>
      <c r="AA651" s="17"/>
      <c r="AB651" s="17"/>
      <c r="AC651" s="17"/>
      <c r="AD651" s="17"/>
      <c r="AE651" s="17"/>
      <c r="AF651" s="17"/>
      <c r="AG651" s="17"/>
      <c r="AH651" s="17"/>
      <c r="AI651" s="17"/>
      <c r="AJ651" s="17"/>
      <c r="AK651" s="17"/>
      <c r="AL651" s="43"/>
      <c r="AM651" s="43"/>
    </row>
    <row r="652" spans="1:39" x14ac:dyDescent="0.25">
      <c r="A652" s="17" t="s">
        <v>734</v>
      </c>
      <c r="B652" s="18">
        <v>563</v>
      </c>
      <c r="C652" s="18">
        <v>651</v>
      </c>
      <c r="D652" s="18">
        <v>1958</v>
      </c>
      <c r="E652" s="17">
        <f t="shared" si="147"/>
        <v>1958</v>
      </c>
      <c r="F652" s="17">
        <v>7</v>
      </c>
      <c r="G652" s="17">
        <v>29</v>
      </c>
      <c r="H652" s="17">
        <v>2020</v>
      </c>
      <c r="I652" s="19" t="s">
        <v>12</v>
      </c>
      <c r="J652" s="17">
        <v>5.8597527600000001</v>
      </c>
      <c r="K652" s="17">
        <v>3.20979656</v>
      </c>
      <c r="L652" s="20">
        <v>138866.1061</v>
      </c>
      <c r="M652" s="20">
        <v>5028731.7510000002</v>
      </c>
      <c r="N652" s="20">
        <f t="shared" si="148"/>
        <v>138866.106</v>
      </c>
      <c r="O652" s="20">
        <f t="shared" si="149"/>
        <v>5028731.7510000002</v>
      </c>
      <c r="P652" s="20" t="s">
        <v>104</v>
      </c>
      <c r="Q652" s="43"/>
      <c r="R652" s="43"/>
      <c r="S652" s="43"/>
      <c r="T652" s="43"/>
      <c r="U652" s="43"/>
      <c r="V652" s="44">
        <v>3.8</v>
      </c>
      <c r="W652" s="44">
        <v>3.4</v>
      </c>
      <c r="X652" s="45">
        <f t="shared" si="150"/>
        <v>3.8</v>
      </c>
      <c r="Y652" s="45">
        <f t="shared" si="151"/>
        <v>3.4</v>
      </c>
      <c r="Z652" s="45">
        <f t="shared" si="152"/>
        <v>3.8</v>
      </c>
      <c r="AA652" s="17"/>
      <c r="AB652" s="17"/>
      <c r="AC652" s="17"/>
      <c r="AD652" s="17"/>
      <c r="AE652" s="17"/>
      <c r="AF652" s="17"/>
      <c r="AG652" s="17"/>
      <c r="AH652" s="17"/>
      <c r="AI652" s="17"/>
      <c r="AJ652" s="17"/>
      <c r="AK652" s="17"/>
      <c r="AL652" s="43"/>
      <c r="AM652" s="43"/>
    </row>
    <row r="653" spans="1:39" x14ac:dyDescent="0.25">
      <c r="A653" s="17" t="s">
        <v>857</v>
      </c>
      <c r="B653" s="18">
        <v>682</v>
      </c>
      <c r="C653" s="18">
        <v>652</v>
      </c>
      <c r="D653" s="17" t="s">
        <v>837</v>
      </c>
      <c r="E653" s="17">
        <v>1946</v>
      </c>
      <c r="F653" s="17">
        <v>21</v>
      </c>
      <c r="G653" s="17">
        <v>29</v>
      </c>
      <c r="H653" s="17">
        <v>2020</v>
      </c>
      <c r="I653" s="19" t="s">
        <v>12</v>
      </c>
      <c r="J653" s="17">
        <v>14.17734883</v>
      </c>
      <c r="K653" s="17">
        <v>10.80784362</v>
      </c>
      <c r="L653" s="20">
        <v>138866.1061</v>
      </c>
      <c r="M653" s="20">
        <v>5028731.7510000002</v>
      </c>
      <c r="N653" s="20">
        <f t="shared" si="148"/>
        <v>138866.106</v>
      </c>
      <c r="O653" s="20">
        <f t="shared" si="149"/>
        <v>5028731.7510000002</v>
      </c>
      <c r="P653" s="20" t="s">
        <v>104</v>
      </c>
      <c r="Q653" s="43"/>
      <c r="R653" s="43"/>
      <c r="S653" s="43"/>
      <c r="T653" s="43"/>
      <c r="U653" s="43"/>
      <c r="V653" s="44">
        <v>0.8</v>
      </c>
      <c r="W653" s="44">
        <v>0.6</v>
      </c>
      <c r="X653" s="45">
        <f t="shared" si="150"/>
        <v>0.8</v>
      </c>
      <c r="Y653" s="45">
        <f t="shared" si="151"/>
        <v>0.6</v>
      </c>
      <c r="Z653" s="45">
        <f t="shared" si="152"/>
        <v>0.8</v>
      </c>
      <c r="AA653" s="17"/>
      <c r="AB653" s="17"/>
      <c r="AC653" s="17"/>
      <c r="AD653" s="17"/>
      <c r="AE653" s="17"/>
      <c r="AF653" s="17"/>
      <c r="AG653" s="17"/>
      <c r="AH653" s="17"/>
      <c r="AI653" s="17"/>
      <c r="AJ653" s="17"/>
      <c r="AK653" s="17"/>
      <c r="AL653" s="43"/>
      <c r="AM653" s="43"/>
    </row>
    <row r="654" spans="1:39" x14ac:dyDescent="0.25">
      <c r="A654" s="17" t="s">
        <v>911</v>
      </c>
      <c r="B654" s="18">
        <v>735</v>
      </c>
      <c r="C654" s="18">
        <v>653</v>
      </c>
      <c r="D654" s="17" t="s">
        <v>879</v>
      </c>
      <c r="E654" s="17">
        <v>1946</v>
      </c>
      <c r="F654" s="17">
        <v>33</v>
      </c>
      <c r="G654" s="17">
        <v>29</v>
      </c>
      <c r="H654" s="17">
        <v>2020</v>
      </c>
      <c r="I654" s="19" t="s">
        <v>12</v>
      </c>
      <c r="J654" s="17">
        <v>533.57166420999999</v>
      </c>
      <c r="K654" s="17">
        <v>-208.52376921999999</v>
      </c>
      <c r="L654" s="20">
        <v>138866.1061</v>
      </c>
      <c r="M654" s="20">
        <v>5028731.7510000002</v>
      </c>
      <c r="N654" s="20">
        <f t="shared" si="148"/>
        <v>138866.106</v>
      </c>
      <c r="O654" s="20">
        <f t="shared" si="149"/>
        <v>5028731.7510000002</v>
      </c>
      <c r="P654" s="20" t="s">
        <v>104</v>
      </c>
      <c r="Q654" s="43"/>
      <c r="R654" s="43"/>
      <c r="S654" s="43"/>
      <c r="T654" s="43"/>
      <c r="U654" s="43"/>
      <c r="V654" s="44">
        <v>0.5</v>
      </c>
      <c r="W654" s="44">
        <v>1</v>
      </c>
      <c r="X654" s="45">
        <f t="shared" si="150"/>
        <v>0.5</v>
      </c>
      <c r="Y654" s="45">
        <f t="shared" si="151"/>
        <v>1</v>
      </c>
      <c r="Z654" s="45">
        <f t="shared" si="152"/>
        <v>0.5</v>
      </c>
      <c r="AA654" s="17"/>
      <c r="AB654" s="17"/>
      <c r="AC654" s="17"/>
      <c r="AD654" s="17"/>
      <c r="AE654" s="17"/>
      <c r="AF654" s="17"/>
      <c r="AG654" s="17"/>
      <c r="AH654" s="17"/>
      <c r="AI654" s="17"/>
      <c r="AJ654" s="17"/>
      <c r="AK654" s="17"/>
      <c r="AL654" s="43"/>
      <c r="AM654" s="43"/>
    </row>
    <row r="655" spans="1:39" x14ac:dyDescent="0.25">
      <c r="A655" s="17" t="s">
        <v>943</v>
      </c>
      <c r="B655" s="18">
        <v>766</v>
      </c>
      <c r="C655" s="18">
        <v>654</v>
      </c>
      <c r="D655" s="17" t="s">
        <v>919</v>
      </c>
      <c r="E655" s="17">
        <v>1946</v>
      </c>
      <c r="F655" s="17">
        <v>25</v>
      </c>
      <c r="G655" s="17">
        <v>29</v>
      </c>
      <c r="H655" s="17">
        <v>2020</v>
      </c>
      <c r="I655" s="19" t="s">
        <v>12</v>
      </c>
      <c r="J655" s="17">
        <v>34.313265579999999</v>
      </c>
      <c r="K655" s="17">
        <v>27.75952315</v>
      </c>
      <c r="L655" s="20">
        <v>138866.1061</v>
      </c>
      <c r="M655" s="20">
        <v>5028731.7510000002</v>
      </c>
      <c r="N655" s="20">
        <f t="shared" si="148"/>
        <v>138866.106</v>
      </c>
      <c r="O655" s="20">
        <f t="shared" si="149"/>
        <v>5028731.7510000002</v>
      </c>
      <c r="P655" s="20" t="s">
        <v>104</v>
      </c>
      <c r="Q655" s="43"/>
      <c r="R655" s="43"/>
      <c r="S655" s="43"/>
      <c r="T655" s="43"/>
      <c r="U655" s="43"/>
      <c r="V655" s="44">
        <v>2.9</v>
      </c>
      <c r="W655" s="44">
        <v>3.2</v>
      </c>
      <c r="X655" s="45">
        <f t="shared" si="150"/>
        <v>2.9</v>
      </c>
      <c r="Y655" s="45">
        <f t="shared" si="151"/>
        <v>3.2</v>
      </c>
      <c r="Z655" s="45">
        <f t="shared" si="152"/>
        <v>2.9</v>
      </c>
      <c r="AA655" s="17"/>
      <c r="AB655" s="17"/>
      <c r="AC655" s="17"/>
      <c r="AD655" s="17"/>
      <c r="AE655" s="17"/>
      <c r="AF655" s="17"/>
      <c r="AG655" s="17"/>
      <c r="AH655" s="17"/>
      <c r="AI655" s="17"/>
      <c r="AJ655" s="17"/>
      <c r="AK655" s="17"/>
      <c r="AL655" s="43"/>
      <c r="AM655" s="43"/>
    </row>
    <row r="656" spans="1:39" x14ac:dyDescent="0.25">
      <c r="A656" s="17" t="s">
        <v>1105</v>
      </c>
      <c r="B656" s="18">
        <v>926</v>
      </c>
      <c r="C656" s="18">
        <v>655</v>
      </c>
      <c r="D656" s="17">
        <v>1891</v>
      </c>
      <c r="E656" s="17">
        <f>D656</f>
        <v>1891</v>
      </c>
      <c r="F656" s="17">
        <v>4</v>
      </c>
      <c r="G656" s="17">
        <v>29</v>
      </c>
      <c r="H656" s="17">
        <v>2020</v>
      </c>
      <c r="I656" s="19" t="s">
        <v>12</v>
      </c>
      <c r="J656" s="17">
        <v>9.0882247500000002</v>
      </c>
      <c r="K656" s="17">
        <v>2.3050487799999999</v>
      </c>
      <c r="L656" s="20">
        <v>138866.1061</v>
      </c>
      <c r="M656" s="20">
        <v>5028731.7510000002</v>
      </c>
      <c r="N656" s="20">
        <f t="shared" si="148"/>
        <v>138866.106</v>
      </c>
      <c r="O656" s="20">
        <f t="shared" si="149"/>
        <v>5028731.7510000002</v>
      </c>
      <c r="P656" s="20" t="s">
        <v>104</v>
      </c>
      <c r="Q656" s="43"/>
      <c r="R656" s="43"/>
      <c r="S656" s="43"/>
      <c r="T656" s="43"/>
      <c r="U656" s="43"/>
      <c r="V656" s="44">
        <v>0.8</v>
      </c>
      <c r="W656" s="44">
        <v>1.3</v>
      </c>
      <c r="X656" s="45">
        <f t="shared" si="150"/>
        <v>0.8</v>
      </c>
      <c r="Y656" s="45">
        <f t="shared" si="151"/>
        <v>1.3</v>
      </c>
      <c r="Z656" s="45">
        <f t="shared" si="152"/>
        <v>0.8</v>
      </c>
      <c r="AA656" s="17"/>
      <c r="AB656" s="17"/>
      <c r="AC656" s="17"/>
      <c r="AD656" s="17"/>
      <c r="AE656" s="17"/>
      <c r="AF656" s="17"/>
      <c r="AG656" s="17"/>
      <c r="AH656" s="17"/>
      <c r="AI656" s="17"/>
      <c r="AJ656" s="17"/>
      <c r="AK656" s="17"/>
      <c r="AL656" s="43"/>
      <c r="AM656" s="43"/>
    </row>
    <row r="657" spans="1:39" x14ac:dyDescent="0.25">
      <c r="A657" s="17" t="s">
        <v>1132</v>
      </c>
      <c r="B657" s="18">
        <v>952</v>
      </c>
      <c r="C657" s="18">
        <v>656</v>
      </c>
      <c r="D657" s="17" t="s">
        <v>1121</v>
      </c>
      <c r="E657" s="17">
        <v>1883</v>
      </c>
      <c r="F657" s="17">
        <v>12</v>
      </c>
      <c r="G657" s="17">
        <v>29</v>
      </c>
      <c r="H657" s="17">
        <v>2020</v>
      </c>
      <c r="I657" s="19" t="s">
        <v>12</v>
      </c>
      <c r="J657" s="17">
        <v>15.139851739999999</v>
      </c>
      <c r="K657" s="17">
        <v>3.9999258700000002</v>
      </c>
      <c r="L657" s="20">
        <v>138866.1061</v>
      </c>
      <c r="M657" s="20">
        <v>5028731.7510000002</v>
      </c>
      <c r="N657" s="20">
        <f t="shared" si="148"/>
        <v>138866.106</v>
      </c>
      <c r="O657" s="20">
        <f t="shared" si="149"/>
        <v>5028731.7510000002</v>
      </c>
      <c r="P657" s="20" t="s">
        <v>104</v>
      </c>
      <c r="Q657" s="43"/>
      <c r="R657" s="43"/>
      <c r="S657" s="43"/>
      <c r="T657" s="43"/>
      <c r="U657" s="43"/>
      <c r="V657" s="44">
        <v>3.3470292000000001</v>
      </c>
      <c r="W657" s="44">
        <v>3.0408309</v>
      </c>
      <c r="X657" s="45">
        <f t="shared" si="150"/>
        <v>3.3470292000000001</v>
      </c>
      <c r="Y657" s="45">
        <f t="shared" si="151"/>
        <v>3.0408309</v>
      </c>
      <c r="Z657" s="45">
        <f t="shared" si="152"/>
        <v>3.3470292000000001</v>
      </c>
      <c r="AA657" s="17"/>
      <c r="AB657" s="17"/>
      <c r="AC657" s="17"/>
      <c r="AD657" s="17"/>
      <c r="AE657" s="17"/>
      <c r="AF657" s="17"/>
      <c r="AG657" s="17"/>
      <c r="AH657" s="17"/>
      <c r="AI657" s="17"/>
      <c r="AJ657" s="17"/>
      <c r="AK657" s="17"/>
      <c r="AL657" s="43"/>
      <c r="AM657" s="43"/>
    </row>
    <row r="658" spans="1:39" x14ac:dyDescent="0.25">
      <c r="A658" s="17" t="s">
        <v>1190</v>
      </c>
      <c r="B658" s="18">
        <v>1008</v>
      </c>
      <c r="C658" s="18">
        <v>657</v>
      </c>
      <c r="D658" s="17" t="s">
        <v>1176</v>
      </c>
      <c r="E658" s="17">
        <v>1880</v>
      </c>
      <c r="F658" s="17">
        <v>15</v>
      </c>
      <c r="G658" s="17">
        <v>29</v>
      </c>
      <c r="H658" s="17">
        <v>2020</v>
      </c>
      <c r="I658" s="19" t="s">
        <v>12</v>
      </c>
      <c r="J658" s="17">
        <v>6150.28291601</v>
      </c>
      <c r="K658" s="17">
        <v>-1779.51960661</v>
      </c>
      <c r="L658" s="20">
        <v>138866.1061</v>
      </c>
      <c r="M658" s="20">
        <v>5028731.7510000002</v>
      </c>
      <c r="N658" s="20">
        <f t="shared" si="148"/>
        <v>138866.106</v>
      </c>
      <c r="O658" s="20">
        <f t="shared" si="149"/>
        <v>5028731.7510000002</v>
      </c>
      <c r="P658" s="20" t="s">
        <v>104</v>
      </c>
      <c r="Q658" s="43"/>
      <c r="R658" s="43"/>
      <c r="S658" s="43"/>
      <c r="T658" s="43"/>
      <c r="U658" s="43"/>
      <c r="V658" s="44">
        <v>12.5</v>
      </c>
      <c r="W658" s="44">
        <v>15.7</v>
      </c>
      <c r="X658" s="45">
        <f t="shared" si="150"/>
        <v>12.5</v>
      </c>
      <c r="Y658" s="45">
        <f t="shared" si="151"/>
        <v>15.7</v>
      </c>
      <c r="Z658" s="45">
        <f t="shared" si="152"/>
        <v>12.5</v>
      </c>
      <c r="AA658" s="17"/>
      <c r="AB658" s="17"/>
      <c r="AC658" s="17"/>
      <c r="AD658" s="17"/>
      <c r="AE658" s="17"/>
      <c r="AF658" s="17"/>
      <c r="AG658" s="17"/>
      <c r="AH658" s="17"/>
      <c r="AI658" s="17"/>
      <c r="AJ658" s="17"/>
      <c r="AK658" s="17"/>
      <c r="AL658" s="43"/>
      <c r="AM658" s="43"/>
    </row>
    <row r="659" spans="1:39" x14ac:dyDescent="0.25">
      <c r="A659" s="17" t="s">
        <v>1319</v>
      </c>
      <c r="B659" s="18">
        <v>1134</v>
      </c>
      <c r="C659" s="18">
        <v>658</v>
      </c>
      <c r="D659" s="17">
        <v>1874</v>
      </c>
      <c r="E659" s="17">
        <f>D659</f>
        <v>1874</v>
      </c>
      <c r="F659" s="17">
        <v>8</v>
      </c>
      <c r="G659" s="17">
        <v>29</v>
      </c>
      <c r="H659" s="17">
        <v>2020</v>
      </c>
      <c r="I659" s="19" t="s">
        <v>12</v>
      </c>
      <c r="J659" s="17">
        <v>16.794309510000001</v>
      </c>
      <c r="K659" s="17">
        <v>5.7881774400000001</v>
      </c>
      <c r="L659" s="20">
        <v>138866.1061</v>
      </c>
      <c r="M659" s="20">
        <v>5028731.7510000002</v>
      </c>
      <c r="N659" s="20">
        <f t="shared" si="148"/>
        <v>138866.106</v>
      </c>
      <c r="O659" s="20">
        <f t="shared" si="149"/>
        <v>5028731.7510000002</v>
      </c>
      <c r="P659" s="20" t="s">
        <v>104</v>
      </c>
      <c r="Q659" s="43"/>
      <c r="R659" s="43"/>
      <c r="S659" s="43"/>
      <c r="T659" s="43"/>
      <c r="U659" s="43"/>
      <c r="V659" s="52">
        <v>3.6769254999999998</v>
      </c>
      <c r="W659" s="52">
        <v>2.1803743099999999</v>
      </c>
      <c r="X659" s="45">
        <f t="shared" si="150"/>
        <v>3.6769254999999998</v>
      </c>
      <c r="Y659" s="45">
        <f t="shared" si="151"/>
        <v>2.1803743099999999</v>
      </c>
      <c r="Z659" s="45">
        <f t="shared" si="152"/>
        <v>3.6769254999999998</v>
      </c>
      <c r="AA659" s="17"/>
      <c r="AB659" s="17"/>
      <c r="AC659" s="17"/>
      <c r="AD659" s="17"/>
      <c r="AE659" s="17"/>
      <c r="AF659" s="17"/>
      <c r="AG659" s="17"/>
      <c r="AH659" s="17"/>
      <c r="AI659" s="17"/>
      <c r="AJ659" s="17"/>
      <c r="AK659" s="17"/>
      <c r="AL659" s="43"/>
      <c r="AM659" s="43"/>
    </row>
    <row r="660" spans="1:39" x14ac:dyDescent="0.25">
      <c r="A660" s="17" t="s">
        <v>1330</v>
      </c>
      <c r="B660" s="18">
        <v>1145</v>
      </c>
      <c r="C660" s="18">
        <v>659</v>
      </c>
      <c r="D660" s="17">
        <v>1862</v>
      </c>
      <c r="E660" s="17">
        <f>D660</f>
        <v>1862</v>
      </c>
      <c r="F660" s="17">
        <v>3</v>
      </c>
      <c r="G660" s="17">
        <v>29</v>
      </c>
      <c r="H660" s="17">
        <v>2020</v>
      </c>
      <c r="I660" s="19" t="s">
        <v>12</v>
      </c>
      <c r="J660" s="17">
        <v>10.38259976</v>
      </c>
      <c r="K660" s="17">
        <v>4.9823840300000004</v>
      </c>
      <c r="L660" s="20">
        <v>138866.1061</v>
      </c>
      <c r="M660" s="20">
        <v>5028731.7510000002</v>
      </c>
      <c r="N660" s="20">
        <f t="shared" si="148"/>
        <v>138866.106</v>
      </c>
      <c r="O660" s="20">
        <f t="shared" si="149"/>
        <v>5028731.7510000002</v>
      </c>
      <c r="P660" s="20" t="s">
        <v>104</v>
      </c>
      <c r="Q660" s="43"/>
      <c r="R660" s="43"/>
      <c r="S660" s="43"/>
      <c r="T660" s="43"/>
      <c r="U660" s="43"/>
      <c r="V660" s="44">
        <v>3.6</v>
      </c>
      <c r="W660" s="44">
        <v>2.8</v>
      </c>
      <c r="X660" s="45">
        <f t="shared" si="150"/>
        <v>3.6</v>
      </c>
      <c r="Y660" s="45">
        <f t="shared" si="151"/>
        <v>2.8</v>
      </c>
      <c r="Z660" s="45">
        <f t="shared" si="152"/>
        <v>3.6</v>
      </c>
      <c r="AA660" s="17"/>
      <c r="AB660" s="17"/>
      <c r="AC660" s="17"/>
      <c r="AD660" s="17"/>
      <c r="AE660" s="17"/>
      <c r="AF660" s="17"/>
      <c r="AG660" s="17"/>
      <c r="AH660" s="17"/>
      <c r="AI660" s="17"/>
      <c r="AJ660" s="17"/>
      <c r="AK660" s="17"/>
      <c r="AL660" s="43"/>
      <c r="AM660" s="43"/>
    </row>
    <row r="661" spans="1:39" x14ac:dyDescent="0.25">
      <c r="A661" s="17" t="s">
        <v>1445</v>
      </c>
      <c r="B661" s="18">
        <v>1258</v>
      </c>
      <c r="C661" s="18">
        <v>660</v>
      </c>
      <c r="D661" s="17">
        <v>1824</v>
      </c>
      <c r="E661" s="17">
        <f>D661</f>
        <v>1824</v>
      </c>
      <c r="F661" s="17">
        <v>4</v>
      </c>
      <c r="G661" s="17">
        <v>29</v>
      </c>
      <c r="H661" s="17">
        <v>2020</v>
      </c>
      <c r="I661" s="19" t="s">
        <v>12</v>
      </c>
      <c r="J661" s="17">
        <v>510.75187083999998</v>
      </c>
      <c r="K661" s="17">
        <v>-945.09411866000005</v>
      </c>
      <c r="L661" s="20">
        <v>138866.1061</v>
      </c>
      <c r="M661" s="20">
        <v>5028731.7510000002</v>
      </c>
      <c r="N661" s="20">
        <f t="shared" si="148"/>
        <v>138866.106</v>
      </c>
      <c r="O661" s="20">
        <f t="shared" si="149"/>
        <v>5028731.7510000002</v>
      </c>
      <c r="P661" s="20" t="s">
        <v>104</v>
      </c>
      <c r="Q661" s="43"/>
      <c r="R661" s="43"/>
      <c r="S661" s="43"/>
      <c r="T661" s="43"/>
      <c r="U661" s="43"/>
      <c r="V661" s="44">
        <v>2.0780714499999999</v>
      </c>
      <c r="W661" s="53">
        <v>2.8321732399999999</v>
      </c>
      <c r="X661" s="45">
        <f t="shared" si="150"/>
        <v>2.0780714499999999</v>
      </c>
      <c r="Y661" s="45">
        <f t="shared" si="151"/>
        <v>2.8321732399999999</v>
      </c>
      <c r="Z661" s="45">
        <f t="shared" si="152"/>
        <v>2.0780714499999999</v>
      </c>
      <c r="AA661" s="17"/>
      <c r="AB661" s="17"/>
      <c r="AC661" s="17"/>
      <c r="AD661" s="17"/>
      <c r="AE661" s="17"/>
      <c r="AF661" s="17"/>
      <c r="AG661" s="17"/>
      <c r="AH661" s="17"/>
      <c r="AI661" s="17"/>
      <c r="AJ661" s="17"/>
      <c r="AK661" s="17"/>
      <c r="AL661" s="43"/>
      <c r="AM661" s="43"/>
    </row>
    <row r="662" spans="1:39" x14ac:dyDescent="0.25">
      <c r="A662" s="17" t="s">
        <v>765</v>
      </c>
      <c r="B662" s="18">
        <v>593</v>
      </c>
      <c r="C662" s="18">
        <v>661</v>
      </c>
      <c r="D662" s="17" t="s">
        <v>754</v>
      </c>
      <c r="E662" s="17">
        <v>1947</v>
      </c>
      <c r="F662" s="17">
        <v>12</v>
      </c>
      <c r="G662" s="17">
        <v>29</v>
      </c>
      <c r="H662" s="17">
        <v>2020</v>
      </c>
      <c r="I662" s="19" t="s">
        <v>12</v>
      </c>
      <c r="J662" s="17">
        <v>355.37539581999999</v>
      </c>
      <c r="K662" s="17">
        <v>-1059.40143203</v>
      </c>
      <c r="L662" s="20">
        <v>138866.10614647</v>
      </c>
      <c r="M662" s="20">
        <v>5028731.7513375897</v>
      </c>
      <c r="N662" s="20">
        <f t="shared" si="148"/>
        <v>138866.106</v>
      </c>
      <c r="O662" s="20">
        <f t="shared" si="149"/>
        <v>5028731.7510000002</v>
      </c>
      <c r="P662" s="20" t="s">
        <v>104</v>
      </c>
      <c r="Q662" s="43"/>
      <c r="R662" s="43"/>
      <c r="S662" s="43"/>
      <c r="T662" s="43"/>
      <c r="U662" s="43"/>
      <c r="V662" s="44">
        <v>3.6</v>
      </c>
      <c r="W662" s="44">
        <v>6.6</v>
      </c>
      <c r="X662" s="45">
        <f t="shared" si="150"/>
        <v>3.6</v>
      </c>
      <c r="Y662" s="45">
        <f t="shared" si="151"/>
        <v>6.6</v>
      </c>
      <c r="Z662" s="45">
        <f t="shared" si="152"/>
        <v>3.6</v>
      </c>
      <c r="AA662" s="17"/>
      <c r="AB662" s="17"/>
      <c r="AC662" s="17"/>
      <c r="AD662" s="17"/>
      <c r="AE662" s="17"/>
      <c r="AF662" s="17"/>
      <c r="AG662" s="17"/>
      <c r="AH662" s="17"/>
      <c r="AI662" s="17"/>
      <c r="AJ662" s="17"/>
      <c r="AK662" s="17"/>
      <c r="AL662" s="43"/>
      <c r="AM662" s="43"/>
    </row>
    <row r="663" spans="1:39" x14ac:dyDescent="0.25">
      <c r="A663" s="17" t="s">
        <v>791</v>
      </c>
      <c r="B663" s="18">
        <v>618</v>
      </c>
      <c r="C663" s="18">
        <v>662</v>
      </c>
      <c r="D663" s="17" t="s">
        <v>781</v>
      </c>
      <c r="E663" s="17">
        <v>1947</v>
      </c>
      <c r="F663" s="17">
        <v>11</v>
      </c>
      <c r="G663" s="17">
        <v>29</v>
      </c>
      <c r="H663" s="17">
        <v>2020</v>
      </c>
      <c r="I663" s="19" t="s">
        <v>12</v>
      </c>
      <c r="J663" s="17">
        <v>355.43043269999998</v>
      </c>
      <c r="K663" s="17">
        <v>-1064.50085354</v>
      </c>
      <c r="L663" s="20">
        <v>138866.10614647</v>
      </c>
      <c r="M663" s="20">
        <v>5028731.7513375897</v>
      </c>
      <c r="N663" s="20">
        <f t="shared" si="148"/>
        <v>138866.106</v>
      </c>
      <c r="O663" s="20">
        <f t="shared" si="149"/>
        <v>5028731.7510000002</v>
      </c>
      <c r="P663" s="20" t="s">
        <v>104</v>
      </c>
      <c r="Q663" s="43"/>
      <c r="R663" s="43"/>
      <c r="S663" s="43"/>
      <c r="T663" s="43"/>
      <c r="U663" s="43"/>
      <c r="V663" s="44">
        <v>3.8</v>
      </c>
      <c r="W663" s="44">
        <v>6.3</v>
      </c>
      <c r="X663" s="45">
        <f t="shared" si="150"/>
        <v>3.8</v>
      </c>
      <c r="Y663" s="45">
        <f t="shared" si="151"/>
        <v>6.3</v>
      </c>
      <c r="Z663" s="45">
        <f t="shared" si="152"/>
        <v>3.8</v>
      </c>
      <c r="AA663" s="17"/>
      <c r="AB663" s="17"/>
      <c r="AC663" s="17"/>
      <c r="AD663" s="17"/>
      <c r="AE663" s="17"/>
      <c r="AF663" s="17"/>
      <c r="AG663" s="17"/>
      <c r="AH663" s="17"/>
      <c r="AI663" s="17"/>
      <c r="AJ663" s="17"/>
      <c r="AK663" s="17"/>
      <c r="AL663" s="43"/>
      <c r="AM663" s="43"/>
    </row>
    <row r="664" spans="1:39" x14ac:dyDescent="0.25">
      <c r="A664" s="17" t="s">
        <v>829</v>
      </c>
      <c r="B664" s="18">
        <v>655</v>
      </c>
      <c r="C664" s="18">
        <v>663</v>
      </c>
      <c r="D664" s="17" t="s">
        <v>809</v>
      </c>
      <c r="E664" s="17">
        <v>1947</v>
      </c>
      <c r="F664" s="17">
        <v>21</v>
      </c>
      <c r="G664" s="17">
        <v>29</v>
      </c>
      <c r="H664" s="17">
        <v>2020</v>
      </c>
      <c r="I664" s="19" t="s">
        <v>12</v>
      </c>
      <c r="J664" s="17">
        <v>338.44811399000002</v>
      </c>
      <c r="K664" s="17">
        <v>-993.42436393000003</v>
      </c>
      <c r="L664" s="20">
        <v>138866.10614647</v>
      </c>
      <c r="M664" s="20">
        <v>5028731.7513375897</v>
      </c>
      <c r="N664" s="20">
        <f t="shared" si="148"/>
        <v>138866.106</v>
      </c>
      <c r="O664" s="20">
        <f t="shared" si="149"/>
        <v>5028731.7510000002</v>
      </c>
      <c r="P664" s="20" t="s">
        <v>104</v>
      </c>
      <c r="Q664" s="43"/>
      <c r="R664" s="43"/>
      <c r="S664" s="43"/>
      <c r="T664" s="43"/>
      <c r="U664" s="43"/>
      <c r="V664" s="44">
        <v>4.5</v>
      </c>
      <c r="W664" s="44">
        <v>6</v>
      </c>
      <c r="X664" s="45">
        <f t="shared" si="150"/>
        <v>4.5</v>
      </c>
      <c r="Y664" s="45">
        <f t="shared" si="151"/>
        <v>6</v>
      </c>
      <c r="Z664" s="45">
        <f t="shared" si="152"/>
        <v>4.5</v>
      </c>
      <c r="AA664" s="17"/>
      <c r="AB664" s="17"/>
      <c r="AC664" s="17"/>
      <c r="AD664" s="17"/>
      <c r="AE664" s="17"/>
      <c r="AF664" s="17"/>
      <c r="AG664" s="17"/>
      <c r="AH664" s="17"/>
      <c r="AI664" s="17"/>
      <c r="AJ664" s="17"/>
      <c r="AK664" s="17"/>
      <c r="AL664" s="43"/>
      <c r="AM664" s="43"/>
    </row>
    <row r="665" spans="1:39" x14ac:dyDescent="0.25">
      <c r="A665" s="17" t="s">
        <v>953</v>
      </c>
      <c r="B665" s="18">
        <v>776</v>
      </c>
      <c r="C665" s="18">
        <v>664</v>
      </c>
      <c r="D665" s="17">
        <v>1931</v>
      </c>
      <c r="E665" s="17">
        <f>D665</f>
        <v>1931</v>
      </c>
      <c r="F665" s="17">
        <v>9</v>
      </c>
      <c r="G665" s="17">
        <v>29</v>
      </c>
      <c r="H665" s="17">
        <v>2020</v>
      </c>
      <c r="I665" s="19" t="s">
        <v>12</v>
      </c>
      <c r="J665" s="17">
        <v>357.64665821</v>
      </c>
      <c r="K665" s="17">
        <v>-1082.23759318</v>
      </c>
      <c r="L665" s="20">
        <v>138866.10614647</v>
      </c>
      <c r="M665" s="20">
        <v>5028731.7513375897</v>
      </c>
      <c r="N665" s="20">
        <f t="shared" si="148"/>
        <v>138866.106</v>
      </c>
      <c r="O665" s="20">
        <f t="shared" si="149"/>
        <v>5028731.7510000002</v>
      </c>
      <c r="P665" s="20" t="s">
        <v>104</v>
      </c>
      <c r="Q665" s="43"/>
      <c r="R665" s="43"/>
      <c r="S665" s="43"/>
      <c r="T665" s="43"/>
      <c r="U665" s="43"/>
      <c r="V665" s="45">
        <v>3.6454584699999999</v>
      </c>
      <c r="W665" s="45">
        <v>8.6562540699999992</v>
      </c>
      <c r="X665" s="45">
        <f t="shared" si="150"/>
        <v>3.6454584699999999</v>
      </c>
      <c r="Y665" s="45">
        <f t="shared" si="151"/>
        <v>8.6562540699999992</v>
      </c>
      <c r="Z665" s="45">
        <f t="shared" si="152"/>
        <v>3.6454584699999999</v>
      </c>
      <c r="AA665" s="17"/>
      <c r="AB665" s="17"/>
      <c r="AC665" s="17"/>
      <c r="AD665" s="17"/>
      <c r="AE665" s="17"/>
      <c r="AF665" s="17"/>
      <c r="AG665" s="17"/>
      <c r="AH665" s="17"/>
      <c r="AI665" s="17"/>
      <c r="AJ665" s="17"/>
      <c r="AK665" s="17"/>
      <c r="AL665" s="43"/>
      <c r="AM665" s="43"/>
    </row>
    <row r="666" spans="1:39" x14ac:dyDescent="0.25">
      <c r="A666" s="17" t="s">
        <v>1021</v>
      </c>
      <c r="B666" s="18">
        <v>843</v>
      </c>
      <c r="C666" s="18">
        <v>665</v>
      </c>
      <c r="D666" s="17" t="s">
        <v>1012</v>
      </c>
      <c r="E666" s="17">
        <v>1905</v>
      </c>
      <c r="F666" s="17">
        <v>10</v>
      </c>
      <c r="G666" s="17">
        <v>29</v>
      </c>
      <c r="H666" s="17">
        <v>2020</v>
      </c>
      <c r="I666" s="19" t="s">
        <v>12</v>
      </c>
      <c r="J666" s="17">
        <v>5842.4477247799996</v>
      </c>
      <c r="K666" s="17">
        <v>-1937.0950890500001</v>
      </c>
      <c r="L666" s="20">
        <v>138866.10614647</v>
      </c>
      <c r="M666" s="20">
        <v>5028731.7513375897</v>
      </c>
      <c r="N666" s="20">
        <f t="shared" si="148"/>
        <v>138866.106</v>
      </c>
      <c r="O666" s="20">
        <f t="shared" si="149"/>
        <v>5028731.7510000002</v>
      </c>
      <c r="P666" s="20" t="s">
        <v>104</v>
      </c>
      <c r="Q666" s="43"/>
      <c r="R666" s="43"/>
      <c r="S666" s="43"/>
      <c r="T666" s="43"/>
      <c r="U666" s="43"/>
      <c r="V666" s="52">
        <v>10.61148618</v>
      </c>
      <c r="W666" s="52">
        <v>11.658579509999999</v>
      </c>
      <c r="X666" s="45">
        <f t="shared" si="150"/>
        <v>10.61148618</v>
      </c>
      <c r="Y666" s="45">
        <f t="shared" si="151"/>
        <v>11.658579509999999</v>
      </c>
      <c r="Z666" s="45">
        <f t="shared" si="152"/>
        <v>10.61148618</v>
      </c>
      <c r="AA666" s="17"/>
      <c r="AB666" s="17"/>
      <c r="AC666" s="17"/>
      <c r="AD666" s="17"/>
      <c r="AE666" s="17"/>
      <c r="AF666" s="17"/>
      <c r="AG666" s="17"/>
      <c r="AH666" s="17"/>
      <c r="AI666" s="17"/>
      <c r="AJ666" s="17"/>
      <c r="AK666" s="17"/>
      <c r="AL666" s="43"/>
      <c r="AM666" s="43"/>
    </row>
    <row r="667" spans="1:39" x14ac:dyDescent="0.25">
      <c r="A667" s="17" t="s">
        <v>1091</v>
      </c>
      <c r="B667" s="18">
        <v>912</v>
      </c>
      <c r="C667" s="18">
        <v>666</v>
      </c>
      <c r="D667" s="17" t="s">
        <v>1067</v>
      </c>
      <c r="E667" s="17">
        <v>1905</v>
      </c>
      <c r="F667" s="17">
        <v>25</v>
      </c>
      <c r="G667" s="17">
        <v>29</v>
      </c>
      <c r="H667" s="17">
        <v>2020</v>
      </c>
      <c r="I667" s="19" t="s">
        <v>12</v>
      </c>
      <c r="J667" s="17">
        <v>2732.0331477300001</v>
      </c>
      <c r="K667" s="17">
        <v>-442.49865403000001</v>
      </c>
      <c r="L667" s="20">
        <v>138866.10614647</v>
      </c>
      <c r="M667" s="20">
        <v>5028731.7513375897</v>
      </c>
      <c r="N667" s="20">
        <f t="shared" si="148"/>
        <v>138866.106</v>
      </c>
      <c r="O667" s="20">
        <f t="shared" si="149"/>
        <v>5028731.7510000002</v>
      </c>
      <c r="P667" s="20" t="s">
        <v>104</v>
      </c>
      <c r="Q667" s="43"/>
      <c r="R667" s="43"/>
      <c r="S667" s="43"/>
      <c r="T667" s="43"/>
      <c r="U667" s="43"/>
      <c r="V667" s="44">
        <v>8.6999999999999993</v>
      </c>
      <c r="W667" s="44">
        <v>9.1999999999999993</v>
      </c>
      <c r="X667" s="45">
        <f t="shared" si="150"/>
        <v>8.6999999999999993</v>
      </c>
      <c r="Y667" s="45">
        <f t="shared" si="151"/>
        <v>9.1999999999999993</v>
      </c>
      <c r="Z667" s="45">
        <f t="shared" si="152"/>
        <v>8.6999999999999993</v>
      </c>
      <c r="AA667" s="17"/>
      <c r="AB667" s="17"/>
      <c r="AC667" s="17"/>
      <c r="AD667" s="17"/>
      <c r="AE667" s="17"/>
      <c r="AF667" s="17"/>
      <c r="AG667" s="17"/>
      <c r="AH667" s="17"/>
      <c r="AI667" s="17"/>
      <c r="AJ667" s="17"/>
      <c r="AK667" s="17"/>
      <c r="AL667" s="43"/>
      <c r="AM667" s="43"/>
    </row>
    <row r="668" spans="1:39" x14ac:dyDescent="0.25">
      <c r="A668" s="17" t="s">
        <v>1140</v>
      </c>
      <c r="B668" s="18">
        <v>960</v>
      </c>
      <c r="C668" s="18">
        <v>667</v>
      </c>
      <c r="D668" s="17">
        <v>1883</v>
      </c>
      <c r="E668" s="17">
        <f>D668</f>
        <v>1883</v>
      </c>
      <c r="F668" s="17">
        <v>5</v>
      </c>
      <c r="G668" s="17">
        <v>29</v>
      </c>
      <c r="H668" s="17">
        <v>2020</v>
      </c>
      <c r="I668" s="19" t="s">
        <v>12</v>
      </c>
      <c r="J668" s="17">
        <v>1775.56906377</v>
      </c>
      <c r="K668" s="17">
        <v>-2214.74354997</v>
      </c>
      <c r="L668" s="20">
        <v>138866.10614647</v>
      </c>
      <c r="M668" s="20">
        <v>5028731.7513375897</v>
      </c>
      <c r="N668" s="20">
        <f t="shared" si="148"/>
        <v>138866.106</v>
      </c>
      <c r="O668" s="20">
        <f t="shared" si="149"/>
        <v>5028731.7510000002</v>
      </c>
      <c r="P668" s="20" t="s">
        <v>104</v>
      </c>
      <c r="Q668" s="43"/>
      <c r="R668" s="43"/>
      <c r="S668" s="43"/>
      <c r="T668" s="43"/>
      <c r="U668" s="43"/>
      <c r="V668" s="53">
        <v>14.146842749999999</v>
      </c>
      <c r="W668" s="53">
        <v>13.851135299999999</v>
      </c>
      <c r="X668" s="45">
        <f t="shared" si="150"/>
        <v>14.146842749999999</v>
      </c>
      <c r="Y668" s="45">
        <f t="shared" si="151"/>
        <v>13.851135299999999</v>
      </c>
      <c r="Z668" s="45">
        <f t="shared" si="152"/>
        <v>14.146842749999999</v>
      </c>
      <c r="AA668" s="17"/>
      <c r="AB668" s="17"/>
      <c r="AC668" s="17"/>
      <c r="AD668" s="17"/>
      <c r="AE668" s="17"/>
      <c r="AF668" s="17"/>
      <c r="AG668" s="17"/>
      <c r="AH668" s="17"/>
      <c r="AI668" s="17"/>
      <c r="AJ668" s="17"/>
      <c r="AK668" s="17"/>
      <c r="AL668" s="43"/>
      <c r="AM668" s="43"/>
    </row>
    <row r="669" spans="1:39" x14ac:dyDescent="0.25">
      <c r="A669" s="17" t="s">
        <v>1227</v>
      </c>
      <c r="B669" s="18">
        <v>1044</v>
      </c>
      <c r="C669" s="18">
        <v>668</v>
      </c>
      <c r="D669" s="17" t="s">
        <v>1221</v>
      </c>
      <c r="E669" s="17">
        <v>1880</v>
      </c>
      <c r="F669" s="17">
        <v>7</v>
      </c>
      <c r="G669" s="17">
        <v>29</v>
      </c>
      <c r="H669" s="17">
        <v>2020</v>
      </c>
      <c r="I669" s="19" t="s">
        <v>12</v>
      </c>
      <c r="J669" s="17">
        <v>1652.9669751399999</v>
      </c>
      <c r="K669" s="17">
        <v>-473.85868517</v>
      </c>
      <c r="L669" s="20">
        <v>138866.10614647</v>
      </c>
      <c r="M669" s="20">
        <v>5028731.7513375897</v>
      </c>
      <c r="N669" s="20">
        <f t="shared" si="148"/>
        <v>138866.106</v>
      </c>
      <c r="O669" s="20">
        <f t="shared" si="149"/>
        <v>5028731.7510000002</v>
      </c>
      <c r="P669" s="20" t="s">
        <v>104</v>
      </c>
      <c r="Q669" s="43"/>
      <c r="R669" s="43"/>
      <c r="S669" s="43"/>
      <c r="T669" s="43"/>
      <c r="U669" s="43"/>
      <c r="V669" s="44">
        <v>7.3</v>
      </c>
      <c r="W669" s="44">
        <v>6.9</v>
      </c>
      <c r="X669" s="45">
        <f t="shared" si="150"/>
        <v>7.3</v>
      </c>
      <c r="Y669" s="45">
        <f t="shared" si="151"/>
        <v>6.9</v>
      </c>
      <c r="Z669" s="45">
        <f t="shared" si="152"/>
        <v>7.3</v>
      </c>
      <c r="AA669" s="17"/>
      <c r="AB669" s="17"/>
      <c r="AC669" s="17"/>
      <c r="AD669" s="17"/>
      <c r="AE669" s="17"/>
      <c r="AF669" s="17"/>
      <c r="AG669" s="17"/>
      <c r="AH669" s="17"/>
      <c r="AI669" s="17"/>
      <c r="AJ669" s="17"/>
      <c r="AK669" s="17"/>
      <c r="AL669" s="43"/>
      <c r="AM669" s="43"/>
    </row>
    <row r="670" spans="1:39" x14ac:dyDescent="0.25">
      <c r="A670" s="17" t="s">
        <v>1292</v>
      </c>
      <c r="B670" s="18">
        <v>1107</v>
      </c>
      <c r="C670" s="18">
        <v>669</v>
      </c>
      <c r="D670" s="17" t="s">
        <v>1286</v>
      </c>
      <c r="E670" s="17">
        <v>1876</v>
      </c>
      <c r="F670" s="17">
        <v>7</v>
      </c>
      <c r="G670" s="17">
        <v>29</v>
      </c>
      <c r="H670" s="17">
        <v>2020</v>
      </c>
      <c r="I670" s="19" t="s">
        <v>12</v>
      </c>
      <c r="J670" s="17">
        <v>1548.00401898</v>
      </c>
      <c r="K670" s="17">
        <v>-434.40144759999998</v>
      </c>
      <c r="L670" s="20">
        <v>138866.10614647</v>
      </c>
      <c r="M670" s="20">
        <v>5028731.7513375897</v>
      </c>
      <c r="N670" s="20">
        <f t="shared" si="148"/>
        <v>138866.106</v>
      </c>
      <c r="O670" s="20">
        <f t="shared" si="149"/>
        <v>5028731.7510000002</v>
      </c>
      <c r="P670" s="20" t="s">
        <v>104</v>
      </c>
      <c r="Q670" s="43"/>
      <c r="R670" s="43"/>
      <c r="S670" s="43"/>
      <c r="T670" s="43"/>
      <c r="U670" s="43"/>
      <c r="V670" s="44">
        <v>17.7</v>
      </c>
      <c r="W670" s="44">
        <v>17.600000000000001</v>
      </c>
      <c r="X670" s="45">
        <f t="shared" si="150"/>
        <v>17.7</v>
      </c>
      <c r="Y670" s="45">
        <f t="shared" si="151"/>
        <v>17.600000000000001</v>
      </c>
      <c r="Z670" s="45">
        <f t="shared" si="152"/>
        <v>17.7</v>
      </c>
      <c r="AA670" s="17"/>
      <c r="AB670" s="17"/>
      <c r="AC670" s="17"/>
      <c r="AD670" s="17"/>
      <c r="AE670" s="17"/>
      <c r="AF670" s="17"/>
      <c r="AG670" s="17"/>
      <c r="AH670" s="17"/>
      <c r="AI670" s="17"/>
      <c r="AJ670" s="17"/>
      <c r="AK670" s="17"/>
      <c r="AL670" s="43"/>
      <c r="AM670" s="43"/>
    </row>
    <row r="671" spans="1:39" x14ac:dyDescent="0.25">
      <c r="A671" s="17" t="s">
        <v>1348</v>
      </c>
      <c r="B671" s="18">
        <v>1163</v>
      </c>
      <c r="C671" s="18">
        <v>670</v>
      </c>
      <c r="D671" s="17" t="s">
        <v>1742</v>
      </c>
      <c r="E671" s="17">
        <v>1852</v>
      </c>
      <c r="F671" s="17">
        <v>5</v>
      </c>
      <c r="G671" s="17">
        <v>29</v>
      </c>
      <c r="H671" s="17">
        <v>2020</v>
      </c>
      <c r="I671" s="19" t="s">
        <v>12</v>
      </c>
      <c r="J671" s="17">
        <v>4.3393642300000002</v>
      </c>
      <c r="K671" s="17">
        <v>2.6298522000000002</v>
      </c>
      <c r="L671" s="20">
        <v>138866.10614647</v>
      </c>
      <c r="M671" s="20">
        <v>5028731.7513375897</v>
      </c>
      <c r="N671" s="20">
        <f t="shared" si="148"/>
        <v>138866.106</v>
      </c>
      <c r="O671" s="20">
        <f t="shared" si="149"/>
        <v>5028731.7510000002</v>
      </c>
      <c r="P671" s="20" t="s">
        <v>104</v>
      </c>
      <c r="Q671" s="43"/>
      <c r="R671" s="43"/>
      <c r="S671" s="43"/>
      <c r="T671" s="43"/>
      <c r="U671" s="43"/>
      <c r="V671" s="44">
        <v>0.7</v>
      </c>
      <c r="W671" s="44">
        <v>1.5</v>
      </c>
      <c r="X671" s="45">
        <f t="shared" si="150"/>
        <v>0.7</v>
      </c>
      <c r="Y671" s="45">
        <f t="shared" si="151"/>
        <v>1.5</v>
      </c>
      <c r="Z671" s="45">
        <f t="shared" si="152"/>
        <v>0.7</v>
      </c>
      <c r="AA671" s="17"/>
      <c r="AB671" s="17"/>
      <c r="AC671" s="17"/>
      <c r="AD671" s="17"/>
      <c r="AE671" s="17"/>
      <c r="AF671" s="17"/>
      <c r="AG671" s="17"/>
      <c r="AH671" s="17"/>
      <c r="AI671" s="17"/>
      <c r="AJ671" s="17"/>
      <c r="AK671" s="17"/>
      <c r="AL671" s="43"/>
      <c r="AM671" s="43"/>
    </row>
    <row r="672" spans="1:39" x14ac:dyDescent="0.25">
      <c r="A672" s="17" t="s">
        <v>1383</v>
      </c>
      <c r="B672" s="18">
        <v>1198</v>
      </c>
      <c r="C672" s="18">
        <v>671</v>
      </c>
      <c r="D672" s="17" t="s">
        <v>1741</v>
      </c>
      <c r="E672" s="17">
        <v>1852</v>
      </c>
      <c r="F672" s="17">
        <v>6</v>
      </c>
      <c r="G672" s="17">
        <v>29</v>
      </c>
      <c r="H672" s="17">
        <v>2020</v>
      </c>
      <c r="I672" s="19" t="s">
        <v>12</v>
      </c>
      <c r="J672" s="17">
        <v>3.3867679399999999</v>
      </c>
      <c r="K672" s="17">
        <v>3.1733253800000001</v>
      </c>
      <c r="L672" s="20">
        <v>138866.10614647</v>
      </c>
      <c r="M672" s="20">
        <v>5028731.7513375897</v>
      </c>
      <c r="N672" s="20">
        <f t="shared" si="148"/>
        <v>138866.106</v>
      </c>
      <c r="O672" s="20">
        <f t="shared" si="149"/>
        <v>5028731.7510000002</v>
      </c>
      <c r="P672" s="20" t="s">
        <v>104</v>
      </c>
      <c r="Q672" s="43"/>
      <c r="R672" s="43"/>
      <c r="S672" s="43"/>
      <c r="T672" s="43"/>
      <c r="U672" s="43"/>
      <c r="V672" s="44">
        <v>4.8</v>
      </c>
      <c r="W672" s="44">
        <v>4.8</v>
      </c>
      <c r="X672" s="45">
        <f t="shared" si="150"/>
        <v>4.8</v>
      </c>
      <c r="Y672" s="45">
        <f t="shared" si="151"/>
        <v>4.8</v>
      </c>
      <c r="Z672" s="45">
        <f t="shared" si="152"/>
        <v>4.8</v>
      </c>
      <c r="AA672" s="17"/>
      <c r="AB672" s="17"/>
      <c r="AC672" s="17"/>
      <c r="AD672" s="17"/>
      <c r="AE672" s="17"/>
      <c r="AF672" s="17"/>
      <c r="AG672" s="17"/>
      <c r="AH672" s="17"/>
      <c r="AI672" s="17"/>
      <c r="AJ672" s="17"/>
      <c r="AK672" s="17"/>
      <c r="AL672" s="43"/>
      <c r="AM672" s="43"/>
    </row>
    <row r="673" spans="1:39" x14ac:dyDescent="0.25">
      <c r="A673" s="17" t="s">
        <v>1264</v>
      </c>
      <c r="B673" s="18">
        <v>1080</v>
      </c>
      <c r="C673" s="18">
        <v>672</v>
      </c>
      <c r="D673" s="17" t="s">
        <v>1250</v>
      </c>
      <c r="E673" s="17">
        <v>1876</v>
      </c>
      <c r="F673" s="17">
        <v>15</v>
      </c>
      <c r="G673" s="17">
        <v>29</v>
      </c>
      <c r="H673" s="17">
        <v>2020</v>
      </c>
      <c r="I673" s="19" t="s">
        <v>12</v>
      </c>
      <c r="J673" s="17">
        <v>1708.0899558399999</v>
      </c>
      <c r="K673" s="17">
        <v>-1233.3097409</v>
      </c>
      <c r="L673" s="20">
        <v>138866.10614647</v>
      </c>
      <c r="M673" s="20">
        <v>5028731.7513375897</v>
      </c>
      <c r="N673" s="20">
        <f t="shared" si="148"/>
        <v>138866.106</v>
      </c>
      <c r="O673" s="20">
        <f t="shared" si="149"/>
        <v>5028731.7510000002</v>
      </c>
      <c r="P673" s="20" t="s">
        <v>104</v>
      </c>
      <c r="Q673" s="43"/>
      <c r="R673" s="43"/>
      <c r="S673" s="43"/>
      <c r="T673" s="43"/>
      <c r="U673" s="43"/>
      <c r="V673" s="44">
        <v>25.6</v>
      </c>
      <c r="W673" s="44">
        <v>28.5</v>
      </c>
      <c r="X673" s="45">
        <f t="shared" si="150"/>
        <v>25.6</v>
      </c>
      <c r="Y673" s="45">
        <f t="shared" si="151"/>
        <v>28.5</v>
      </c>
      <c r="Z673" s="45">
        <f t="shared" si="152"/>
        <v>25.6</v>
      </c>
      <c r="AA673" s="17"/>
      <c r="AB673" s="17"/>
      <c r="AC673" s="17"/>
      <c r="AD673" s="17"/>
      <c r="AE673" s="17"/>
      <c r="AF673" s="17"/>
      <c r="AG673" s="17"/>
      <c r="AH673" s="17"/>
      <c r="AI673" s="17"/>
      <c r="AJ673" s="17"/>
      <c r="AK673" s="17"/>
      <c r="AL673" s="43"/>
      <c r="AM673" s="43"/>
    </row>
    <row r="674" spans="1:39" x14ac:dyDescent="0.25">
      <c r="A674" s="17" t="s">
        <v>301</v>
      </c>
      <c r="B674" s="18">
        <v>118</v>
      </c>
      <c r="C674" s="18">
        <v>673</v>
      </c>
      <c r="D674" s="18">
        <v>2010</v>
      </c>
      <c r="E674" s="17">
        <f>D674</f>
        <v>2010</v>
      </c>
      <c r="F674" s="17">
        <v>14</v>
      </c>
      <c r="G674" s="17">
        <v>29</v>
      </c>
      <c r="H674" s="17">
        <v>2020</v>
      </c>
      <c r="I674" s="19" t="s">
        <v>12</v>
      </c>
      <c r="J674" s="17">
        <v>2574.4089823899999</v>
      </c>
      <c r="K674" s="17">
        <v>-484.62697143999998</v>
      </c>
      <c r="L674" s="20">
        <v>138866.1061</v>
      </c>
      <c r="M674" s="20">
        <v>5028731.7510000002</v>
      </c>
      <c r="N674" s="20">
        <f t="shared" si="148"/>
        <v>138866.106</v>
      </c>
      <c r="O674" s="20">
        <f t="shared" si="149"/>
        <v>5028731.7510000002</v>
      </c>
      <c r="P674" s="20" t="s">
        <v>104</v>
      </c>
      <c r="Q674" s="43"/>
      <c r="R674" s="43"/>
      <c r="S674" s="43"/>
      <c r="T674" s="43"/>
      <c r="U674" s="43"/>
      <c r="V674" s="45">
        <v>2.8833593199999998</v>
      </c>
      <c r="W674" s="45">
        <v>2.85155599</v>
      </c>
      <c r="X674" s="45">
        <f t="shared" si="150"/>
        <v>2.8833593199999998</v>
      </c>
      <c r="Y674" s="45">
        <f t="shared" si="151"/>
        <v>2.85155599</v>
      </c>
      <c r="Z674" s="45">
        <f t="shared" si="152"/>
        <v>2.8833593199999998</v>
      </c>
      <c r="AA674" s="17"/>
      <c r="AB674" s="17"/>
      <c r="AC674" s="17"/>
      <c r="AD674" s="17"/>
      <c r="AE674" s="17"/>
      <c r="AF674" s="17"/>
      <c r="AG674" s="17"/>
      <c r="AH674" s="17"/>
      <c r="AI674" s="17"/>
      <c r="AJ674" s="17"/>
      <c r="AK674" s="17"/>
      <c r="AL674" s="43"/>
      <c r="AM674" s="43"/>
    </row>
    <row r="675" spans="1:39" x14ac:dyDescent="0.25">
      <c r="A675" s="17" t="s">
        <v>364</v>
      </c>
      <c r="B675" s="18">
        <v>184</v>
      </c>
      <c r="C675" s="18">
        <v>674</v>
      </c>
      <c r="D675" s="18">
        <v>1998</v>
      </c>
      <c r="E675" s="17">
        <f>D675</f>
        <v>1998</v>
      </c>
      <c r="F675" s="17">
        <v>11</v>
      </c>
      <c r="G675" s="17">
        <v>29</v>
      </c>
      <c r="H675" s="17">
        <v>2020</v>
      </c>
      <c r="I675" s="19" t="s">
        <v>12</v>
      </c>
      <c r="J675" s="17">
        <v>2040.56114499</v>
      </c>
      <c r="K675" s="17">
        <v>-359.48985154000002</v>
      </c>
      <c r="L675" s="20">
        <v>138866.1061</v>
      </c>
      <c r="M675" s="20">
        <v>5028731.7510000002</v>
      </c>
      <c r="N675" s="20">
        <f t="shared" si="148"/>
        <v>138866.106</v>
      </c>
      <c r="O675" s="20">
        <f t="shared" si="149"/>
        <v>5028731.7510000002</v>
      </c>
      <c r="P675" s="20" t="s">
        <v>104</v>
      </c>
      <c r="Q675" s="43"/>
      <c r="R675" s="43"/>
      <c r="S675" s="43"/>
      <c r="T675" s="43"/>
      <c r="U675" s="43"/>
      <c r="V675" s="44">
        <v>3.9237529699999998</v>
      </c>
      <c r="W675" s="45">
        <v>4.1608511200000002</v>
      </c>
      <c r="X675" s="45">
        <f t="shared" si="150"/>
        <v>3.9237529699999998</v>
      </c>
      <c r="Y675" s="45">
        <f t="shared" si="151"/>
        <v>4.1608511200000002</v>
      </c>
      <c r="Z675" s="45">
        <f t="shared" si="152"/>
        <v>3.9237529699999998</v>
      </c>
      <c r="AA675" s="17"/>
      <c r="AB675" s="17"/>
      <c r="AC675" s="17"/>
      <c r="AD675" s="17"/>
      <c r="AE675" s="17"/>
      <c r="AF675" s="17"/>
      <c r="AG675" s="17"/>
      <c r="AH675" s="17"/>
      <c r="AI675" s="17"/>
      <c r="AJ675" s="17"/>
      <c r="AK675" s="17"/>
      <c r="AL675" s="43"/>
      <c r="AM675" s="43"/>
    </row>
    <row r="676" spans="1:39" x14ac:dyDescent="0.25">
      <c r="A676" s="17" t="s">
        <v>436</v>
      </c>
      <c r="B676" s="18">
        <v>259</v>
      </c>
      <c r="C676" s="18">
        <v>675</v>
      </c>
      <c r="D676" s="18">
        <v>1992</v>
      </c>
      <c r="E676" s="17">
        <f>D676</f>
        <v>1992</v>
      </c>
      <c r="F676" s="17">
        <v>24</v>
      </c>
      <c r="G676" s="17">
        <v>29</v>
      </c>
      <c r="H676" s="17">
        <v>2020</v>
      </c>
      <c r="I676" s="19" t="s">
        <v>12</v>
      </c>
      <c r="J676" s="17">
        <v>3221.0755167299999</v>
      </c>
      <c r="K676" s="17">
        <v>-627.99238018000005</v>
      </c>
      <c r="L676" s="20">
        <v>138866.1061</v>
      </c>
      <c r="M676" s="20">
        <v>5028731.7510000002</v>
      </c>
      <c r="N676" s="20">
        <f t="shared" si="148"/>
        <v>138866.106</v>
      </c>
      <c r="O676" s="20">
        <f t="shared" si="149"/>
        <v>5028731.7510000002</v>
      </c>
      <c r="P676" s="20" t="s">
        <v>104</v>
      </c>
      <c r="Q676" s="43"/>
      <c r="R676" s="43"/>
      <c r="S676" s="43"/>
      <c r="T676" s="43"/>
      <c r="U676" s="43"/>
      <c r="V676" s="52">
        <v>7.5559027800000003</v>
      </c>
      <c r="W676" s="52">
        <v>7.68867162</v>
      </c>
      <c r="X676" s="45">
        <f t="shared" si="150"/>
        <v>7.5559027800000003</v>
      </c>
      <c r="Y676" s="45">
        <f t="shared" si="151"/>
        <v>7.68867162</v>
      </c>
      <c r="Z676" s="45">
        <f t="shared" si="152"/>
        <v>7.5559027800000003</v>
      </c>
      <c r="AA676" s="17"/>
      <c r="AB676" s="17"/>
      <c r="AC676" s="17"/>
      <c r="AD676" s="17"/>
      <c r="AE676" s="17"/>
      <c r="AF676" s="17"/>
      <c r="AG676" s="17"/>
      <c r="AH676" s="17"/>
      <c r="AI676" s="17"/>
      <c r="AJ676" s="17"/>
      <c r="AK676" s="17"/>
      <c r="AL676" s="43"/>
      <c r="AM676" s="43"/>
    </row>
    <row r="677" spans="1:39" x14ac:dyDescent="0.25">
      <c r="A677" s="17" t="s">
        <v>466</v>
      </c>
      <c r="B677" s="18">
        <v>290</v>
      </c>
      <c r="C677" s="18">
        <v>676</v>
      </c>
      <c r="D677" s="18">
        <v>1989</v>
      </c>
      <c r="E677" s="17">
        <f>D677</f>
        <v>1989</v>
      </c>
      <c r="F677" s="17">
        <v>17</v>
      </c>
      <c r="G677" s="17">
        <v>29</v>
      </c>
      <c r="H677" s="17">
        <v>2020</v>
      </c>
      <c r="I677" s="19" t="s">
        <v>12</v>
      </c>
      <c r="J677" s="17">
        <v>3317.4436370899998</v>
      </c>
      <c r="K677" s="17">
        <v>-648.57166529000006</v>
      </c>
      <c r="L677" s="20">
        <v>138866.1061</v>
      </c>
      <c r="M677" s="20">
        <v>5028731.7510000002</v>
      </c>
      <c r="N677" s="20">
        <f t="shared" si="148"/>
        <v>138866.106</v>
      </c>
      <c r="O677" s="20">
        <f t="shared" si="149"/>
        <v>5028731.7510000002</v>
      </c>
      <c r="P677" s="20" t="s">
        <v>104</v>
      </c>
      <c r="Q677" s="43"/>
      <c r="R677" s="43"/>
      <c r="S677" s="43"/>
      <c r="T677" s="43"/>
      <c r="U677" s="43"/>
      <c r="V677" s="52">
        <v>2.2107651399999999</v>
      </c>
      <c r="W677" s="52">
        <v>2.0905797399999999</v>
      </c>
      <c r="X677" s="45">
        <f t="shared" si="150"/>
        <v>2.2107651399999999</v>
      </c>
      <c r="Y677" s="45">
        <f t="shared" si="151"/>
        <v>2.0905797399999999</v>
      </c>
      <c r="Z677" s="45">
        <f t="shared" si="152"/>
        <v>2.2107651399999999</v>
      </c>
      <c r="AA677" s="17"/>
      <c r="AB677" s="17"/>
      <c r="AC677" s="17"/>
      <c r="AD677" s="17"/>
      <c r="AE677" s="17"/>
      <c r="AF677" s="17"/>
      <c r="AG677" s="17"/>
      <c r="AH677" s="17"/>
      <c r="AI677" s="17"/>
      <c r="AJ677" s="17"/>
      <c r="AK677" s="17"/>
      <c r="AL677" s="43"/>
      <c r="AM677" s="43"/>
    </row>
    <row r="678" spans="1:39" x14ac:dyDescent="0.25">
      <c r="A678" s="17" t="s">
        <v>522</v>
      </c>
      <c r="B678" s="18">
        <v>346</v>
      </c>
      <c r="C678" s="18">
        <v>677</v>
      </c>
      <c r="D678" s="18">
        <v>1983</v>
      </c>
      <c r="E678" s="17">
        <f>D678</f>
        <v>1983</v>
      </c>
      <c r="F678" s="17">
        <v>17</v>
      </c>
      <c r="G678" s="17">
        <v>29</v>
      </c>
      <c r="H678" s="17">
        <v>2020</v>
      </c>
      <c r="I678" s="19" t="s">
        <v>12</v>
      </c>
      <c r="J678" s="17">
        <v>3251.6259958800001</v>
      </c>
      <c r="K678" s="17">
        <v>-678.59114251999995</v>
      </c>
      <c r="L678" s="20">
        <v>138866.1061</v>
      </c>
      <c r="M678" s="20">
        <v>5028731.7510000002</v>
      </c>
      <c r="N678" s="20">
        <f t="shared" si="148"/>
        <v>138866.106</v>
      </c>
      <c r="O678" s="20">
        <f t="shared" si="149"/>
        <v>5028731.7510000002</v>
      </c>
      <c r="P678" s="20" t="s">
        <v>104</v>
      </c>
      <c r="Q678" s="43"/>
      <c r="R678" s="43"/>
      <c r="S678" s="43"/>
      <c r="T678" s="43"/>
      <c r="U678" s="43"/>
      <c r="V678" s="45">
        <v>8.25082615</v>
      </c>
      <c r="W678" s="45">
        <v>8.2035413500000001</v>
      </c>
      <c r="X678" s="45">
        <f t="shared" si="150"/>
        <v>8.25082615</v>
      </c>
      <c r="Y678" s="45">
        <f t="shared" si="151"/>
        <v>8.2035413500000001</v>
      </c>
      <c r="Z678" s="45">
        <f t="shared" si="152"/>
        <v>8.25082615</v>
      </c>
      <c r="AA678" s="17"/>
      <c r="AB678" s="17"/>
      <c r="AC678" s="17"/>
      <c r="AD678" s="17"/>
      <c r="AE678" s="17"/>
      <c r="AF678" s="17"/>
      <c r="AG678" s="17"/>
      <c r="AH678" s="17"/>
      <c r="AI678" s="17"/>
      <c r="AJ678" s="17"/>
      <c r="AK678" s="17"/>
      <c r="AL678" s="43"/>
      <c r="AM678" s="43"/>
    </row>
    <row r="679" spans="1:39" x14ac:dyDescent="0.25">
      <c r="A679" s="17" t="s">
        <v>557</v>
      </c>
      <c r="B679" s="18">
        <v>383</v>
      </c>
      <c r="C679" s="18">
        <v>678</v>
      </c>
      <c r="D679">
        <v>1980</v>
      </c>
      <c r="E679">
        <v>1980</v>
      </c>
      <c r="F679">
        <v>22</v>
      </c>
      <c r="G679" s="17">
        <v>29</v>
      </c>
      <c r="H679" s="17">
        <v>2020</v>
      </c>
      <c r="I679" s="19" t="s">
        <v>12</v>
      </c>
      <c r="J679">
        <v>3410.0111544599999</v>
      </c>
      <c r="K679">
        <v>-764.38490949000004</v>
      </c>
      <c r="L679" s="54">
        <v>138866.1061</v>
      </c>
      <c r="M679" s="54">
        <v>5028731.7510000002</v>
      </c>
      <c r="N679" s="20">
        <f t="shared" si="148"/>
        <v>138866.106</v>
      </c>
      <c r="O679" s="20">
        <f t="shared" si="149"/>
        <v>5028731.7510000002</v>
      </c>
      <c r="P679" s="20" t="s">
        <v>104</v>
      </c>
      <c r="Q679" s="43"/>
      <c r="R679" s="43"/>
      <c r="S679" s="43"/>
      <c r="T679" s="43"/>
      <c r="U679" s="43"/>
      <c r="V679" s="45">
        <v>8.2379700600000003</v>
      </c>
      <c r="W679" s="45">
        <v>8.6596009299999999</v>
      </c>
      <c r="X679" s="45">
        <f t="shared" si="150"/>
        <v>8.2379700600000003</v>
      </c>
      <c r="Y679" s="45">
        <f t="shared" si="151"/>
        <v>8.6596009299999999</v>
      </c>
      <c r="Z679" s="45">
        <f t="shared" si="152"/>
        <v>8.2379700600000003</v>
      </c>
      <c r="AA679" s="17"/>
      <c r="AB679" s="17"/>
      <c r="AC679" s="17"/>
      <c r="AD679" s="17"/>
      <c r="AE679" s="17"/>
      <c r="AF679" s="17"/>
      <c r="AG679" s="17"/>
      <c r="AH679" s="17"/>
      <c r="AI679" s="17"/>
      <c r="AJ679" s="17"/>
      <c r="AK679" s="17"/>
      <c r="AL679" s="43"/>
      <c r="AM679" s="43"/>
    </row>
    <row r="680" spans="1:39" x14ac:dyDescent="0.25">
      <c r="A680" s="17" t="s">
        <v>601</v>
      </c>
      <c r="B680" s="18">
        <v>428</v>
      </c>
      <c r="C680" s="18">
        <v>679</v>
      </c>
      <c r="D680" s="18">
        <v>1977</v>
      </c>
      <c r="E680" s="17">
        <f>D680</f>
        <v>1977</v>
      </c>
      <c r="F680" s="17">
        <v>27</v>
      </c>
      <c r="G680" s="17">
        <v>29</v>
      </c>
      <c r="H680" s="17">
        <v>2020</v>
      </c>
      <c r="I680" s="19" t="s">
        <v>12</v>
      </c>
      <c r="J680" s="17">
        <v>3474.8066201199999</v>
      </c>
      <c r="K680" s="17">
        <v>-786.37370417</v>
      </c>
      <c r="L680" s="20">
        <v>138866.1061</v>
      </c>
      <c r="M680" s="20">
        <v>5028731.7510000002</v>
      </c>
      <c r="N680" s="20">
        <f t="shared" si="148"/>
        <v>138866.106</v>
      </c>
      <c r="O680" s="20">
        <f t="shared" si="149"/>
        <v>5028731.7510000002</v>
      </c>
      <c r="P680" s="20" t="s">
        <v>104</v>
      </c>
      <c r="Q680" s="43"/>
      <c r="R680" s="43"/>
      <c r="S680" s="43"/>
      <c r="T680" s="43"/>
      <c r="U680" s="43"/>
      <c r="V680" s="44">
        <v>13.614851229999999</v>
      </c>
      <c r="W680" s="44">
        <v>13.83241237</v>
      </c>
      <c r="X680" s="45">
        <f t="shared" si="150"/>
        <v>13.614851229999999</v>
      </c>
      <c r="Y680" s="45">
        <f t="shared" si="151"/>
        <v>13.83241237</v>
      </c>
      <c r="Z680" s="45">
        <f t="shared" si="152"/>
        <v>13.614851229999999</v>
      </c>
      <c r="AA680" s="17"/>
      <c r="AB680" s="17"/>
      <c r="AC680" s="17"/>
      <c r="AD680" s="17"/>
      <c r="AE680" s="17"/>
      <c r="AF680" s="17"/>
      <c r="AG680" s="17"/>
      <c r="AH680" s="17"/>
      <c r="AI680" s="17"/>
      <c r="AJ680" s="17"/>
      <c r="AK680" s="17"/>
      <c r="AL680" s="43"/>
      <c r="AM680" s="43"/>
    </row>
    <row r="681" spans="1:39" x14ac:dyDescent="0.25">
      <c r="A681" s="29" t="s">
        <v>178</v>
      </c>
      <c r="B681" s="29">
        <v>38</v>
      </c>
      <c r="C681" s="29">
        <v>680</v>
      </c>
      <c r="D681" s="29">
        <v>2020</v>
      </c>
      <c r="E681" s="29">
        <f>D681</f>
        <v>2020</v>
      </c>
      <c r="F681" s="29" t="s">
        <v>12</v>
      </c>
      <c r="G681" s="29">
        <v>38</v>
      </c>
      <c r="H681" s="29">
        <v>2020</v>
      </c>
      <c r="I681" s="30">
        <v>26</v>
      </c>
      <c r="J681" s="29" t="s">
        <v>12</v>
      </c>
      <c r="K681" s="29" t="s">
        <v>12</v>
      </c>
      <c r="L681" s="31">
        <v>138911.7255</v>
      </c>
      <c r="M681" s="31">
        <v>5028801.2699999996</v>
      </c>
      <c r="N681" s="31">
        <f t="shared" si="148"/>
        <v>138911.726</v>
      </c>
      <c r="O681" s="31">
        <f t="shared" si="149"/>
        <v>5028801.2699999996</v>
      </c>
      <c r="P681" s="31" t="s">
        <v>104</v>
      </c>
      <c r="Q681" s="32">
        <v>9.2667915553846161</v>
      </c>
      <c r="R681" s="32">
        <v>10.645811337692304</v>
      </c>
      <c r="S681" s="33">
        <f>IF(E681=2020, Q681, IF(E681=1946, Q681+5.4, IF(E681=1883, Q681+8.2, IF(E681=1882, Q681+5.9, IF(E681=1824, Q681+5.8, IF(E681=1803, Q681+14.8, IF(E681=1790, Q681+8, )))))))</f>
        <v>9.2667915553846161</v>
      </c>
      <c r="T681" s="33">
        <f>IF(E681=2020, R681, IF(E681=1946, R681+5.4, IF(E681=1883, R681+8.2, IF(E681=1882, R681+5.9, IF(E681=1824, R681+5.8, IF(E681=1803, R681+14.8, IF(E681=1790, R681+8, )))))))</f>
        <v>10.645811337692304</v>
      </c>
      <c r="U681" s="33">
        <f>IF(P681="Affine", S681, T681)</f>
        <v>9.2667915553846161</v>
      </c>
      <c r="V681" s="29"/>
      <c r="W681" s="29"/>
      <c r="X681" s="34"/>
      <c r="Y681" s="33"/>
      <c r="Z681" s="32"/>
      <c r="AA681" s="29"/>
      <c r="AB681" s="29">
        <v>1780</v>
      </c>
      <c r="AC681" s="29">
        <f>AVERAGE(AA681:AB681)</f>
        <v>1780</v>
      </c>
      <c r="AD681" s="29"/>
      <c r="AE681" s="29">
        <v>2020</v>
      </c>
      <c r="AF681" s="29">
        <v>2020</v>
      </c>
      <c r="AG681" s="29">
        <f>AVERAGE(AE681:AF681)</f>
        <v>2020</v>
      </c>
      <c r="AH681" s="29">
        <f>AG681-AE681</f>
        <v>0</v>
      </c>
      <c r="AI681" s="29" t="s">
        <v>142</v>
      </c>
      <c r="AJ681" s="29">
        <v>2</v>
      </c>
      <c r="AK681" s="29" t="s">
        <v>179</v>
      </c>
      <c r="AL681" s="32">
        <f>AVERAGE(V682:V707)</f>
        <v>9.2667915553846161</v>
      </c>
      <c r="AM681" s="32">
        <f>AVERAGE(W682:W707)</f>
        <v>10.645811337692304</v>
      </c>
    </row>
    <row r="682" spans="1:39" x14ac:dyDescent="0.25">
      <c r="A682" s="17" t="s">
        <v>1301</v>
      </c>
      <c r="B682" s="18">
        <v>1116</v>
      </c>
      <c r="C682" s="18">
        <v>681</v>
      </c>
      <c r="D682" s="17" t="s">
        <v>1286</v>
      </c>
      <c r="E682" s="17">
        <v>1876</v>
      </c>
      <c r="F682" s="17">
        <v>16</v>
      </c>
      <c r="G682" s="17">
        <v>38</v>
      </c>
      <c r="H682" s="17">
        <v>2020</v>
      </c>
      <c r="I682" s="19" t="s">
        <v>12</v>
      </c>
      <c r="J682" s="17">
        <v>1615.78020472</v>
      </c>
      <c r="K682" s="17">
        <v>-396.35864695999999</v>
      </c>
      <c r="L682" s="20">
        <v>138911.7255</v>
      </c>
      <c r="M682" s="20">
        <v>5028801.2699999996</v>
      </c>
      <c r="N682" s="20">
        <f t="shared" si="148"/>
        <v>138911.726</v>
      </c>
      <c r="O682" s="20">
        <f t="shared" si="149"/>
        <v>5028801.2699999996</v>
      </c>
      <c r="P682" s="20" t="s">
        <v>104</v>
      </c>
      <c r="Q682" s="43"/>
      <c r="R682" s="43"/>
      <c r="S682" s="43"/>
      <c r="T682" s="43"/>
      <c r="U682" s="43"/>
      <c r="V682" s="44">
        <v>20</v>
      </c>
      <c r="W682" s="44">
        <v>19.5</v>
      </c>
      <c r="X682" s="45">
        <f t="shared" ref="X682:X707" si="153">IF(H682=2020, V682, IF(H682=1946, V682+5.4, IF(H682=1883, V682+8.2, IF(H682=1882, V682+5.9, IF(H682=1824, V682+5.8, IF(H682=1803, V682+14.8, IF(H682=1790, V682+8, )))))))</f>
        <v>20</v>
      </c>
      <c r="Y682" s="45">
        <f t="shared" ref="Y682:Y707" si="154">IF(H682=2020, W682, IF(H682=1946, W682+6.1, IF(H682=1883, W682+7.6, IF(H682=1882, W682+6.3, IF(H682=1824, W682+7.4, IF(H682=1803, W682+17.5, IF(H682=1790, W682+11.8, )))))))</f>
        <v>19.5</v>
      </c>
      <c r="Z682" s="45">
        <f t="shared" ref="Z682:Z707" si="155">IF(P682="Affine", X682, Y682)</f>
        <v>20</v>
      </c>
      <c r="AA682" s="17"/>
      <c r="AB682" s="17"/>
      <c r="AC682" s="17"/>
      <c r="AD682" s="17"/>
      <c r="AE682" s="17"/>
      <c r="AF682" s="17"/>
      <c r="AG682" s="17"/>
      <c r="AH682" s="17"/>
      <c r="AI682" s="17"/>
      <c r="AJ682" s="17"/>
      <c r="AK682" s="17"/>
      <c r="AL682" s="43"/>
      <c r="AM682" s="43"/>
    </row>
    <row r="683" spans="1:39" x14ac:dyDescent="0.25">
      <c r="A683" s="17" t="s">
        <v>331</v>
      </c>
      <c r="B683" s="18">
        <v>151</v>
      </c>
      <c r="C683" s="18">
        <v>682</v>
      </c>
      <c r="D683" s="18">
        <v>2000</v>
      </c>
      <c r="E683" s="17">
        <f>D683</f>
        <v>2000</v>
      </c>
      <c r="F683" s="17">
        <v>12</v>
      </c>
      <c r="G683" s="17">
        <v>38</v>
      </c>
      <c r="H683" s="17">
        <v>2020</v>
      </c>
      <c r="I683" s="19" t="s">
        <v>12</v>
      </c>
      <c r="J683" s="17">
        <v>1504.9917375</v>
      </c>
      <c r="K683" s="17">
        <v>-197.18308214000001</v>
      </c>
      <c r="L683" s="20">
        <v>138911.7255</v>
      </c>
      <c r="M683" s="20">
        <v>5028801.2699999996</v>
      </c>
      <c r="N683" s="20">
        <f t="shared" si="148"/>
        <v>138911.726</v>
      </c>
      <c r="O683" s="20">
        <f t="shared" si="149"/>
        <v>5028801.2699999996</v>
      </c>
      <c r="P683" s="20" t="s">
        <v>104</v>
      </c>
      <c r="Q683" s="43"/>
      <c r="R683" s="43"/>
      <c r="S683" s="43"/>
      <c r="T683" s="43"/>
      <c r="U683" s="43"/>
      <c r="V683" s="44">
        <v>0.1</v>
      </c>
      <c r="W683" s="44">
        <v>0.1</v>
      </c>
      <c r="X683" s="45">
        <f t="shared" si="153"/>
        <v>0.1</v>
      </c>
      <c r="Y683" s="45">
        <f t="shared" si="154"/>
        <v>0.1</v>
      </c>
      <c r="Z683" s="45">
        <f t="shared" si="155"/>
        <v>0.1</v>
      </c>
      <c r="AA683" s="17"/>
      <c r="AB683" s="17"/>
      <c r="AC683" s="17"/>
      <c r="AD683" s="17"/>
      <c r="AE683" s="17"/>
      <c r="AF683" s="17"/>
      <c r="AG683" s="17"/>
      <c r="AH683" s="17"/>
      <c r="AI683" s="17"/>
      <c r="AJ683" s="17"/>
      <c r="AK683" s="17"/>
      <c r="AL683" s="43"/>
      <c r="AM683" s="43"/>
    </row>
    <row r="684" spans="1:39" x14ac:dyDescent="0.25">
      <c r="A684" s="17" t="s">
        <v>501</v>
      </c>
      <c r="B684" s="18">
        <v>325</v>
      </c>
      <c r="C684" s="18">
        <v>683</v>
      </c>
      <c r="D684" s="18">
        <v>1986</v>
      </c>
      <c r="E684" s="17">
        <f>D684</f>
        <v>1986</v>
      </c>
      <c r="F684" s="17">
        <v>25</v>
      </c>
      <c r="G684" s="17">
        <v>38</v>
      </c>
      <c r="H684" s="17">
        <v>2020</v>
      </c>
      <c r="I684" s="19" t="s">
        <v>12</v>
      </c>
      <c r="J684" s="17">
        <v>46.572370569999997</v>
      </c>
      <c r="K684" s="17">
        <v>7.0420926399999999</v>
      </c>
      <c r="L684" s="20">
        <v>138911.7255</v>
      </c>
      <c r="M684" s="20">
        <v>5028801.2699999996</v>
      </c>
      <c r="N684" s="20">
        <f t="shared" si="148"/>
        <v>138911.726</v>
      </c>
      <c r="O684" s="20">
        <f t="shared" si="149"/>
        <v>5028801.2699999996</v>
      </c>
      <c r="P684" s="20" t="s">
        <v>104</v>
      </c>
      <c r="Q684" s="43"/>
      <c r="R684" s="43"/>
      <c r="S684" s="43"/>
      <c r="T684" s="43"/>
      <c r="U684" s="43"/>
      <c r="V684" s="44">
        <v>0.5</v>
      </c>
      <c r="W684" s="44">
        <v>0.5</v>
      </c>
      <c r="X684" s="45">
        <f t="shared" si="153"/>
        <v>0.5</v>
      </c>
      <c r="Y684" s="45">
        <f t="shared" si="154"/>
        <v>0.5</v>
      </c>
      <c r="Z684" s="45">
        <f t="shared" si="155"/>
        <v>0.5</v>
      </c>
      <c r="AA684" s="17"/>
      <c r="AB684" s="17"/>
      <c r="AC684" s="17"/>
      <c r="AD684" s="17"/>
      <c r="AE684" s="17"/>
      <c r="AF684" s="17"/>
      <c r="AG684" s="17"/>
      <c r="AH684" s="17"/>
      <c r="AI684" s="17"/>
      <c r="AJ684" s="17"/>
      <c r="AK684" s="17"/>
      <c r="AL684" s="43"/>
      <c r="AM684" s="43"/>
    </row>
    <row r="685" spans="1:39" x14ac:dyDescent="0.25">
      <c r="A685" s="17" t="s">
        <v>858</v>
      </c>
      <c r="B685" s="18">
        <v>683</v>
      </c>
      <c r="C685" s="18">
        <v>684</v>
      </c>
      <c r="D685" s="17" t="s">
        <v>837</v>
      </c>
      <c r="E685" s="17">
        <v>1946</v>
      </c>
      <c r="F685" s="17">
        <v>22</v>
      </c>
      <c r="G685" s="17">
        <v>38</v>
      </c>
      <c r="H685" s="17">
        <v>2020</v>
      </c>
      <c r="I685" s="19" t="s">
        <v>12</v>
      </c>
      <c r="J685" s="17">
        <v>14.25114494</v>
      </c>
      <c r="K685" s="17">
        <v>10.914751600000001</v>
      </c>
      <c r="L685" s="20">
        <v>138911.7255</v>
      </c>
      <c r="M685" s="20">
        <v>5028801.2699999996</v>
      </c>
      <c r="N685" s="20">
        <f t="shared" si="148"/>
        <v>138911.726</v>
      </c>
      <c r="O685" s="20">
        <f t="shared" si="149"/>
        <v>5028801.2699999996</v>
      </c>
      <c r="P685" s="20" t="s">
        <v>104</v>
      </c>
      <c r="Q685" s="43"/>
      <c r="R685" s="43"/>
      <c r="S685" s="43"/>
      <c r="T685" s="43"/>
      <c r="U685" s="43"/>
      <c r="V685" s="44">
        <v>0.9</v>
      </c>
      <c r="W685" s="44">
        <v>0.8</v>
      </c>
      <c r="X685" s="45">
        <f t="shared" si="153"/>
        <v>0.9</v>
      </c>
      <c r="Y685" s="45">
        <f t="shared" si="154"/>
        <v>0.8</v>
      </c>
      <c r="Z685" s="45">
        <f t="shared" si="155"/>
        <v>0.9</v>
      </c>
      <c r="AA685" s="17"/>
      <c r="AB685" s="17"/>
      <c r="AC685" s="17"/>
      <c r="AD685" s="17"/>
      <c r="AE685" s="17"/>
      <c r="AF685" s="17"/>
      <c r="AG685" s="17"/>
      <c r="AH685" s="17"/>
      <c r="AI685" s="17"/>
      <c r="AJ685" s="17"/>
      <c r="AK685" s="17"/>
      <c r="AL685" s="43"/>
      <c r="AM685" s="43"/>
    </row>
    <row r="686" spans="1:39" x14ac:dyDescent="0.25">
      <c r="A686" s="17" t="s">
        <v>908</v>
      </c>
      <c r="B686" s="18">
        <v>732</v>
      </c>
      <c r="C686" s="18">
        <v>685</v>
      </c>
      <c r="D686" s="17" t="s">
        <v>879</v>
      </c>
      <c r="E686" s="17">
        <v>1946</v>
      </c>
      <c r="F686" s="17">
        <v>30</v>
      </c>
      <c r="G686" s="17">
        <v>38</v>
      </c>
      <c r="H686" s="17">
        <v>2020</v>
      </c>
      <c r="I686" s="19" t="s">
        <v>12</v>
      </c>
      <c r="J686" s="17">
        <v>540.71644890000005</v>
      </c>
      <c r="K686" s="17">
        <v>-198.21650059000001</v>
      </c>
      <c r="L686" s="20">
        <v>138911.7255</v>
      </c>
      <c r="M686" s="20">
        <v>5028801.2699999996</v>
      </c>
      <c r="N686" s="20">
        <f t="shared" si="148"/>
        <v>138911.726</v>
      </c>
      <c r="O686" s="20">
        <f t="shared" si="149"/>
        <v>5028801.2699999996</v>
      </c>
      <c r="P686" s="20" t="s">
        <v>104</v>
      </c>
      <c r="Q686" s="43"/>
      <c r="R686" s="43"/>
      <c r="S686" s="43"/>
      <c r="T686" s="43"/>
      <c r="U686" s="43"/>
      <c r="V686" s="44">
        <v>0.6</v>
      </c>
      <c r="W686" s="44">
        <v>1.1000000000000001</v>
      </c>
      <c r="X686" s="45">
        <f t="shared" si="153"/>
        <v>0.6</v>
      </c>
      <c r="Y686" s="45">
        <f t="shared" si="154"/>
        <v>1.1000000000000001</v>
      </c>
      <c r="Z686" s="45">
        <f t="shared" si="155"/>
        <v>0.6</v>
      </c>
      <c r="AA686" s="17"/>
      <c r="AB686" s="17"/>
      <c r="AC686" s="17"/>
      <c r="AD686" s="17"/>
      <c r="AE686" s="17"/>
      <c r="AF686" s="17"/>
      <c r="AG686" s="17"/>
      <c r="AH686" s="17"/>
      <c r="AI686" s="17"/>
      <c r="AJ686" s="17"/>
      <c r="AK686" s="17"/>
      <c r="AL686" s="43"/>
      <c r="AM686" s="43"/>
    </row>
    <row r="687" spans="1:39" x14ac:dyDescent="0.25">
      <c r="A687" s="17" t="s">
        <v>928</v>
      </c>
      <c r="B687" s="18">
        <v>751</v>
      </c>
      <c r="C687" s="18">
        <v>686</v>
      </c>
      <c r="D687" s="17" t="s">
        <v>919</v>
      </c>
      <c r="E687" s="17">
        <v>1946</v>
      </c>
      <c r="F687" s="17">
        <v>10</v>
      </c>
      <c r="G687" s="17">
        <v>38</v>
      </c>
      <c r="H687" s="17">
        <v>2020</v>
      </c>
      <c r="I687" s="19" t="s">
        <v>12</v>
      </c>
      <c r="J687" s="17">
        <v>35.038307639999999</v>
      </c>
      <c r="K687" s="17">
        <v>28.817680370000001</v>
      </c>
      <c r="L687" s="20">
        <v>138911.7255</v>
      </c>
      <c r="M687" s="20">
        <v>5028801.2699999996</v>
      </c>
      <c r="N687" s="20">
        <f t="shared" si="148"/>
        <v>138911.726</v>
      </c>
      <c r="O687" s="20">
        <f t="shared" si="149"/>
        <v>5028801.2699999996</v>
      </c>
      <c r="P687" s="20" t="s">
        <v>104</v>
      </c>
      <c r="Q687" s="43"/>
      <c r="R687" s="43"/>
      <c r="S687" s="43"/>
      <c r="T687" s="43"/>
      <c r="U687" s="43"/>
      <c r="V687" s="44">
        <v>3.2</v>
      </c>
      <c r="W687" s="44">
        <v>3.7</v>
      </c>
      <c r="X687" s="45">
        <f t="shared" si="153"/>
        <v>3.2</v>
      </c>
      <c r="Y687" s="45">
        <f t="shared" si="154"/>
        <v>3.7</v>
      </c>
      <c r="Z687" s="45">
        <f t="shared" si="155"/>
        <v>3.2</v>
      </c>
      <c r="AA687" s="17"/>
      <c r="AB687" s="17"/>
      <c r="AC687" s="17"/>
      <c r="AD687" s="17"/>
      <c r="AE687" s="17"/>
      <c r="AF687" s="17"/>
      <c r="AG687" s="17"/>
      <c r="AH687" s="17"/>
      <c r="AI687" s="17"/>
      <c r="AJ687" s="17"/>
      <c r="AK687" s="17"/>
      <c r="AL687" s="43"/>
      <c r="AM687" s="43"/>
    </row>
    <row r="688" spans="1:39" x14ac:dyDescent="0.25">
      <c r="A688" s="17" t="s">
        <v>1057</v>
      </c>
      <c r="B688" s="18">
        <v>879</v>
      </c>
      <c r="C688" s="18">
        <v>687</v>
      </c>
      <c r="D688" s="17" t="s">
        <v>1012</v>
      </c>
      <c r="E688" s="17">
        <v>1905</v>
      </c>
      <c r="F688" s="17">
        <v>46</v>
      </c>
      <c r="G688" s="17">
        <v>38</v>
      </c>
      <c r="H688" s="17">
        <v>2020</v>
      </c>
      <c r="I688" s="19" t="s">
        <v>12</v>
      </c>
      <c r="J688" s="17">
        <v>5896.1414053199996</v>
      </c>
      <c r="K688" s="17">
        <v>-1868.01176487</v>
      </c>
      <c r="L688" s="20">
        <v>138911.7255</v>
      </c>
      <c r="M688" s="20">
        <v>5028801.2699999996</v>
      </c>
      <c r="N688" s="20">
        <f t="shared" si="148"/>
        <v>138911.726</v>
      </c>
      <c r="O688" s="20">
        <f t="shared" si="149"/>
        <v>5028801.2699999996</v>
      </c>
      <c r="P688" s="20" t="s">
        <v>104</v>
      </c>
      <c r="Q688" s="43"/>
      <c r="R688" s="43"/>
      <c r="S688" s="43"/>
      <c r="T688" s="43"/>
      <c r="U688" s="43"/>
      <c r="V688" s="45">
        <v>10.75348872</v>
      </c>
      <c r="W688" s="45">
        <v>10.60467684</v>
      </c>
      <c r="X688" s="45">
        <f t="shared" si="153"/>
        <v>10.75348872</v>
      </c>
      <c r="Y688" s="45">
        <f t="shared" si="154"/>
        <v>10.60467684</v>
      </c>
      <c r="Z688" s="45">
        <f t="shared" si="155"/>
        <v>10.75348872</v>
      </c>
      <c r="AA688" s="17"/>
      <c r="AB688" s="17"/>
      <c r="AC688" s="17"/>
      <c r="AD688" s="17"/>
      <c r="AE688" s="17"/>
      <c r="AF688" s="17"/>
      <c r="AG688" s="17"/>
      <c r="AH688" s="17"/>
      <c r="AI688" s="17"/>
      <c r="AJ688" s="17"/>
      <c r="AK688" s="17"/>
      <c r="AL688" s="43"/>
      <c r="AM688" s="43"/>
    </row>
    <row r="689" spans="1:39" x14ac:dyDescent="0.25">
      <c r="A689" s="17" t="s">
        <v>1163</v>
      </c>
      <c r="B689" s="18">
        <v>983</v>
      </c>
      <c r="C689" s="18">
        <v>688</v>
      </c>
      <c r="D689" s="17">
        <v>1883</v>
      </c>
      <c r="E689" s="17">
        <f>D689</f>
        <v>1883</v>
      </c>
      <c r="F689" s="17">
        <v>28</v>
      </c>
      <c r="G689" s="17">
        <v>38</v>
      </c>
      <c r="H689" s="17">
        <v>2020</v>
      </c>
      <c r="I689" s="19" t="s">
        <v>12</v>
      </c>
      <c r="J689" s="17">
        <v>1712.7457644199999</v>
      </c>
      <c r="K689" s="17">
        <v>-2308.08726338</v>
      </c>
      <c r="L689" s="20">
        <v>138911.7255</v>
      </c>
      <c r="M689" s="20">
        <v>5028801.2699999996</v>
      </c>
      <c r="N689" s="20">
        <f t="shared" si="148"/>
        <v>138911.726</v>
      </c>
      <c r="O689" s="20">
        <f t="shared" si="149"/>
        <v>5028801.2699999996</v>
      </c>
      <c r="P689" s="20" t="s">
        <v>104</v>
      </c>
      <c r="Q689" s="43"/>
      <c r="R689" s="43"/>
      <c r="S689" s="43"/>
      <c r="T689" s="43"/>
      <c r="U689" s="43"/>
      <c r="V689" s="53">
        <v>15.6687241</v>
      </c>
      <c r="W689" s="53">
        <v>16.40899512</v>
      </c>
      <c r="X689" s="45">
        <f t="shared" si="153"/>
        <v>15.6687241</v>
      </c>
      <c r="Y689" s="45">
        <f t="shared" si="154"/>
        <v>16.40899512</v>
      </c>
      <c r="Z689" s="45">
        <f t="shared" si="155"/>
        <v>15.6687241</v>
      </c>
      <c r="AA689" s="17"/>
      <c r="AB689" s="17"/>
      <c r="AC689" s="17"/>
      <c r="AD689" s="17"/>
      <c r="AE689" s="17"/>
      <c r="AF689" s="17"/>
      <c r="AG689" s="17"/>
      <c r="AH689" s="17"/>
      <c r="AI689" s="17"/>
      <c r="AJ689" s="17"/>
      <c r="AK689" s="17"/>
      <c r="AL689" s="45"/>
      <c r="AM689" s="45"/>
    </row>
    <row r="690" spans="1:39" x14ac:dyDescent="0.25">
      <c r="A690" s="17" t="s">
        <v>1189</v>
      </c>
      <c r="B690" s="18">
        <v>1007</v>
      </c>
      <c r="C690" s="18">
        <v>689</v>
      </c>
      <c r="D690" s="17" t="s">
        <v>1176</v>
      </c>
      <c r="E690" s="17">
        <v>1880</v>
      </c>
      <c r="F690" s="17">
        <v>14</v>
      </c>
      <c r="G690" s="17">
        <v>38</v>
      </c>
      <c r="H690" s="17">
        <v>2020</v>
      </c>
      <c r="I690" s="19" t="s">
        <v>12</v>
      </c>
      <c r="J690" s="17">
        <v>6210.8586461300001</v>
      </c>
      <c r="K690" s="17">
        <v>-1701.06048678</v>
      </c>
      <c r="L690" s="20">
        <v>138911.7255</v>
      </c>
      <c r="M690" s="20">
        <v>5028801.2699999996</v>
      </c>
      <c r="N690" s="20">
        <f t="shared" si="148"/>
        <v>138911.726</v>
      </c>
      <c r="O690" s="20">
        <f t="shared" si="149"/>
        <v>5028801.2699999996</v>
      </c>
      <c r="P690" s="20" t="s">
        <v>104</v>
      </c>
      <c r="Q690" s="43"/>
      <c r="R690" s="43"/>
      <c r="S690" s="43"/>
      <c r="T690" s="43"/>
      <c r="U690" s="43"/>
      <c r="V690" s="44">
        <v>10.6</v>
      </c>
      <c r="W690" s="44">
        <v>12.5</v>
      </c>
      <c r="X690" s="45">
        <f t="shared" si="153"/>
        <v>10.6</v>
      </c>
      <c r="Y690" s="45">
        <f t="shared" si="154"/>
        <v>12.5</v>
      </c>
      <c r="Z690" s="45">
        <f t="shared" si="155"/>
        <v>10.6</v>
      </c>
      <c r="AA690" s="17"/>
      <c r="AB690" s="17"/>
      <c r="AC690" s="17"/>
      <c r="AD690" s="17"/>
      <c r="AE690" s="17"/>
      <c r="AF690" s="17"/>
      <c r="AG690" s="17"/>
      <c r="AH690" s="17"/>
      <c r="AI690" s="17"/>
      <c r="AJ690" s="17"/>
      <c r="AK690" s="17"/>
      <c r="AL690" s="43"/>
      <c r="AM690" s="43"/>
    </row>
    <row r="691" spans="1:39" x14ac:dyDescent="0.25">
      <c r="A691" s="17" t="s">
        <v>1372</v>
      </c>
      <c r="B691" s="18">
        <v>1187</v>
      </c>
      <c r="C691" s="18">
        <v>690</v>
      </c>
      <c r="D691" s="17" t="s">
        <v>1742</v>
      </c>
      <c r="E691" s="17">
        <v>1852</v>
      </c>
      <c r="F691" s="17">
        <v>29</v>
      </c>
      <c r="G691" s="17">
        <v>38</v>
      </c>
      <c r="H691" s="17">
        <v>2020</v>
      </c>
      <c r="I691" s="19" t="s">
        <v>12</v>
      </c>
      <c r="J691" s="17">
        <v>4.1857833299999996</v>
      </c>
      <c r="K691" s="17">
        <v>2.5095118599999999</v>
      </c>
      <c r="L691" s="20">
        <v>138911.7255</v>
      </c>
      <c r="M691" s="20">
        <v>5028801.2699999996</v>
      </c>
      <c r="N691" s="20">
        <f t="shared" si="148"/>
        <v>138911.726</v>
      </c>
      <c r="O691" s="20">
        <f t="shared" si="149"/>
        <v>5028801.2699999996</v>
      </c>
      <c r="P691" s="20" t="s">
        <v>104</v>
      </c>
      <c r="Q691" s="51"/>
      <c r="R691" s="51"/>
      <c r="S691" s="51"/>
      <c r="T691" s="51"/>
      <c r="U691" s="51"/>
      <c r="V691" s="44">
        <v>10.5</v>
      </c>
      <c r="W691" s="44">
        <v>10.4</v>
      </c>
      <c r="X691" s="45">
        <f t="shared" si="153"/>
        <v>10.5</v>
      </c>
      <c r="Y691" s="45">
        <f t="shared" si="154"/>
        <v>10.4</v>
      </c>
      <c r="Z691" s="45">
        <f t="shared" si="155"/>
        <v>10.5</v>
      </c>
      <c r="AA691" s="17"/>
      <c r="AB691" s="17"/>
      <c r="AC691" s="17"/>
      <c r="AD691" s="17"/>
      <c r="AE691" s="17"/>
      <c r="AF691" s="17"/>
      <c r="AG691" s="17"/>
      <c r="AH691" s="17"/>
      <c r="AI691" s="17"/>
      <c r="AJ691" s="17"/>
      <c r="AK691" s="17"/>
      <c r="AL691" s="51"/>
      <c r="AM691" s="51"/>
    </row>
    <row r="692" spans="1:39" x14ac:dyDescent="0.25">
      <c r="A692" s="17" t="s">
        <v>1395</v>
      </c>
      <c r="B692" s="18">
        <v>1210</v>
      </c>
      <c r="C692" s="18">
        <v>691</v>
      </c>
      <c r="D692" s="17" t="s">
        <v>1741</v>
      </c>
      <c r="E692" s="17">
        <v>1852</v>
      </c>
      <c r="F692" s="17">
        <v>18</v>
      </c>
      <c r="G692" s="17">
        <v>38</v>
      </c>
      <c r="H692" s="17">
        <v>2020</v>
      </c>
      <c r="I692" s="19" t="s">
        <v>12</v>
      </c>
      <c r="J692" s="17">
        <v>3.5379434600000002</v>
      </c>
      <c r="K692" s="17">
        <v>3.2999736199999998</v>
      </c>
      <c r="L692" s="20">
        <v>138911.7255</v>
      </c>
      <c r="M692" s="20">
        <v>5028801.2699999996</v>
      </c>
      <c r="N692" s="20">
        <f t="shared" si="148"/>
        <v>138911.726</v>
      </c>
      <c r="O692" s="20">
        <f t="shared" si="149"/>
        <v>5028801.2699999996</v>
      </c>
      <c r="P692" s="20" t="s">
        <v>104</v>
      </c>
      <c r="Q692" s="51"/>
      <c r="R692" s="51"/>
      <c r="S692" s="51"/>
      <c r="T692" s="51"/>
      <c r="U692" s="51"/>
      <c r="V692" s="44">
        <v>13.4</v>
      </c>
      <c r="W692" s="44">
        <v>13.6</v>
      </c>
      <c r="X692" s="45">
        <f t="shared" si="153"/>
        <v>13.4</v>
      </c>
      <c r="Y692" s="45">
        <f t="shared" si="154"/>
        <v>13.6</v>
      </c>
      <c r="Z692" s="45">
        <f t="shared" si="155"/>
        <v>13.4</v>
      </c>
      <c r="AA692" s="17"/>
      <c r="AB692" s="17"/>
      <c r="AC692" s="17"/>
      <c r="AD692" s="17"/>
      <c r="AE692" s="17"/>
      <c r="AF692" s="17"/>
      <c r="AG692" s="17"/>
      <c r="AH692" s="17"/>
      <c r="AI692" s="17"/>
      <c r="AJ692" s="17"/>
      <c r="AK692" s="17"/>
      <c r="AL692" s="51"/>
      <c r="AM692" s="51"/>
    </row>
    <row r="693" spans="1:39" x14ac:dyDescent="0.25">
      <c r="A693" s="17" t="s">
        <v>1453</v>
      </c>
      <c r="B693" s="18">
        <v>1266</v>
      </c>
      <c r="C693" s="18">
        <v>692</v>
      </c>
      <c r="D693" s="17">
        <v>1824</v>
      </c>
      <c r="E693" s="17">
        <f>D693</f>
        <v>1824</v>
      </c>
      <c r="F693" s="17">
        <v>12</v>
      </c>
      <c r="G693" s="17">
        <v>38</v>
      </c>
      <c r="H693" s="17">
        <v>2020</v>
      </c>
      <c r="I693" s="19" t="s">
        <v>12</v>
      </c>
      <c r="J693" s="17">
        <v>481.83904239999998</v>
      </c>
      <c r="K693" s="17">
        <v>-985.94339398</v>
      </c>
      <c r="L693" s="20">
        <v>138911.7255</v>
      </c>
      <c r="M693" s="20">
        <v>5028801.2699999996</v>
      </c>
      <c r="N693" s="20">
        <f t="shared" si="148"/>
        <v>138911.726</v>
      </c>
      <c r="O693" s="20">
        <f t="shared" si="149"/>
        <v>5028801.2699999996</v>
      </c>
      <c r="P693" s="20" t="s">
        <v>104</v>
      </c>
      <c r="Q693" s="43"/>
      <c r="R693" s="43"/>
      <c r="S693" s="43"/>
      <c r="T693" s="43"/>
      <c r="U693" s="43"/>
      <c r="V693" s="44">
        <v>0.25888981</v>
      </c>
      <c r="W693" s="53">
        <v>2.5572116</v>
      </c>
      <c r="X693" s="45">
        <f t="shared" si="153"/>
        <v>0.25888981</v>
      </c>
      <c r="Y693" s="45">
        <f t="shared" si="154"/>
        <v>2.5572116</v>
      </c>
      <c r="Z693" s="45">
        <f t="shared" si="155"/>
        <v>0.25888981</v>
      </c>
      <c r="AA693" s="17"/>
      <c r="AB693" s="17"/>
      <c r="AC693" s="17"/>
      <c r="AD693" s="17"/>
      <c r="AE693" s="17"/>
      <c r="AF693" s="17"/>
      <c r="AG693" s="17"/>
      <c r="AH693" s="17"/>
      <c r="AI693" s="17"/>
      <c r="AJ693" s="17"/>
      <c r="AK693" s="17"/>
      <c r="AL693" s="43"/>
      <c r="AM693" s="43"/>
    </row>
    <row r="694" spans="1:39" x14ac:dyDescent="0.25">
      <c r="A694" s="17" t="s">
        <v>1422</v>
      </c>
      <c r="B694" s="18">
        <v>1236</v>
      </c>
      <c r="C694" s="18">
        <v>693</v>
      </c>
      <c r="D694" s="17" t="s">
        <v>1399</v>
      </c>
      <c r="E694" s="17">
        <v>1827</v>
      </c>
      <c r="F694" s="17">
        <v>24</v>
      </c>
      <c r="G694" s="17">
        <v>38</v>
      </c>
      <c r="H694" s="17">
        <v>2020</v>
      </c>
      <c r="I694" s="19" t="s">
        <v>12</v>
      </c>
      <c r="J694" s="17">
        <v>3778.8901078200001</v>
      </c>
      <c r="K694" s="17">
        <v>-3114.37511894</v>
      </c>
      <c r="L694" s="20">
        <v>138911.7255</v>
      </c>
      <c r="M694" s="20">
        <v>5028801.2699999996</v>
      </c>
      <c r="N694" s="20">
        <f t="shared" si="148"/>
        <v>138911.726</v>
      </c>
      <c r="O694" s="20">
        <f t="shared" si="149"/>
        <v>5028801.2699999996</v>
      </c>
      <c r="P694" s="20" t="s">
        <v>199</v>
      </c>
      <c r="Q694" s="43"/>
      <c r="R694" s="43"/>
      <c r="S694" s="43"/>
      <c r="T694" s="43"/>
      <c r="U694" s="43"/>
      <c r="V694" s="45">
        <v>47.536455230000001</v>
      </c>
      <c r="W694" s="45">
        <v>49.240093100000003</v>
      </c>
      <c r="X694" s="45">
        <f t="shared" si="153"/>
        <v>47.536455230000001</v>
      </c>
      <c r="Y694" s="45">
        <f t="shared" si="154"/>
        <v>49.240093100000003</v>
      </c>
      <c r="Z694" s="45">
        <f t="shared" si="155"/>
        <v>49.240093100000003</v>
      </c>
      <c r="AA694" s="17"/>
      <c r="AB694" s="17"/>
      <c r="AC694" s="17"/>
      <c r="AD694" s="17"/>
      <c r="AE694" s="17"/>
      <c r="AF694" s="17"/>
      <c r="AG694" s="17"/>
      <c r="AH694" s="17"/>
      <c r="AI694" s="17"/>
      <c r="AJ694" s="17"/>
      <c r="AK694" s="17"/>
      <c r="AL694" s="43"/>
      <c r="AM694" s="43"/>
    </row>
    <row r="695" spans="1:39" x14ac:dyDescent="0.25">
      <c r="A695" s="17" t="s">
        <v>1240</v>
      </c>
      <c r="B695" s="18">
        <v>1057</v>
      </c>
      <c r="C695" s="18">
        <v>694</v>
      </c>
      <c r="D695" s="17" t="s">
        <v>1221</v>
      </c>
      <c r="E695" s="17">
        <v>1880</v>
      </c>
      <c r="F695" s="17">
        <v>20</v>
      </c>
      <c r="G695" s="17">
        <v>38</v>
      </c>
      <c r="H695" s="17">
        <v>2020</v>
      </c>
      <c r="I695" s="19" t="s">
        <v>12</v>
      </c>
      <c r="J695" s="17">
        <v>1711.6984004799999</v>
      </c>
      <c r="K695" s="17">
        <v>-398.68752582000002</v>
      </c>
      <c r="L695" s="20">
        <v>138911.7255</v>
      </c>
      <c r="M695" s="20">
        <v>5028801.2699999996</v>
      </c>
      <c r="N695" s="20">
        <f t="shared" si="148"/>
        <v>138911.726</v>
      </c>
      <c r="O695" s="20">
        <f t="shared" si="149"/>
        <v>5028801.2699999996</v>
      </c>
      <c r="P695" s="20" t="s">
        <v>104</v>
      </c>
      <c r="Q695" s="43"/>
      <c r="R695" s="43"/>
      <c r="S695" s="43"/>
      <c r="T695" s="43"/>
      <c r="U695" s="43"/>
      <c r="V695" s="44">
        <v>9</v>
      </c>
      <c r="W695" s="44">
        <v>7</v>
      </c>
      <c r="X695" s="45">
        <f t="shared" si="153"/>
        <v>9</v>
      </c>
      <c r="Y695" s="45">
        <f t="shared" si="154"/>
        <v>7</v>
      </c>
      <c r="Z695" s="45">
        <f t="shared" si="155"/>
        <v>9</v>
      </c>
      <c r="AA695" s="17"/>
      <c r="AB695" s="17"/>
      <c r="AC695" s="17"/>
      <c r="AD695" s="17"/>
      <c r="AE695" s="17"/>
      <c r="AF695" s="17"/>
      <c r="AG695" s="17"/>
      <c r="AH695" s="17"/>
      <c r="AI695" s="17"/>
      <c r="AJ695" s="17"/>
      <c r="AK695" s="17"/>
      <c r="AL695" s="43"/>
      <c r="AM695" s="43"/>
    </row>
    <row r="696" spans="1:39" x14ac:dyDescent="0.25">
      <c r="A696" s="17" t="s">
        <v>1278</v>
      </c>
      <c r="B696" s="18">
        <v>1094</v>
      </c>
      <c r="C696" s="18">
        <v>695</v>
      </c>
      <c r="D696" s="17" t="s">
        <v>1250</v>
      </c>
      <c r="E696" s="17">
        <v>1876</v>
      </c>
      <c r="F696" s="17">
        <v>29</v>
      </c>
      <c r="G696" s="17">
        <v>38</v>
      </c>
      <c r="H696" s="17">
        <v>2020</v>
      </c>
      <c r="I696" s="19" t="s">
        <v>12</v>
      </c>
      <c r="J696" s="17">
        <v>1774.8088378899999</v>
      </c>
      <c r="K696" s="17">
        <v>-1196.4575195299999</v>
      </c>
      <c r="L696" s="20">
        <v>138911.7255</v>
      </c>
      <c r="M696" s="20">
        <v>5028801.2699999996</v>
      </c>
      <c r="N696" s="20">
        <f t="shared" si="148"/>
        <v>138911.726</v>
      </c>
      <c r="O696" s="20">
        <f t="shared" si="149"/>
        <v>5028801.2699999996</v>
      </c>
      <c r="P696" s="20" t="s">
        <v>104</v>
      </c>
      <c r="Q696" s="43"/>
      <c r="R696" s="43"/>
      <c r="S696" s="43"/>
      <c r="T696" s="43"/>
      <c r="U696" s="43"/>
      <c r="V696" s="44">
        <v>21.2</v>
      </c>
      <c r="W696" s="44">
        <v>23.2</v>
      </c>
      <c r="X696" s="45">
        <f t="shared" si="153"/>
        <v>21.2</v>
      </c>
      <c r="Y696" s="45">
        <f t="shared" si="154"/>
        <v>23.2</v>
      </c>
      <c r="Z696" s="45">
        <f t="shared" si="155"/>
        <v>21.2</v>
      </c>
      <c r="AA696" s="17"/>
      <c r="AB696" s="17"/>
      <c r="AC696" s="17"/>
      <c r="AD696" s="17"/>
      <c r="AE696" s="17"/>
      <c r="AF696" s="17"/>
      <c r="AG696" s="17"/>
      <c r="AH696" s="17"/>
      <c r="AI696" s="17"/>
      <c r="AJ696" s="17"/>
      <c r="AK696" s="17"/>
      <c r="AL696" s="43"/>
      <c r="AM696" s="43"/>
    </row>
    <row r="697" spans="1:39" x14ac:dyDescent="0.25">
      <c r="A697" s="17" t="s">
        <v>1465</v>
      </c>
      <c r="B697" s="18">
        <v>1278</v>
      </c>
      <c r="C697" s="18">
        <v>696</v>
      </c>
      <c r="D697" s="17">
        <v>1807</v>
      </c>
      <c r="E697" s="17">
        <f>D697</f>
        <v>1807</v>
      </c>
      <c r="F697" s="17">
        <v>8</v>
      </c>
      <c r="G697" s="17">
        <v>38</v>
      </c>
      <c r="H697" s="17">
        <v>2020</v>
      </c>
      <c r="I697" s="19" t="s">
        <v>12</v>
      </c>
      <c r="J697" s="17">
        <v>262.36096988000003</v>
      </c>
      <c r="K697" s="17">
        <v>-244.27960421</v>
      </c>
      <c r="L697" s="20">
        <v>138911.72554663001</v>
      </c>
      <c r="M697" s="20">
        <v>5028801.2700177096</v>
      </c>
      <c r="N697" s="20">
        <f t="shared" si="148"/>
        <v>138911.726</v>
      </c>
      <c r="O697" s="20">
        <f t="shared" si="149"/>
        <v>5028801.2699999996</v>
      </c>
      <c r="P697" s="20" t="s">
        <v>199</v>
      </c>
      <c r="Q697" s="43"/>
      <c r="R697" s="43"/>
      <c r="S697" s="43"/>
      <c r="T697" s="43"/>
      <c r="U697" s="43"/>
      <c r="V697" s="53">
        <v>7.7723735200000004</v>
      </c>
      <c r="W697" s="53">
        <v>11.20299923</v>
      </c>
      <c r="X697" s="45">
        <f t="shared" si="153"/>
        <v>7.7723735200000004</v>
      </c>
      <c r="Y697" s="45">
        <f t="shared" si="154"/>
        <v>11.20299923</v>
      </c>
      <c r="Z697" s="45">
        <f t="shared" si="155"/>
        <v>11.20299923</v>
      </c>
      <c r="AA697" s="17"/>
      <c r="AB697" s="17"/>
      <c r="AC697" s="17"/>
      <c r="AD697" s="17"/>
      <c r="AE697" s="17"/>
      <c r="AF697" s="17"/>
      <c r="AG697" s="17"/>
      <c r="AH697" s="17"/>
      <c r="AI697" s="17"/>
      <c r="AJ697" s="17"/>
      <c r="AK697" s="17"/>
      <c r="AL697" s="43"/>
      <c r="AM697" s="43"/>
    </row>
    <row r="698" spans="1:39" x14ac:dyDescent="0.25">
      <c r="A698" s="17" t="s">
        <v>1484</v>
      </c>
      <c r="B698" s="18">
        <v>1295</v>
      </c>
      <c r="C698" s="18">
        <v>697</v>
      </c>
      <c r="D698" s="17" t="s">
        <v>1483</v>
      </c>
      <c r="E698" s="17">
        <v>1803</v>
      </c>
      <c r="F698" s="17">
        <v>2</v>
      </c>
      <c r="G698" s="17">
        <v>38</v>
      </c>
      <c r="H698" s="17">
        <v>2020</v>
      </c>
      <c r="I698" s="19" t="s">
        <v>12</v>
      </c>
      <c r="J698" s="17">
        <v>410.66183788000001</v>
      </c>
      <c r="K698" s="17">
        <v>-317.38469487999998</v>
      </c>
      <c r="L698" s="20">
        <v>138911.72554663001</v>
      </c>
      <c r="M698" s="20">
        <v>5028801.2700177096</v>
      </c>
      <c r="N698" s="20">
        <f t="shared" si="148"/>
        <v>138911.726</v>
      </c>
      <c r="O698" s="20">
        <f t="shared" si="149"/>
        <v>5028801.2699999996</v>
      </c>
      <c r="P698" s="20" t="s">
        <v>199</v>
      </c>
      <c r="Q698" s="43"/>
      <c r="R698" s="43"/>
      <c r="S698" s="43"/>
      <c r="T698" s="43"/>
      <c r="U698" s="43"/>
      <c r="V698" s="44">
        <v>9.6999999999999993</v>
      </c>
      <c r="W698" s="44">
        <v>13.2</v>
      </c>
      <c r="X698" s="45">
        <f t="shared" si="153"/>
        <v>9.6999999999999993</v>
      </c>
      <c r="Y698" s="45">
        <f t="shared" si="154"/>
        <v>13.2</v>
      </c>
      <c r="Z698" s="45">
        <f t="shared" si="155"/>
        <v>13.2</v>
      </c>
      <c r="AA698" s="17"/>
      <c r="AB698" s="17"/>
      <c r="AC698" s="17"/>
      <c r="AD698" s="17"/>
      <c r="AE698" s="17"/>
      <c r="AF698" s="17"/>
      <c r="AG698" s="17"/>
      <c r="AH698" s="17"/>
      <c r="AI698" s="17"/>
      <c r="AJ698" s="17"/>
      <c r="AK698" s="17"/>
      <c r="AL698" s="43"/>
      <c r="AM698" s="43"/>
    </row>
    <row r="699" spans="1:39" x14ac:dyDescent="0.25">
      <c r="A699" s="17" t="s">
        <v>1500</v>
      </c>
      <c r="B699" s="18">
        <v>1311</v>
      </c>
      <c r="C699" s="18">
        <v>698</v>
      </c>
      <c r="D699" s="17">
        <v>1790</v>
      </c>
      <c r="E699" s="17">
        <f t="shared" ref="E699:E705" si="156">D699</f>
        <v>1790</v>
      </c>
      <c r="F699" s="17">
        <v>2</v>
      </c>
      <c r="G699" s="17">
        <v>38</v>
      </c>
      <c r="H699" s="17">
        <v>2020</v>
      </c>
      <c r="I699" s="19" t="s">
        <v>12</v>
      </c>
      <c r="J699" s="17">
        <v>1812.5321292599999</v>
      </c>
      <c r="K699" s="17">
        <v>-2557.9681719599998</v>
      </c>
      <c r="L699" s="20">
        <v>138911.72554663001</v>
      </c>
      <c r="M699" s="20">
        <v>5028801.2700177096</v>
      </c>
      <c r="N699" s="20">
        <f t="shared" si="148"/>
        <v>138911.726</v>
      </c>
      <c r="O699" s="20">
        <f t="shared" si="149"/>
        <v>5028801.2699999996</v>
      </c>
      <c r="P699" s="20" t="s">
        <v>199</v>
      </c>
      <c r="Q699" s="43"/>
      <c r="R699" s="43"/>
      <c r="S699" s="43"/>
      <c r="T699" s="43"/>
      <c r="U699" s="43"/>
      <c r="V699" s="44">
        <v>6.5</v>
      </c>
      <c r="W699" s="44">
        <v>16.399999999999999</v>
      </c>
      <c r="X699" s="45">
        <f t="shared" si="153"/>
        <v>6.5</v>
      </c>
      <c r="Y699" s="45">
        <f t="shared" si="154"/>
        <v>16.399999999999999</v>
      </c>
      <c r="Z699" s="45">
        <f t="shared" si="155"/>
        <v>16.399999999999999</v>
      </c>
      <c r="AA699" s="17"/>
      <c r="AB699" s="17"/>
      <c r="AC699" s="17"/>
      <c r="AD699" s="17"/>
      <c r="AE699" s="17"/>
      <c r="AF699" s="17"/>
      <c r="AG699" s="17"/>
      <c r="AH699" s="17"/>
      <c r="AI699" s="17"/>
      <c r="AJ699" s="17"/>
      <c r="AK699" s="17"/>
      <c r="AL699" s="43"/>
      <c r="AM699" s="43"/>
    </row>
    <row r="700" spans="1:39" x14ac:dyDescent="0.25">
      <c r="A700" s="17" t="s">
        <v>1508</v>
      </c>
      <c r="B700" s="18">
        <v>1319</v>
      </c>
      <c r="C700" s="18">
        <v>699</v>
      </c>
      <c r="D700" s="17">
        <v>1780</v>
      </c>
      <c r="E700" s="17">
        <f t="shared" si="156"/>
        <v>1780</v>
      </c>
      <c r="F700" s="17">
        <v>1</v>
      </c>
      <c r="G700" s="17">
        <v>38</v>
      </c>
      <c r="H700" s="17">
        <v>2020</v>
      </c>
      <c r="I700" s="19" t="s">
        <v>12</v>
      </c>
      <c r="J700" s="17">
        <v>1638.05473833</v>
      </c>
      <c r="K700" s="17">
        <v>-1805.6215369900001</v>
      </c>
      <c r="L700" s="20">
        <v>138911.72554663001</v>
      </c>
      <c r="M700" s="20">
        <v>5028801.2700177096</v>
      </c>
      <c r="N700" s="20">
        <f t="shared" si="148"/>
        <v>138911.726</v>
      </c>
      <c r="O700" s="20">
        <f t="shared" si="149"/>
        <v>5028801.2699999996</v>
      </c>
      <c r="P700" s="20" t="s">
        <v>199</v>
      </c>
      <c r="Q700" s="43"/>
      <c r="R700" s="43"/>
      <c r="S700" s="43"/>
      <c r="T700" s="43"/>
      <c r="U700" s="43"/>
      <c r="V700" s="44">
        <v>7</v>
      </c>
      <c r="W700" s="44">
        <v>15.1</v>
      </c>
      <c r="X700" s="45">
        <f t="shared" si="153"/>
        <v>7</v>
      </c>
      <c r="Y700" s="45">
        <f t="shared" si="154"/>
        <v>15.1</v>
      </c>
      <c r="Z700" s="45">
        <f t="shared" si="155"/>
        <v>15.1</v>
      </c>
      <c r="AA700" s="17"/>
      <c r="AB700" s="17"/>
      <c r="AC700" s="17"/>
      <c r="AD700" s="17"/>
      <c r="AE700" s="17"/>
      <c r="AF700" s="17"/>
      <c r="AG700" s="17"/>
      <c r="AH700" s="17"/>
      <c r="AI700" s="17"/>
      <c r="AJ700" s="17"/>
      <c r="AK700" s="17"/>
      <c r="AL700" s="43"/>
      <c r="AM700" s="43"/>
    </row>
    <row r="701" spans="1:39" x14ac:dyDescent="0.25">
      <c r="A701" s="17" t="s">
        <v>1519</v>
      </c>
      <c r="B701" s="18">
        <v>1330</v>
      </c>
      <c r="C701" s="18">
        <v>700</v>
      </c>
      <c r="D701" s="17">
        <v>1749</v>
      </c>
      <c r="E701" s="17">
        <f t="shared" si="156"/>
        <v>1749</v>
      </c>
      <c r="F701" s="17">
        <v>2</v>
      </c>
      <c r="G701" s="17">
        <v>38</v>
      </c>
      <c r="H701" s="17">
        <v>2020</v>
      </c>
      <c r="I701" s="19" t="s">
        <v>12</v>
      </c>
      <c r="J701" s="17">
        <v>211.71290637999999</v>
      </c>
      <c r="K701" s="17">
        <v>-150.28626586999999</v>
      </c>
      <c r="L701" s="20">
        <v>138911.72554663001</v>
      </c>
      <c r="M701" s="20">
        <v>5028801.2700177096</v>
      </c>
      <c r="N701" s="20">
        <f t="shared" si="148"/>
        <v>138911.726</v>
      </c>
      <c r="O701" s="20">
        <f t="shared" si="149"/>
        <v>5028801.2699999996</v>
      </c>
      <c r="P701" s="20" t="s">
        <v>199</v>
      </c>
      <c r="Q701" s="43"/>
      <c r="R701" s="43"/>
      <c r="S701" s="43"/>
      <c r="T701" s="43"/>
      <c r="U701" s="43"/>
      <c r="V701" s="44">
        <v>2.6</v>
      </c>
      <c r="W701" s="44">
        <v>6</v>
      </c>
      <c r="X701" s="45">
        <f t="shared" si="153"/>
        <v>2.6</v>
      </c>
      <c r="Y701" s="45">
        <f t="shared" si="154"/>
        <v>6</v>
      </c>
      <c r="Z701" s="45">
        <f t="shared" si="155"/>
        <v>6</v>
      </c>
      <c r="AA701" s="17"/>
      <c r="AB701" s="17"/>
      <c r="AC701" s="17"/>
      <c r="AD701" s="17"/>
      <c r="AE701" s="17"/>
      <c r="AF701" s="17"/>
      <c r="AG701" s="17"/>
      <c r="AH701" s="17"/>
      <c r="AI701" s="17"/>
      <c r="AJ701" s="17"/>
      <c r="AK701" s="17"/>
      <c r="AL701" s="43"/>
      <c r="AM701" s="43"/>
    </row>
    <row r="702" spans="1:39" x14ac:dyDescent="0.25">
      <c r="A702" s="17" t="s">
        <v>300</v>
      </c>
      <c r="B702" s="18">
        <v>117</v>
      </c>
      <c r="C702" s="18">
        <v>701</v>
      </c>
      <c r="D702" s="18">
        <v>2010</v>
      </c>
      <c r="E702" s="17">
        <f t="shared" si="156"/>
        <v>2010</v>
      </c>
      <c r="F702" s="17">
        <v>13</v>
      </c>
      <c r="G702" s="17">
        <v>38</v>
      </c>
      <c r="H702" s="17">
        <v>2020</v>
      </c>
      <c r="I702" s="19" t="s">
        <v>12</v>
      </c>
      <c r="J702" s="17">
        <v>2592.8340659700002</v>
      </c>
      <c r="K702" s="17">
        <v>-473.33359644000001</v>
      </c>
      <c r="L702" s="20">
        <v>138911.7255</v>
      </c>
      <c r="M702" s="20">
        <v>5028801.2699999996</v>
      </c>
      <c r="N702" s="20">
        <f t="shared" si="148"/>
        <v>138911.726</v>
      </c>
      <c r="O702" s="20">
        <f t="shared" si="149"/>
        <v>5028801.2699999996</v>
      </c>
      <c r="P702" s="20" t="s">
        <v>104</v>
      </c>
      <c r="Q702" s="43"/>
      <c r="R702" s="43"/>
      <c r="S702" s="43"/>
      <c r="T702" s="43"/>
      <c r="U702" s="43"/>
      <c r="V702" s="45">
        <v>3.0760105800000002</v>
      </c>
      <c r="W702" s="45">
        <v>3.1129789200000002</v>
      </c>
      <c r="X702" s="45">
        <f t="shared" si="153"/>
        <v>3.0760105800000002</v>
      </c>
      <c r="Y702" s="45">
        <f t="shared" si="154"/>
        <v>3.1129789200000002</v>
      </c>
      <c r="Z702" s="45">
        <f t="shared" si="155"/>
        <v>3.0760105800000002</v>
      </c>
      <c r="AA702" s="17"/>
      <c r="AB702" s="17"/>
      <c r="AC702" s="17"/>
      <c r="AD702" s="17"/>
      <c r="AE702" s="17"/>
      <c r="AF702" s="17"/>
      <c r="AG702" s="17"/>
      <c r="AH702" s="17"/>
      <c r="AI702" s="17"/>
      <c r="AJ702" s="17"/>
      <c r="AK702" s="17"/>
      <c r="AL702" s="43"/>
      <c r="AM702" s="43"/>
    </row>
    <row r="703" spans="1:39" x14ac:dyDescent="0.25">
      <c r="A703" s="17" t="s">
        <v>402</v>
      </c>
      <c r="B703" s="18">
        <v>224</v>
      </c>
      <c r="C703" s="18">
        <v>702</v>
      </c>
      <c r="D703" s="18">
        <v>1995</v>
      </c>
      <c r="E703" s="17">
        <f t="shared" si="156"/>
        <v>1995</v>
      </c>
      <c r="F703" s="17">
        <v>20</v>
      </c>
      <c r="G703" s="17">
        <v>38</v>
      </c>
      <c r="H703" s="17">
        <v>2020</v>
      </c>
      <c r="I703" s="19" t="s">
        <v>12</v>
      </c>
      <c r="J703" s="17">
        <v>1636.65090014</v>
      </c>
      <c r="K703" s="17">
        <v>-212.42603764</v>
      </c>
      <c r="L703" s="20">
        <v>138911.7255</v>
      </c>
      <c r="M703" s="20">
        <v>5028801.2699999996</v>
      </c>
      <c r="N703" s="20">
        <f t="shared" si="148"/>
        <v>138911.726</v>
      </c>
      <c r="O703" s="20">
        <f t="shared" si="149"/>
        <v>5028801.2699999996</v>
      </c>
      <c r="P703" s="20" t="s">
        <v>104</v>
      </c>
      <c r="Q703" s="43"/>
      <c r="R703" s="43"/>
      <c r="S703" s="43"/>
      <c r="T703" s="43"/>
      <c r="U703" s="43"/>
      <c r="V703" s="52">
        <v>5.4584207100000004</v>
      </c>
      <c r="W703" s="52">
        <v>5.6196964999999999</v>
      </c>
      <c r="X703" s="45">
        <f t="shared" si="153"/>
        <v>5.4584207100000004</v>
      </c>
      <c r="Y703" s="45">
        <f t="shared" si="154"/>
        <v>5.6196964999999999</v>
      </c>
      <c r="Z703" s="45">
        <f t="shared" si="155"/>
        <v>5.4584207100000004</v>
      </c>
      <c r="AA703" s="17"/>
      <c r="AB703" s="17"/>
      <c r="AC703" s="17"/>
      <c r="AD703" s="17"/>
      <c r="AE703" s="17"/>
      <c r="AF703" s="17"/>
      <c r="AG703" s="17"/>
      <c r="AH703" s="17"/>
      <c r="AI703" s="17"/>
      <c r="AJ703" s="17"/>
      <c r="AK703" s="17"/>
      <c r="AL703" s="43"/>
      <c r="AM703" s="43"/>
    </row>
    <row r="704" spans="1:39" x14ac:dyDescent="0.25">
      <c r="A704" s="17" t="s">
        <v>435</v>
      </c>
      <c r="B704" s="18">
        <v>258</v>
      </c>
      <c r="C704" s="18">
        <v>703</v>
      </c>
      <c r="D704" s="18">
        <v>1992</v>
      </c>
      <c r="E704" s="17">
        <f t="shared" si="156"/>
        <v>1992</v>
      </c>
      <c r="F704" s="17">
        <v>23</v>
      </c>
      <c r="G704" s="17">
        <v>38</v>
      </c>
      <c r="H704" s="17">
        <v>2020</v>
      </c>
      <c r="I704" s="19" t="s">
        <v>12</v>
      </c>
      <c r="J704" s="17">
        <v>3242.9826635200002</v>
      </c>
      <c r="K704" s="17">
        <v>-620.22629546999997</v>
      </c>
      <c r="L704" s="20">
        <v>138911.7255</v>
      </c>
      <c r="M704" s="20">
        <v>5028801.2699999996</v>
      </c>
      <c r="N704" s="20">
        <f t="shared" si="148"/>
        <v>138911.726</v>
      </c>
      <c r="O704" s="20">
        <f t="shared" si="149"/>
        <v>5028801.2699999996</v>
      </c>
      <c r="P704" s="20" t="s">
        <v>104</v>
      </c>
      <c r="Q704" s="43"/>
      <c r="R704" s="43"/>
      <c r="S704" s="43"/>
      <c r="T704" s="43"/>
      <c r="U704" s="43"/>
      <c r="V704" s="52">
        <v>9.9962780500000008</v>
      </c>
      <c r="W704" s="52">
        <v>10.24648622</v>
      </c>
      <c r="X704" s="45">
        <f t="shared" si="153"/>
        <v>9.9962780500000008</v>
      </c>
      <c r="Y704" s="45">
        <f t="shared" si="154"/>
        <v>10.24648622</v>
      </c>
      <c r="Z704" s="45">
        <f t="shared" si="155"/>
        <v>9.9962780500000008</v>
      </c>
      <c r="AA704" s="17"/>
      <c r="AB704" s="17"/>
      <c r="AC704" s="17"/>
      <c r="AD704" s="17"/>
      <c r="AE704" s="17"/>
      <c r="AF704" s="17"/>
      <c r="AG704" s="17"/>
      <c r="AH704" s="17"/>
      <c r="AI704" s="17"/>
      <c r="AJ704" s="17"/>
      <c r="AK704" s="17"/>
      <c r="AL704" s="43"/>
      <c r="AM704" s="43"/>
    </row>
    <row r="705" spans="1:39" x14ac:dyDescent="0.25">
      <c r="A705" s="17" t="s">
        <v>467</v>
      </c>
      <c r="B705" s="18">
        <v>291</v>
      </c>
      <c r="C705" s="18">
        <v>704</v>
      </c>
      <c r="D705" s="18">
        <v>1989</v>
      </c>
      <c r="E705" s="17">
        <f t="shared" si="156"/>
        <v>1989</v>
      </c>
      <c r="F705" s="17">
        <v>18</v>
      </c>
      <c r="G705" s="17">
        <v>38</v>
      </c>
      <c r="H705" s="17">
        <v>2020</v>
      </c>
      <c r="I705" s="19" t="s">
        <v>12</v>
      </c>
      <c r="J705" s="17">
        <v>3339.93932064</v>
      </c>
      <c r="K705" s="17">
        <v>-641.69330621999995</v>
      </c>
      <c r="L705" s="20">
        <v>138911.7255</v>
      </c>
      <c r="M705" s="20">
        <v>5028801.2699999996</v>
      </c>
      <c r="N705" s="20">
        <f t="shared" si="148"/>
        <v>138911.726</v>
      </c>
      <c r="O705" s="20">
        <f t="shared" si="149"/>
        <v>5028801.2699999996</v>
      </c>
      <c r="P705" s="20" t="s">
        <v>104</v>
      </c>
      <c r="Q705" s="43"/>
      <c r="R705" s="43"/>
      <c r="S705" s="43"/>
      <c r="T705" s="43"/>
      <c r="U705" s="43"/>
      <c r="V705" s="52">
        <v>4.4714408800000003</v>
      </c>
      <c r="W705" s="52">
        <v>4.6333524700000002</v>
      </c>
      <c r="X705" s="45">
        <f t="shared" si="153"/>
        <v>4.4714408800000003</v>
      </c>
      <c r="Y705" s="45">
        <f t="shared" si="154"/>
        <v>4.6333524700000002</v>
      </c>
      <c r="Z705" s="45">
        <f t="shared" si="155"/>
        <v>4.4714408800000003</v>
      </c>
      <c r="AA705" s="17"/>
      <c r="AB705" s="17"/>
      <c r="AC705" s="17"/>
      <c r="AD705" s="17"/>
      <c r="AE705" s="17"/>
      <c r="AF705" s="17"/>
      <c r="AG705" s="17"/>
      <c r="AH705" s="17"/>
      <c r="AI705" s="17"/>
      <c r="AJ705" s="17"/>
      <c r="AK705" s="17"/>
      <c r="AL705" s="43"/>
      <c r="AM705" s="43"/>
    </row>
    <row r="706" spans="1:39" x14ac:dyDescent="0.25">
      <c r="A706" s="17" t="s">
        <v>561</v>
      </c>
      <c r="B706" s="18">
        <v>388</v>
      </c>
      <c r="C706" s="18">
        <v>705</v>
      </c>
      <c r="D706">
        <v>1980</v>
      </c>
      <c r="E706">
        <v>1980</v>
      </c>
      <c r="F706">
        <v>26</v>
      </c>
      <c r="G706" s="17">
        <v>38</v>
      </c>
      <c r="H706" s="17">
        <v>2020</v>
      </c>
      <c r="I706" s="19" t="s">
        <v>12</v>
      </c>
      <c r="J706">
        <v>3431.6884581099998</v>
      </c>
      <c r="K706">
        <v>-754.56687500999999</v>
      </c>
      <c r="L706" s="54">
        <v>138911.7255</v>
      </c>
      <c r="M706" s="54">
        <v>5028801.2699999996</v>
      </c>
      <c r="N706" s="20">
        <f t="shared" ref="N706:N769" si="157">ROUND(L706,3)</f>
        <v>138911.726</v>
      </c>
      <c r="O706" s="20">
        <f t="shared" ref="O706:O769" si="158">ROUND(M706,3)</f>
        <v>5028801.2699999996</v>
      </c>
      <c r="P706" s="20" t="s">
        <v>104</v>
      </c>
      <c r="Q706" s="43"/>
      <c r="R706" s="43"/>
      <c r="S706" s="43"/>
      <c r="T706" s="43"/>
      <c r="U706" s="43"/>
      <c r="V706" s="45">
        <v>7.7951691399999996</v>
      </c>
      <c r="W706" s="45">
        <v>7.8307879399999996</v>
      </c>
      <c r="X706" s="45">
        <f t="shared" si="153"/>
        <v>7.7951691399999996</v>
      </c>
      <c r="Y706" s="45">
        <f t="shared" si="154"/>
        <v>7.8307879399999996</v>
      </c>
      <c r="Z706" s="45">
        <f t="shared" si="155"/>
        <v>7.7951691399999996</v>
      </c>
      <c r="AA706" s="17"/>
      <c r="AB706" s="17"/>
      <c r="AC706" s="17"/>
      <c r="AD706" s="17"/>
      <c r="AE706" s="17"/>
      <c r="AF706" s="17"/>
      <c r="AG706" s="17"/>
      <c r="AH706" s="17"/>
      <c r="AI706" s="17"/>
      <c r="AJ706" s="17"/>
      <c r="AK706" s="17"/>
      <c r="AL706" s="43"/>
      <c r="AM706" s="43"/>
    </row>
    <row r="707" spans="1:39" x14ac:dyDescent="0.25">
      <c r="A707" s="17" t="s">
        <v>602</v>
      </c>
      <c r="B707" s="18">
        <v>429</v>
      </c>
      <c r="C707" s="18">
        <v>706</v>
      </c>
      <c r="D707" s="18">
        <v>1977</v>
      </c>
      <c r="E707" s="17">
        <f t="shared" ref="E707:E717" si="159">D707</f>
        <v>1977</v>
      </c>
      <c r="F707" s="17">
        <v>28</v>
      </c>
      <c r="G707" s="17">
        <v>38</v>
      </c>
      <c r="H707" s="17">
        <v>2020</v>
      </c>
      <c r="I707" s="19" t="s">
        <v>12</v>
      </c>
      <c r="J707" s="17">
        <v>3498.7490249500001</v>
      </c>
      <c r="K707" s="17">
        <v>-778.23421328999996</v>
      </c>
      <c r="L707" s="20">
        <v>138911.7255</v>
      </c>
      <c r="M707" s="20">
        <v>5028801.2699999996</v>
      </c>
      <c r="N707" s="20">
        <f t="shared" si="157"/>
        <v>138911.726</v>
      </c>
      <c r="O707" s="20">
        <f t="shared" si="158"/>
        <v>5028801.2699999996</v>
      </c>
      <c r="P707" s="20" t="s">
        <v>104</v>
      </c>
      <c r="Q707" s="43"/>
      <c r="R707" s="43"/>
      <c r="S707" s="43"/>
      <c r="T707" s="43"/>
      <c r="U707" s="43"/>
      <c r="V707" s="44">
        <v>12.3493297</v>
      </c>
      <c r="W707" s="44">
        <v>12.233816839999999</v>
      </c>
      <c r="X707" s="45">
        <f t="shared" si="153"/>
        <v>12.3493297</v>
      </c>
      <c r="Y707" s="45">
        <f t="shared" si="154"/>
        <v>12.233816839999999</v>
      </c>
      <c r="Z707" s="45">
        <f t="shared" si="155"/>
        <v>12.3493297</v>
      </c>
      <c r="AA707" s="17"/>
      <c r="AB707" s="17"/>
      <c r="AC707" s="17"/>
      <c r="AD707" s="17"/>
      <c r="AE707" s="17"/>
      <c r="AF707" s="17"/>
      <c r="AG707" s="17"/>
      <c r="AH707" s="17"/>
      <c r="AI707" s="17"/>
      <c r="AJ707" s="17"/>
      <c r="AK707" s="17"/>
      <c r="AL707" s="43"/>
      <c r="AM707" s="43"/>
    </row>
    <row r="708" spans="1:39" x14ac:dyDescent="0.25">
      <c r="A708" s="29" t="s">
        <v>146</v>
      </c>
      <c r="B708" s="29">
        <v>21</v>
      </c>
      <c r="C708" s="29">
        <v>707</v>
      </c>
      <c r="D708" s="29">
        <v>2020</v>
      </c>
      <c r="E708" s="29">
        <f t="shared" si="159"/>
        <v>2020</v>
      </c>
      <c r="F708" s="29" t="s">
        <v>12</v>
      </c>
      <c r="G708" s="29">
        <v>21</v>
      </c>
      <c r="H708" s="29">
        <v>2020</v>
      </c>
      <c r="I708" s="30">
        <v>27</v>
      </c>
      <c r="J708" s="29" t="s">
        <v>12</v>
      </c>
      <c r="K708" s="29" t="s">
        <v>12</v>
      </c>
      <c r="L708" s="31">
        <v>138925.0497</v>
      </c>
      <c r="M708" s="31">
        <v>5028453.1310000001</v>
      </c>
      <c r="N708" s="31">
        <f t="shared" si="157"/>
        <v>138925.04999999999</v>
      </c>
      <c r="O708" s="31">
        <f t="shared" si="158"/>
        <v>5028453.1310000001</v>
      </c>
      <c r="P708" s="31" t="s">
        <v>104</v>
      </c>
      <c r="Q708" s="32">
        <v>5.8962104140740736</v>
      </c>
      <c r="R708" s="32">
        <v>6.1109327059259266</v>
      </c>
      <c r="S708" s="33">
        <f>IF(E708=2020, Q708, IF(E708=1946, Q708+5.4, IF(E708=1883, Q708+8.2, IF(E708=1882, Q708+5.9, IF(E708=1824, Q708+5.8, IF(E708=1803, Q708+14.8, IF(E708=1790, Q708+8, )))))))</f>
        <v>5.8962104140740736</v>
      </c>
      <c r="T708" s="33">
        <f>IF(E708=2020, R708, IF(E708=1946, R708+5.4, IF(E708=1883, R708+8.2, IF(E708=1882, R708+5.9, IF(E708=1824, R708+5.8, IF(E708=1803, R708+14.8, IF(E708=1790, R708+8, )))))))</f>
        <v>6.1109327059259266</v>
      </c>
      <c r="U708" s="33">
        <f>IF(P708="Affine", S708, T708)</f>
        <v>5.8962104140740736</v>
      </c>
      <c r="V708" s="29"/>
      <c r="W708" s="29"/>
      <c r="X708" s="34"/>
      <c r="Y708" s="33"/>
      <c r="Z708" s="32"/>
      <c r="AA708" s="29">
        <v>1893</v>
      </c>
      <c r="AB708" s="29">
        <v>1893</v>
      </c>
      <c r="AC708" s="29">
        <f>AVERAGE(AA708:AB708)</f>
        <v>1893</v>
      </c>
      <c r="AD708" s="29">
        <f>AC708-AA708</f>
        <v>0</v>
      </c>
      <c r="AE708" s="29">
        <v>2020</v>
      </c>
      <c r="AF708" s="29">
        <v>2020</v>
      </c>
      <c r="AG708" s="29">
        <f>AVERAGE(AE708:AF708)</f>
        <v>2020</v>
      </c>
      <c r="AH708" s="29">
        <f>AG708-AE708</f>
        <v>0</v>
      </c>
      <c r="AI708" s="29" t="s">
        <v>142</v>
      </c>
      <c r="AJ708" s="29">
        <v>2</v>
      </c>
      <c r="AK708" s="29" t="s">
        <v>147</v>
      </c>
      <c r="AL708" s="32">
        <f>AVERAGE(V709:V735)</f>
        <v>5.8962104140740736</v>
      </c>
      <c r="AM708" s="32">
        <f>AVERAGE(W709:W735)</f>
        <v>6.1109327059259266</v>
      </c>
    </row>
    <row r="709" spans="1:39" x14ac:dyDescent="0.25">
      <c r="A709" s="17" t="s">
        <v>267</v>
      </c>
      <c r="B709" s="18">
        <v>84</v>
      </c>
      <c r="C709" s="18">
        <v>708</v>
      </c>
      <c r="D709" s="18">
        <v>2013</v>
      </c>
      <c r="E709" s="17">
        <f t="shared" si="159"/>
        <v>2013</v>
      </c>
      <c r="F709" s="17">
        <v>3</v>
      </c>
      <c r="G709" s="17">
        <v>21</v>
      </c>
      <c r="H709" s="17">
        <v>2020</v>
      </c>
      <c r="I709" s="19" t="s">
        <v>12</v>
      </c>
      <c r="J709" s="17">
        <v>2.4867561500000002</v>
      </c>
      <c r="K709" s="17">
        <v>3.2733000699999999</v>
      </c>
      <c r="L709" s="20">
        <v>138925.0497</v>
      </c>
      <c r="M709" s="20">
        <v>5028453.1310000001</v>
      </c>
      <c r="N709" s="20">
        <f t="shared" si="157"/>
        <v>138925.04999999999</v>
      </c>
      <c r="O709" s="20">
        <f t="shared" si="158"/>
        <v>5028453.1310000001</v>
      </c>
      <c r="P709" s="20" t="s">
        <v>104</v>
      </c>
      <c r="Q709" s="43"/>
      <c r="R709" s="43"/>
      <c r="S709" s="43"/>
      <c r="T709" s="43"/>
      <c r="U709" s="43"/>
      <c r="V709" s="44">
        <v>12.9</v>
      </c>
      <c r="W709" s="44">
        <v>13</v>
      </c>
      <c r="X709" s="45">
        <f t="shared" ref="X709:X735" si="160">IF(H709=2020, V709, IF(H709=1946, V709+5.4, IF(H709=1883, V709+8.2, IF(H709=1882, V709+5.9, IF(H709=1824, V709+5.8, IF(H709=1803, V709+14.8, IF(H709=1790, V709+8, )))))))</f>
        <v>12.9</v>
      </c>
      <c r="Y709" s="45">
        <f t="shared" ref="Y709:Y735" si="161">IF(H709=2020, W709, IF(H709=1946, W709+6.1, IF(H709=1883, W709+7.6, IF(H709=1882, W709+6.3, IF(H709=1824, W709+7.4, IF(H709=1803, W709+17.5, IF(H709=1790, W709+11.8, )))))))</f>
        <v>13</v>
      </c>
      <c r="Z709" s="45">
        <f t="shared" ref="Z709:Z735" si="162">IF(P709="Affine", X709, Y709)</f>
        <v>12.9</v>
      </c>
      <c r="AA709" s="17"/>
      <c r="AB709" s="17"/>
      <c r="AC709" s="17"/>
      <c r="AD709" s="17"/>
      <c r="AE709" s="17"/>
      <c r="AF709" s="17"/>
      <c r="AG709" s="17"/>
      <c r="AH709" s="17"/>
      <c r="AI709" s="17"/>
      <c r="AJ709" s="17"/>
      <c r="AK709" s="17"/>
      <c r="AL709" s="43"/>
      <c r="AM709" s="43"/>
    </row>
    <row r="710" spans="1:39" x14ac:dyDescent="0.25">
      <c r="A710" s="17" t="s">
        <v>320</v>
      </c>
      <c r="B710" s="18">
        <v>140</v>
      </c>
      <c r="C710" s="18">
        <v>709</v>
      </c>
      <c r="D710" s="18">
        <v>2000</v>
      </c>
      <c r="E710" s="17">
        <f t="shared" si="159"/>
        <v>2000</v>
      </c>
      <c r="F710" s="17">
        <v>1</v>
      </c>
      <c r="G710" s="17">
        <v>21</v>
      </c>
      <c r="H710" s="17">
        <v>2020</v>
      </c>
      <c r="I710" s="19" t="s">
        <v>12</v>
      </c>
      <c r="J710" s="17">
        <v>1486.19020215</v>
      </c>
      <c r="K710" s="17">
        <v>-241.07133920000001</v>
      </c>
      <c r="L710" s="20">
        <v>138925.0497</v>
      </c>
      <c r="M710" s="20">
        <v>5028453.1310000001</v>
      </c>
      <c r="N710" s="20">
        <f t="shared" si="157"/>
        <v>138925.04999999999</v>
      </c>
      <c r="O710" s="20">
        <f t="shared" si="158"/>
        <v>5028453.1310000001</v>
      </c>
      <c r="P710" s="20" t="s">
        <v>104</v>
      </c>
      <c r="Q710" s="43"/>
      <c r="R710" s="43"/>
      <c r="S710" s="43"/>
      <c r="T710" s="43"/>
      <c r="U710" s="43"/>
      <c r="V710" s="44">
        <v>3.8</v>
      </c>
      <c r="W710" s="44">
        <v>4</v>
      </c>
      <c r="X710" s="45">
        <f t="shared" si="160"/>
        <v>3.8</v>
      </c>
      <c r="Y710" s="45">
        <f t="shared" si="161"/>
        <v>4</v>
      </c>
      <c r="Z710" s="45">
        <f t="shared" si="162"/>
        <v>3.8</v>
      </c>
      <c r="AA710" s="17"/>
      <c r="AB710" s="17"/>
      <c r="AC710" s="17"/>
      <c r="AD710" s="17"/>
      <c r="AE710" s="17"/>
      <c r="AF710" s="17"/>
      <c r="AG710" s="17"/>
      <c r="AH710" s="17"/>
      <c r="AI710" s="17"/>
      <c r="AJ710" s="17"/>
      <c r="AK710" s="17"/>
      <c r="AL710" s="43"/>
      <c r="AM710" s="43"/>
    </row>
    <row r="711" spans="1:39" x14ac:dyDescent="0.25">
      <c r="A711" s="17" t="s">
        <v>481</v>
      </c>
      <c r="B711" s="18">
        <v>305</v>
      </c>
      <c r="C711" s="18">
        <v>710</v>
      </c>
      <c r="D711" s="18">
        <v>1986</v>
      </c>
      <c r="E711" s="17">
        <f t="shared" si="159"/>
        <v>1986</v>
      </c>
      <c r="F711" s="17">
        <v>5</v>
      </c>
      <c r="G711" s="17">
        <v>21</v>
      </c>
      <c r="H711" s="17">
        <v>2020</v>
      </c>
      <c r="I711" s="19" t="s">
        <v>12</v>
      </c>
      <c r="J711" s="17">
        <v>45.777744290000001</v>
      </c>
      <c r="K711" s="17">
        <v>5.9036156100000001</v>
      </c>
      <c r="L711" s="20">
        <v>138925.0497</v>
      </c>
      <c r="M711" s="20">
        <v>5028453.1310000001</v>
      </c>
      <c r="N711" s="20">
        <f t="shared" si="157"/>
        <v>138925.04999999999</v>
      </c>
      <c r="O711" s="20">
        <f t="shared" si="158"/>
        <v>5028453.1310000001</v>
      </c>
      <c r="P711" s="20" t="s">
        <v>104</v>
      </c>
      <c r="Q711" s="43"/>
      <c r="R711" s="43"/>
      <c r="S711" s="43"/>
      <c r="T711" s="43"/>
      <c r="U711" s="43"/>
      <c r="V711" s="44">
        <v>2.7</v>
      </c>
      <c r="W711" s="44">
        <v>2.1</v>
      </c>
      <c r="X711" s="45">
        <f t="shared" si="160"/>
        <v>2.7</v>
      </c>
      <c r="Y711" s="45">
        <f t="shared" si="161"/>
        <v>2.1</v>
      </c>
      <c r="Z711" s="45">
        <f t="shared" si="162"/>
        <v>2.7</v>
      </c>
      <c r="AA711" s="17"/>
      <c r="AB711" s="17"/>
      <c r="AC711" s="17"/>
      <c r="AD711" s="17"/>
      <c r="AE711" s="17"/>
      <c r="AF711" s="17"/>
      <c r="AG711" s="17"/>
      <c r="AH711" s="17"/>
      <c r="AI711" s="17"/>
      <c r="AJ711" s="17"/>
      <c r="AK711" s="17"/>
      <c r="AL711" s="43"/>
      <c r="AM711" s="43"/>
    </row>
    <row r="712" spans="1:39" x14ac:dyDescent="0.25">
      <c r="A712" s="17" t="s">
        <v>614</v>
      </c>
      <c r="B712" s="18">
        <v>443</v>
      </c>
      <c r="C712" s="18">
        <v>711</v>
      </c>
      <c r="D712" s="18">
        <v>1974</v>
      </c>
      <c r="E712" s="17">
        <f t="shared" si="159"/>
        <v>1974</v>
      </c>
      <c r="F712" s="17">
        <v>2</v>
      </c>
      <c r="G712" s="17">
        <v>21</v>
      </c>
      <c r="H712" s="17">
        <v>2020</v>
      </c>
      <c r="I712" s="19" t="s">
        <v>12</v>
      </c>
      <c r="J712" s="17">
        <v>19.593737019999999</v>
      </c>
      <c r="K712" s="17">
        <v>9.0413827300000005</v>
      </c>
      <c r="L712" s="20">
        <v>138925.0497</v>
      </c>
      <c r="M712" s="20">
        <v>5028453.1310000001</v>
      </c>
      <c r="N712" s="20">
        <f t="shared" si="157"/>
        <v>138925.04999999999</v>
      </c>
      <c r="O712" s="20">
        <f t="shared" si="158"/>
        <v>5028453.1310000001</v>
      </c>
      <c r="P712" s="20" t="s">
        <v>104</v>
      </c>
      <c r="Q712" s="43"/>
      <c r="R712" s="43"/>
      <c r="S712" s="43"/>
      <c r="T712" s="43"/>
      <c r="U712" s="43"/>
      <c r="V712" s="44">
        <v>13.3</v>
      </c>
      <c r="W712" s="44">
        <v>12.5</v>
      </c>
      <c r="X712" s="45">
        <f t="shared" si="160"/>
        <v>13.3</v>
      </c>
      <c r="Y712" s="45">
        <f t="shared" si="161"/>
        <v>12.5</v>
      </c>
      <c r="Z712" s="45">
        <f t="shared" si="162"/>
        <v>13.3</v>
      </c>
      <c r="AA712" s="17"/>
      <c r="AB712" s="17"/>
      <c r="AC712" s="17"/>
      <c r="AD712" s="17"/>
      <c r="AE712" s="17"/>
      <c r="AF712" s="17"/>
      <c r="AG712" s="17"/>
      <c r="AH712" s="17"/>
      <c r="AI712" s="17"/>
      <c r="AJ712" s="17"/>
      <c r="AK712" s="17"/>
      <c r="AL712" s="43"/>
      <c r="AM712" s="43"/>
    </row>
    <row r="713" spans="1:39" x14ac:dyDescent="0.25">
      <c r="A713" s="17" t="s">
        <v>631</v>
      </c>
      <c r="B713" s="18">
        <v>460</v>
      </c>
      <c r="C713" s="18">
        <v>712</v>
      </c>
      <c r="D713" s="18">
        <v>1971</v>
      </c>
      <c r="E713" s="17">
        <f t="shared" si="159"/>
        <v>1971</v>
      </c>
      <c r="F713" s="17">
        <v>3</v>
      </c>
      <c r="G713" s="17">
        <v>21</v>
      </c>
      <c r="H713" s="17">
        <v>2020</v>
      </c>
      <c r="I713" s="19" t="s">
        <v>12</v>
      </c>
      <c r="J713" s="17">
        <v>18.73374596</v>
      </c>
      <c r="K713" s="17">
        <v>20.891667309999999</v>
      </c>
      <c r="L713" s="20">
        <v>138925.0497</v>
      </c>
      <c r="M713" s="20">
        <v>5028453.1310000001</v>
      </c>
      <c r="N713" s="20">
        <f t="shared" si="157"/>
        <v>138925.04999999999</v>
      </c>
      <c r="O713" s="20">
        <f t="shared" si="158"/>
        <v>5028453.1310000001</v>
      </c>
      <c r="P713" s="20" t="s">
        <v>104</v>
      </c>
      <c r="Q713" s="43"/>
      <c r="R713" s="43"/>
      <c r="S713" s="43"/>
      <c r="T713" s="43"/>
      <c r="U713" s="43"/>
      <c r="V713" s="44">
        <v>1</v>
      </c>
      <c r="W713" s="44">
        <v>0.3</v>
      </c>
      <c r="X713" s="45">
        <f t="shared" si="160"/>
        <v>1</v>
      </c>
      <c r="Y713" s="45">
        <f t="shared" si="161"/>
        <v>0.3</v>
      </c>
      <c r="Z713" s="45">
        <f t="shared" si="162"/>
        <v>1</v>
      </c>
      <c r="AA713" s="17"/>
      <c r="AB713" s="17"/>
      <c r="AC713" s="17"/>
      <c r="AD713" s="17"/>
      <c r="AE713" s="17"/>
      <c r="AF713" s="17"/>
      <c r="AG713" s="17"/>
      <c r="AH713" s="17"/>
      <c r="AI713" s="17"/>
      <c r="AJ713" s="17"/>
      <c r="AK713" s="17"/>
      <c r="AL713" s="43"/>
      <c r="AM713" s="43"/>
    </row>
    <row r="714" spans="1:39" x14ac:dyDescent="0.25">
      <c r="A714" s="17" t="s">
        <v>654</v>
      </c>
      <c r="B714" s="18">
        <v>483</v>
      </c>
      <c r="C714" s="18">
        <v>713</v>
      </c>
      <c r="D714" s="18">
        <v>1966</v>
      </c>
      <c r="E714" s="17">
        <f t="shared" si="159"/>
        <v>1966</v>
      </c>
      <c r="F714" s="17">
        <v>2</v>
      </c>
      <c r="G714" s="17">
        <v>21</v>
      </c>
      <c r="H714" s="17">
        <v>2020</v>
      </c>
      <c r="I714" s="19" t="s">
        <v>12</v>
      </c>
      <c r="J714" s="17">
        <v>3.1921192500000002</v>
      </c>
      <c r="K714" s="17">
        <v>3.8972751099999998</v>
      </c>
      <c r="L714" s="20">
        <v>138925.0497</v>
      </c>
      <c r="M714" s="20">
        <v>5028453.1310000001</v>
      </c>
      <c r="N714" s="20">
        <f t="shared" si="157"/>
        <v>138925.04999999999</v>
      </c>
      <c r="O714" s="20">
        <f t="shared" si="158"/>
        <v>5028453.1310000001</v>
      </c>
      <c r="P714" s="20" t="s">
        <v>104</v>
      </c>
      <c r="Q714" s="43"/>
      <c r="R714" s="43"/>
      <c r="S714" s="43"/>
      <c r="T714" s="43"/>
      <c r="U714" s="43"/>
      <c r="V714" s="44">
        <v>2.6</v>
      </c>
      <c r="W714" s="44">
        <v>4.0999999999999996</v>
      </c>
      <c r="X714" s="45">
        <f t="shared" si="160"/>
        <v>2.6</v>
      </c>
      <c r="Y714" s="45">
        <f t="shared" si="161"/>
        <v>4.0999999999999996</v>
      </c>
      <c r="Z714" s="45">
        <f t="shared" si="162"/>
        <v>2.6</v>
      </c>
      <c r="AA714" s="17"/>
      <c r="AB714" s="17"/>
      <c r="AC714" s="17"/>
      <c r="AD714" s="17"/>
      <c r="AE714" s="17"/>
      <c r="AF714" s="17"/>
      <c r="AG714" s="17"/>
      <c r="AH714" s="17"/>
      <c r="AI714" s="17"/>
      <c r="AJ714" s="17"/>
      <c r="AK714" s="17"/>
      <c r="AL714" s="43"/>
      <c r="AM714" s="43"/>
    </row>
    <row r="715" spans="1:39" x14ac:dyDescent="0.25">
      <c r="A715" s="17" t="s">
        <v>684</v>
      </c>
      <c r="B715" s="18">
        <v>513</v>
      </c>
      <c r="C715" s="18">
        <v>714</v>
      </c>
      <c r="D715" s="18">
        <v>1963</v>
      </c>
      <c r="E715" s="17">
        <f t="shared" si="159"/>
        <v>1963</v>
      </c>
      <c r="F715" s="17">
        <v>7</v>
      </c>
      <c r="G715" s="17">
        <v>21</v>
      </c>
      <c r="H715" s="17">
        <v>2020</v>
      </c>
      <c r="I715" s="19" t="s">
        <v>12</v>
      </c>
      <c r="J715" s="17">
        <v>5.5916640099999997</v>
      </c>
      <c r="K715" s="17">
        <v>5.3135875099999996</v>
      </c>
      <c r="L715" s="20">
        <v>138925.0497</v>
      </c>
      <c r="M715" s="20">
        <v>5028453.1310000001</v>
      </c>
      <c r="N715" s="20">
        <f t="shared" si="157"/>
        <v>138925.04999999999</v>
      </c>
      <c r="O715" s="20">
        <f t="shared" si="158"/>
        <v>5028453.1310000001</v>
      </c>
      <c r="P715" s="20" t="s">
        <v>104</v>
      </c>
      <c r="Q715" s="43"/>
      <c r="R715" s="43"/>
      <c r="S715" s="43"/>
      <c r="T715" s="43"/>
      <c r="U715" s="43"/>
      <c r="V715" s="44">
        <v>0.9</v>
      </c>
      <c r="W715" s="44">
        <v>1.7</v>
      </c>
      <c r="X715" s="45">
        <f t="shared" si="160"/>
        <v>0.9</v>
      </c>
      <c r="Y715" s="45">
        <f t="shared" si="161"/>
        <v>1.7</v>
      </c>
      <c r="Z715" s="45">
        <f t="shared" si="162"/>
        <v>0.9</v>
      </c>
      <c r="AA715" s="17"/>
      <c r="AB715" s="17"/>
      <c r="AC715" s="17"/>
      <c r="AD715" s="17"/>
      <c r="AE715" s="17"/>
      <c r="AF715" s="17"/>
      <c r="AG715" s="17"/>
      <c r="AH715" s="17"/>
      <c r="AI715" s="17"/>
      <c r="AJ715" s="17"/>
      <c r="AK715" s="17"/>
      <c r="AL715" s="43"/>
      <c r="AM715" s="43"/>
    </row>
    <row r="716" spans="1:39" x14ac:dyDescent="0.25">
      <c r="A716" s="17" t="s">
        <v>704</v>
      </c>
      <c r="B716" s="18">
        <v>533</v>
      </c>
      <c r="C716" s="18">
        <v>715</v>
      </c>
      <c r="D716" s="18">
        <v>1960</v>
      </c>
      <c r="E716" s="17">
        <f t="shared" si="159"/>
        <v>1960</v>
      </c>
      <c r="F716" s="17">
        <v>2</v>
      </c>
      <c r="G716" s="17">
        <v>21</v>
      </c>
      <c r="H716" s="17">
        <v>2020</v>
      </c>
      <c r="I716" s="19" t="s">
        <v>12</v>
      </c>
      <c r="J716" s="17">
        <v>4.1636168800000002</v>
      </c>
      <c r="K716" s="17">
        <v>5.4521108700000003</v>
      </c>
      <c r="L716" s="20">
        <v>138925.0497</v>
      </c>
      <c r="M716" s="20">
        <v>5028453.1310000001</v>
      </c>
      <c r="N716" s="20">
        <f t="shared" si="157"/>
        <v>138925.04999999999</v>
      </c>
      <c r="O716" s="20">
        <f t="shared" si="158"/>
        <v>5028453.1310000001</v>
      </c>
      <c r="P716" s="20" t="s">
        <v>104</v>
      </c>
      <c r="Q716" s="43"/>
      <c r="R716" s="43"/>
      <c r="S716" s="43"/>
      <c r="T716" s="43"/>
      <c r="U716" s="43"/>
      <c r="V716" s="44">
        <v>1.7</v>
      </c>
      <c r="W716" s="44">
        <v>1.9</v>
      </c>
      <c r="X716" s="45">
        <f t="shared" si="160"/>
        <v>1.7</v>
      </c>
      <c r="Y716" s="45">
        <f t="shared" si="161"/>
        <v>1.9</v>
      </c>
      <c r="Z716" s="45">
        <f t="shared" si="162"/>
        <v>1.7</v>
      </c>
      <c r="AA716" s="17"/>
      <c r="AB716" s="17"/>
      <c r="AC716" s="17"/>
      <c r="AD716" s="17"/>
      <c r="AE716" s="17"/>
      <c r="AF716" s="17"/>
      <c r="AG716" s="17"/>
      <c r="AH716" s="17"/>
      <c r="AI716" s="17"/>
      <c r="AJ716" s="17"/>
      <c r="AK716" s="17"/>
      <c r="AL716" s="43"/>
      <c r="AM716" s="43"/>
    </row>
    <row r="717" spans="1:39" x14ac:dyDescent="0.25">
      <c r="A717" s="17" t="s">
        <v>728</v>
      </c>
      <c r="B717" s="18">
        <v>557</v>
      </c>
      <c r="C717" s="18">
        <v>716</v>
      </c>
      <c r="D717" s="18">
        <v>1958</v>
      </c>
      <c r="E717" s="17">
        <f t="shared" si="159"/>
        <v>1958</v>
      </c>
      <c r="F717" s="17">
        <v>1</v>
      </c>
      <c r="G717" s="17">
        <v>21</v>
      </c>
      <c r="H717" s="17">
        <v>2020</v>
      </c>
      <c r="I717" s="19" t="s">
        <v>12</v>
      </c>
      <c r="J717" s="17">
        <v>4.8088442699999998</v>
      </c>
      <c r="K717" s="17">
        <v>5.45425644</v>
      </c>
      <c r="L717" s="20">
        <v>138925.0497</v>
      </c>
      <c r="M717" s="20">
        <v>5028453.1310000001</v>
      </c>
      <c r="N717" s="20">
        <f t="shared" si="157"/>
        <v>138925.04999999999</v>
      </c>
      <c r="O717" s="20">
        <f t="shared" si="158"/>
        <v>5028453.1310000001</v>
      </c>
      <c r="P717" s="20" t="s">
        <v>104</v>
      </c>
      <c r="Q717" s="43"/>
      <c r="R717" s="43"/>
      <c r="S717" s="43"/>
      <c r="T717" s="43"/>
      <c r="U717" s="43"/>
      <c r="V717" s="44">
        <v>0.9</v>
      </c>
      <c r="W717" s="44">
        <v>0.9</v>
      </c>
      <c r="X717" s="45">
        <f t="shared" si="160"/>
        <v>0.9</v>
      </c>
      <c r="Y717" s="45">
        <f t="shared" si="161"/>
        <v>0.9</v>
      </c>
      <c r="Z717" s="45">
        <f t="shared" si="162"/>
        <v>0.9</v>
      </c>
      <c r="AA717" s="17"/>
      <c r="AB717" s="17"/>
      <c r="AC717" s="17"/>
      <c r="AD717" s="17"/>
      <c r="AE717" s="17"/>
      <c r="AF717" s="17"/>
      <c r="AG717" s="17"/>
      <c r="AH717" s="17"/>
      <c r="AI717" s="17"/>
      <c r="AJ717" s="17"/>
      <c r="AK717" s="17"/>
      <c r="AL717" s="43"/>
      <c r="AM717" s="43"/>
    </row>
    <row r="718" spans="1:39" x14ac:dyDescent="0.25">
      <c r="A718" s="17" t="s">
        <v>856</v>
      </c>
      <c r="B718" s="18">
        <v>681</v>
      </c>
      <c r="C718" s="18">
        <v>717</v>
      </c>
      <c r="D718" s="17" t="s">
        <v>837</v>
      </c>
      <c r="E718" s="17">
        <v>1946</v>
      </c>
      <c r="F718" s="17">
        <v>20</v>
      </c>
      <c r="G718" s="17">
        <v>21</v>
      </c>
      <c r="H718" s="17">
        <v>2020</v>
      </c>
      <c r="I718" s="19" t="s">
        <v>12</v>
      </c>
      <c r="J718" s="17">
        <v>14.26005623</v>
      </c>
      <c r="K718" s="17">
        <v>10.37263141</v>
      </c>
      <c r="L718" s="20">
        <v>138925.0497</v>
      </c>
      <c r="M718" s="20">
        <v>5028453.1310000001</v>
      </c>
      <c r="N718" s="20">
        <f t="shared" si="157"/>
        <v>138925.04999999999</v>
      </c>
      <c r="O718" s="20">
        <f t="shared" si="158"/>
        <v>5028453.1310000001</v>
      </c>
      <c r="P718" s="20" t="s">
        <v>104</v>
      </c>
      <c r="Q718" s="43"/>
      <c r="R718" s="43"/>
      <c r="S718" s="43"/>
      <c r="T718" s="43"/>
      <c r="U718" s="43"/>
      <c r="V718" s="44">
        <v>0.1</v>
      </c>
      <c r="W718" s="44">
        <v>1.3</v>
      </c>
      <c r="X718" s="45">
        <f t="shared" si="160"/>
        <v>0.1</v>
      </c>
      <c r="Y718" s="45">
        <f t="shared" si="161"/>
        <v>1.3</v>
      </c>
      <c r="Z718" s="45">
        <f t="shared" si="162"/>
        <v>0.1</v>
      </c>
      <c r="AA718" s="17"/>
      <c r="AB718" s="17"/>
      <c r="AC718" s="17"/>
      <c r="AD718" s="17"/>
      <c r="AE718" s="17"/>
      <c r="AF718" s="17"/>
      <c r="AG718" s="17"/>
      <c r="AH718" s="17"/>
      <c r="AI718" s="17"/>
      <c r="AJ718" s="17"/>
      <c r="AK718" s="17"/>
      <c r="AL718" s="43"/>
      <c r="AM718" s="43"/>
    </row>
    <row r="719" spans="1:39" x14ac:dyDescent="0.25">
      <c r="A719" s="17" t="s">
        <v>881</v>
      </c>
      <c r="B719" s="18">
        <v>705</v>
      </c>
      <c r="C719" s="18">
        <v>718</v>
      </c>
      <c r="D719" s="17" t="s">
        <v>879</v>
      </c>
      <c r="E719" s="17">
        <v>1946</v>
      </c>
      <c r="F719" s="17">
        <v>3</v>
      </c>
      <c r="G719" s="17">
        <v>21</v>
      </c>
      <c r="H719" s="17">
        <v>2020</v>
      </c>
      <c r="I719" s="19" t="s">
        <v>12</v>
      </c>
      <c r="J719" s="17">
        <v>541.26459526999997</v>
      </c>
      <c r="K719" s="17">
        <v>-251.00605314000001</v>
      </c>
      <c r="L719" s="20">
        <v>138925.0497</v>
      </c>
      <c r="M719" s="20">
        <v>5028453.1310000001</v>
      </c>
      <c r="N719" s="20">
        <f t="shared" si="157"/>
        <v>138925.04999999999</v>
      </c>
      <c r="O719" s="20">
        <f t="shared" si="158"/>
        <v>5028453.1310000001</v>
      </c>
      <c r="P719" s="20" t="s">
        <v>104</v>
      </c>
      <c r="Q719" s="43"/>
      <c r="R719" s="43"/>
      <c r="S719" s="43"/>
      <c r="T719" s="43"/>
      <c r="U719" s="43"/>
      <c r="V719" s="44">
        <v>3.7</v>
      </c>
      <c r="W719" s="44">
        <v>3.4</v>
      </c>
      <c r="X719" s="45">
        <f t="shared" si="160"/>
        <v>3.7</v>
      </c>
      <c r="Y719" s="45">
        <f t="shared" si="161"/>
        <v>3.4</v>
      </c>
      <c r="Z719" s="45">
        <f t="shared" si="162"/>
        <v>3.7</v>
      </c>
      <c r="AA719" s="17"/>
      <c r="AB719" s="17"/>
      <c r="AC719" s="17"/>
      <c r="AD719" s="17"/>
      <c r="AE719" s="17"/>
      <c r="AF719" s="17"/>
      <c r="AG719" s="17"/>
      <c r="AH719" s="17"/>
      <c r="AI719" s="17"/>
      <c r="AJ719" s="17"/>
      <c r="AK719" s="17"/>
      <c r="AL719" s="43"/>
      <c r="AM719" s="43"/>
    </row>
    <row r="720" spans="1:39" x14ac:dyDescent="0.25">
      <c r="A720" s="17" t="s">
        <v>922</v>
      </c>
      <c r="B720" s="18">
        <v>745</v>
      </c>
      <c r="C720" s="18">
        <v>719</v>
      </c>
      <c r="D720" s="17" t="s">
        <v>919</v>
      </c>
      <c r="E720" s="17">
        <v>1946</v>
      </c>
      <c r="F720" s="17">
        <v>4</v>
      </c>
      <c r="G720" s="17">
        <v>21</v>
      </c>
      <c r="H720" s="17">
        <v>2020</v>
      </c>
      <c r="I720" s="19" t="s">
        <v>12</v>
      </c>
      <c r="J720" s="17">
        <v>35.098175740000002</v>
      </c>
      <c r="K720" s="17">
        <v>23.37547266</v>
      </c>
      <c r="L720" s="20">
        <v>138925.0497</v>
      </c>
      <c r="M720" s="20">
        <v>5028453.1310000001</v>
      </c>
      <c r="N720" s="20">
        <f t="shared" si="157"/>
        <v>138925.04999999999</v>
      </c>
      <c r="O720" s="20">
        <f t="shared" si="158"/>
        <v>5028453.1310000001</v>
      </c>
      <c r="P720" s="20" t="s">
        <v>104</v>
      </c>
      <c r="Q720" s="43"/>
      <c r="R720" s="43"/>
      <c r="S720" s="43"/>
      <c r="T720" s="43"/>
      <c r="U720" s="43"/>
      <c r="V720" s="44">
        <v>2.9</v>
      </c>
      <c r="W720" s="44">
        <v>1.8</v>
      </c>
      <c r="X720" s="45">
        <f t="shared" si="160"/>
        <v>2.9</v>
      </c>
      <c r="Y720" s="45">
        <f t="shared" si="161"/>
        <v>1.8</v>
      </c>
      <c r="Z720" s="45">
        <f t="shared" si="162"/>
        <v>2.9</v>
      </c>
      <c r="AA720" s="17"/>
      <c r="AB720" s="17"/>
      <c r="AC720" s="17"/>
      <c r="AD720" s="17"/>
      <c r="AE720" s="17"/>
      <c r="AF720" s="17"/>
      <c r="AG720" s="17"/>
      <c r="AH720" s="17"/>
      <c r="AI720" s="17"/>
      <c r="AJ720" s="17"/>
      <c r="AK720" s="17"/>
      <c r="AL720" s="43"/>
      <c r="AM720" s="43"/>
    </row>
    <row r="721" spans="1:39" x14ac:dyDescent="0.25">
      <c r="A721" s="17" t="s">
        <v>973</v>
      </c>
      <c r="B721" s="18">
        <v>796</v>
      </c>
      <c r="C721" s="18">
        <v>720</v>
      </c>
      <c r="D721" s="17">
        <v>1917</v>
      </c>
      <c r="E721" s="17">
        <f>D721</f>
        <v>1917</v>
      </c>
      <c r="F721" s="17">
        <v>1</v>
      </c>
      <c r="G721" s="17">
        <v>21</v>
      </c>
      <c r="H721" s="17">
        <v>2020</v>
      </c>
      <c r="I721" s="19" t="s">
        <v>12</v>
      </c>
      <c r="J721" s="17">
        <v>11.97700307</v>
      </c>
      <c r="K721" s="17">
        <v>1.5869923699999999</v>
      </c>
      <c r="L721" s="20">
        <v>138925.0497</v>
      </c>
      <c r="M721" s="20">
        <v>5028453.1310000001</v>
      </c>
      <c r="N721" s="20">
        <f t="shared" si="157"/>
        <v>138925.04999999999</v>
      </c>
      <c r="O721" s="20">
        <f t="shared" si="158"/>
        <v>5028453.1310000001</v>
      </c>
      <c r="P721" s="20" t="s">
        <v>104</v>
      </c>
      <c r="Q721" s="51"/>
      <c r="R721" s="51"/>
      <c r="S721" s="51"/>
      <c r="T721" s="51"/>
      <c r="U721" s="51"/>
      <c r="V721" s="44">
        <v>5.6778986299999996</v>
      </c>
      <c r="W721" s="44">
        <v>8.1618763800000007</v>
      </c>
      <c r="X721" s="45">
        <f t="shared" si="160"/>
        <v>5.6778986299999996</v>
      </c>
      <c r="Y721" s="45">
        <f t="shared" si="161"/>
        <v>8.1618763800000007</v>
      </c>
      <c r="Z721" s="45">
        <f t="shared" si="162"/>
        <v>5.6778986299999996</v>
      </c>
      <c r="AA721" s="17"/>
      <c r="AB721" s="17"/>
      <c r="AC721" s="17"/>
      <c r="AD721" s="17"/>
      <c r="AE721" s="17"/>
      <c r="AF721" s="17"/>
      <c r="AG721" s="17"/>
      <c r="AH721" s="17"/>
      <c r="AI721" s="17"/>
      <c r="AJ721" s="17"/>
      <c r="AK721" s="17"/>
      <c r="AL721" s="51"/>
      <c r="AM721" s="51"/>
    </row>
    <row r="722" spans="1:39" x14ac:dyDescent="0.25">
      <c r="A722" s="17" t="s">
        <v>755</v>
      </c>
      <c r="B722" s="18">
        <v>583</v>
      </c>
      <c r="C722" s="18">
        <v>721</v>
      </c>
      <c r="D722" s="17" t="s">
        <v>754</v>
      </c>
      <c r="E722" s="17">
        <v>1947</v>
      </c>
      <c r="F722" s="17">
        <v>2</v>
      </c>
      <c r="G722" s="17">
        <v>21</v>
      </c>
      <c r="H722" s="17">
        <v>2020</v>
      </c>
      <c r="I722" s="19" t="s">
        <v>12</v>
      </c>
      <c r="J722" s="17">
        <v>297.34313961999999</v>
      </c>
      <c r="K722" s="17">
        <v>-931.08159843999999</v>
      </c>
      <c r="L722" s="20">
        <v>138925.04972201999</v>
      </c>
      <c r="M722" s="20">
        <v>5028453.1313274102</v>
      </c>
      <c r="N722" s="20">
        <f t="shared" si="157"/>
        <v>138925.04999999999</v>
      </c>
      <c r="O722" s="20">
        <f t="shared" si="158"/>
        <v>5028453.1310000001</v>
      </c>
      <c r="P722" s="20" t="s">
        <v>104</v>
      </c>
      <c r="Q722" s="43"/>
      <c r="R722" s="43"/>
      <c r="S722" s="43"/>
      <c r="T722" s="43"/>
      <c r="U722" s="43"/>
      <c r="V722" s="44">
        <v>5.3</v>
      </c>
      <c r="W722" s="44">
        <v>8.1999999999999993</v>
      </c>
      <c r="X722" s="45">
        <f t="shared" si="160"/>
        <v>5.3</v>
      </c>
      <c r="Y722" s="45">
        <f t="shared" si="161"/>
        <v>8.1999999999999993</v>
      </c>
      <c r="Z722" s="45">
        <f t="shared" si="162"/>
        <v>5.3</v>
      </c>
      <c r="AA722" s="17"/>
      <c r="AB722" s="17"/>
      <c r="AC722" s="17"/>
      <c r="AD722" s="17"/>
      <c r="AE722" s="17"/>
      <c r="AF722" s="17"/>
      <c r="AG722" s="17"/>
      <c r="AH722" s="17"/>
      <c r="AI722" s="17"/>
      <c r="AJ722" s="17"/>
      <c r="AK722" s="17"/>
      <c r="AL722" s="43"/>
      <c r="AM722" s="43"/>
    </row>
    <row r="723" spans="1:39" x14ac:dyDescent="0.25">
      <c r="A723" s="17" t="s">
        <v>780</v>
      </c>
      <c r="B723" s="18">
        <v>608</v>
      </c>
      <c r="C723" s="18">
        <v>722</v>
      </c>
      <c r="D723" s="17" t="s">
        <v>781</v>
      </c>
      <c r="E723" s="17">
        <v>1947</v>
      </c>
      <c r="F723" s="17">
        <v>1</v>
      </c>
      <c r="G723" s="17">
        <v>21</v>
      </c>
      <c r="H723" s="17">
        <v>2020</v>
      </c>
      <c r="I723" s="19" t="s">
        <v>12</v>
      </c>
      <c r="J723" s="17">
        <v>296.00169304000002</v>
      </c>
      <c r="K723" s="17">
        <v>-934.98136447000002</v>
      </c>
      <c r="L723" s="20">
        <v>138925.04972201999</v>
      </c>
      <c r="M723" s="20">
        <v>5028453.1313274102</v>
      </c>
      <c r="N723" s="20">
        <f t="shared" si="157"/>
        <v>138925.04999999999</v>
      </c>
      <c r="O723" s="20">
        <f t="shared" si="158"/>
        <v>5028453.1310000001</v>
      </c>
      <c r="P723" s="20" t="s">
        <v>104</v>
      </c>
      <c r="Q723" s="43"/>
      <c r="R723" s="43"/>
      <c r="S723" s="43"/>
      <c r="T723" s="43"/>
      <c r="U723" s="43"/>
      <c r="V723" s="44">
        <v>1.6</v>
      </c>
      <c r="W723" s="44">
        <v>3.7</v>
      </c>
      <c r="X723" s="45">
        <f t="shared" si="160"/>
        <v>1.6</v>
      </c>
      <c r="Y723" s="45">
        <f t="shared" si="161"/>
        <v>3.7</v>
      </c>
      <c r="Z723" s="45">
        <f t="shared" si="162"/>
        <v>1.6</v>
      </c>
      <c r="AA723" s="17"/>
      <c r="AB723" s="17"/>
      <c r="AC723" s="17"/>
      <c r="AD723" s="17"/>
      <c r="AE723" s="17"/>
      <c r="AF723" s="17"/>
      <c r="AG723" s="17"/>
      <c r="AH723" s="17"/>
      <c r="AI723" s="17"/>
      <c r="AJ723" s="17"/>
      <c r="AK723" s="17"/>
      <c r="AL723" s="43"/>
      <c r="AM723" s="43"/>
    </row>
    <row r="724" spans="1:39" x14ac:dyDescent="0.25">
      <c r="A724" s="17" t="s">
        <v>819</v>
      </c>
      <c r="B724" s="18">
        <v>645</v>
      </c>
      <c r="C724" s="18">
        <v>723</v>
      </c>
      <c r="D724" s="17" t="s">
        <v>809</v>
      </c>
      <c r="E724" s="17">
        <v>1947</v>
      </c>
      <c r="F724" s="17">
        <v>11</v>
      </c>
      <c r="G724" s="17">
        <v>21</v>
      </c>
      <c r="H724" s="17">
        <v>2020</v>
      </c>
      <c r="I724" s="19" t="s">
        <v>12</v>
      </c>
      <c r="J724" s="17">
        <v>279.12195429000002</v>
      </c>
      <c r="K724" s="17">
        <v>-865.12091541999996</v>
      </c>
      <c r="L724" s="20">
        <v>138925.04972201999</v>
      </c>
      <c r="M724" s="20">
        <v>5028453.1313274102</v>
      </c>
      <c r="N724" s="20">
        <f t="shared" si="157"/>
        <v>138925.04999999999</v>
      </c>
      <c r="O724" s="20">
        <f t="shared" si="158"/>
        <v>5028453.1310000001</v>
      </c>
      <c r="P724" s="20" t="s">
        <v>104</v>
      </c>
      <c r="Q724" s="43"/>
      <c r="R724" s="43"/>
      <c r="S724" s="43"/>
      <c r="T724" s="43"/>
      <c r="U724" s="43"/>
      <c r="V724" s="44">
        <v>2.8</v>
      </c>
      <c r="W724" s="44">
        <v>4.2</v>
      </c>
      <c r="X724" s="45">
        <f t="shared" si="160"/>
        <v>2.8</v>
      </c>
      <c r="Y724" s="45">
        <f t="shared" si="161"/>
        <v>4.2</v>
      </c>
      <c r="Z724" s="45">
        <f t="shared" si="162"/>
        <v>2.8</v>
      </c>
      <c r="AA724" s="17"/>
      <c r="AB724" s="17"/>
      <c r="AC724" s="17"/>
      <c r="AD724" s="17"/>
      <c r="AE724" s="17"/>
      <c r="AF724" s="17"/>
      <c r="AG724" s="17"/>
      <c r="AH724" s="17"/>
      <c r="AI724" s="17"/>
      <c r="AJ724" s="17"/>
      <c r="AK724" s="17"/>
      <c r="AL724" s="43"/>
      <c r="AM724" s="43"/>
    </row>
    <row r="725" spans="1:39" x14ac:dyDescent="0.25">
      <c r="A725" s="17" t="s">
        <v>946</v>
      </c>
      <c r="B725" s="18">
        <v>769</v>
      </c>
      <c r="C725" s="18">
        <v>724</v>
      </c>
      <c r="D725" s="17">
        <v>1931</v>
      </c>
      <c r="E725" s="17">
        <f>D725</f>
        <v>1931</v>
      </c>
      <c r="F725" s="17">
        <v>2</v>
      </c>
      <c r="G725" s="17">
        <v>21</v>
      </c>
      <c r="H725" s="17">
        <v>2020</v>
      </c>
      <c r="I725" s="19" t="s">
        <v>12</v>
      </c>
      <c r="J725" s="17">
        <v>295.10018388999998</v>
      </c>
      <c r="K725" s="17">
        <v>-948.67738423000003</v>
      </c>
      <c r="L725" s="20">
        <v>138925.04972201999</v>
      </c>
      <c r="M725" s="20">
        <v>5028453.1313274102</v>
      </c>
      <c r="N725" s="20">
        <f t="shared" si="157"/>
        <v>138925.04999999999</v>
      </c>
      <c r="O725" s="20">
        <f t="shared" si="158"/>
        <v>5028453.1310000001</v>
      </c>
      <c r="P725" s="20" t="s">
        <v>104</v>
      </c>
      <c r="Q725" s="43"/>
      <c r="R725" s="43"/>
      <c r="S725" s="43"/>
      <c r="T725" s="43"/>
      <c r="U725" s="43"/>
      <c r="V725" s="53">
        <v>4.07209383</v>
      </c>
      <c r="W725" s="53">
        <v>6.5198412799999996</v>
      </c>
      <c r="X725" s="45">
        <f t="shared" si="160"/>
        <v>4.07209383</v>
      </c>
      <c r="Y725" s="45">
        <f t="shared" si="161"/>
        <v>6.5198412799999996</v>
      </c>
      <c r="Z725" s="45">
        <f t="shared" si="162"/>
        <v>4.07209383</v>
      </c>
      <c r="AA725" s="17"/>
      <c r="AB725" s="17"/>
      <c r="AC725" s="17"/>
      <c r="AD725" s="17"/>
      <c r="AE725" s="17"/>
      <c r="AF725" s="17"/>
      <c r="AG725" s="17"/>
      <c r="AH725" s="17"/>
      <c r="AI725" s="17"/>
      <c r="AJ725" s="17"/>
      <c r="AK725" s="17"/>
      <c r="AL725" s="43"/>
      <c r="AM725" s="43"/>
    </row>
    <row r="726" spans="1:39" x14ac:dyDescent="0.25">
      <c r="A726" s="17" t="s">
        <v>1011</v>
      </c>
      <c r="B726" s="18">
        <v>834</v>
      </c>
      <c r="C726" s="18">
        <v>725</v>
      </c>
      <c r="D726" s="17" t="s">
        <v>1012</v>
      </c>
      <c r="E726" s="17">
        <v>1905</v>
      </c>
      <c r="F726" s="17">
        <v>1</v>
      </c>
      <c r="G726" s="17">
        <v>21</v>
      </c>
      <c r="H726" s="17">
        <v>2020</v>
      </c>
      <c r="I726" s="19" t="s">
        <v>12</v>
      </c>
      <c r="J726" s="17">
        <v>5926.9236198299996</v>
      </c>
      <c r="K726" s="17">
        <v>-2210.8665735999998</v>
      </c>
      <c r="L726" s="20">
        <v>138925.04972201999</v>
      </c>
      <c r="M726" s="20">
        <v>5028453.1313274102</v>
      </c>
      <c r="N726" s="20">
        <f t="shared" si="157"/>
        <v>138925.04999999999</v>
      </c>
      <c r="O726" s="20">
        <f t="shared" si="158"/>
        <v>5028453.1310000001</v>
      </c>
      <c r="P726" s="20" t="s">
        <v>104</v>
      </c>
      <c r="Q726" s="43"/>
      <c r="R726" s="43"/>
      <c r="S726" s="43"/>
      <c r="T726" s="43"/>
      <c r="U726" s="43"/>
      <c r="V726" s="53">
        <v>18.34991252</v>
      </c>
      <c r="W726" s="44">
        <v>16.21533337</v>
      </c>
      <c r="X726" s="45">
        <f t="shared" si="160"/>
        <v>18.34991252</v>
      </c>
      <c r="Y726" s="45">
        <f t="shared" si="161"/>
        <v>16.21533337</v>
      </c>
      <c r="Z726" s="45">
        <f t="shared" si="162"/>
        <v>18.34991252</v>
      </c>
      <c r="AA726" s="17"/>
      <c r="AB726" s="17"/>
      <c r="AC726" s="17"/>
      <c r="AD726" s="17"/>
      <c r="AE726" s="17"/>
      <c r="AF726" s="17"/>
      <c r="AG726" s="17"/>
      <c r="AH726" s="17"/>
      <c r="AI726" s="17"/>
      <c r="AJ726" s="17"/>
      <c r="AK726" s="17"/>
      <c r="AL726" s="43"/>
      <c r="AM726" s="43"/>
    </row>
    <row r="727" spans="1:39" x14ac:dyDescent="0.25">
      <c r="A727" s="17" t="s">
        <v>1068</v>
      </c>
      <c r="B727" s="18">
        <v>889</v>
      </c>
      <c r="C727" s="18">
        <v>726</v>
      </c>
      <c r="D727" s="17" t="s">
        <v>1067</v>
      </c>
      <c r="E727" s="17">
        <v>1905</v>
      </c>
      <c r="F727" s="17">
        <v>2</v>
      </c>
      <c r="G727" s="17">
        <v>21</v>
      </c>
      <c r="H727" s="17">
        <v>2020</v>
      </c>
      <c r="I727" s="19" t="s">
        <v>12</v>
      </c>
      <c r="J727" s="17">
        <v>2817.54419259</v>
      </c>
      <c r="K727" s="17">
        <v>-717.06829382000001</v>
      </c>
      <c r="L727" s="20">
        <v>138925.04972201999</v>
      </c>
      <c r="M727" s="20">
        <v>5028453.1313274102</v>
      </c>
      <c r="N727" s="20">
        <f t="shared" si="157"/>
        <v>138925.04999999999</v>
      </c>
      <c r="O727" s="20">
        <f t="shared" si="158"/>
        <v>5028453.1310000001</v>
      </c>
      <c r="P727" s="20" t="s">
        <v>104</v>
      </c>
      <c r="Q727" s="43"/>
      <c r="R727" s="43"/>
      <c r="S727" s="43"/>
      <c r="T727" s="43"/>
      <c r="U727" s="43"/>
      <c r="V727" s="44">
        <v>19.3</v>
      </c>
      <c r="W727" s="44">
        <v>16.399999999999999</v>
      </c>
      <c r="X727" s="45">
        <f t="shared" si="160"/>
        <v>19.3</v>
      </c>
      <c r="Y727" s="45">
        <f t="shared" si="161"/>
        <v>16.399999999999999</v>
      </c>
      <c r="Z727" s="45">
        <f t="shared" si="162"/>
        <v>19.3</v>
      </c>
      <c r="AA727" s="17"/>
      <c r="AB727" s="17"/>
      <c r="AC727" s="17"/>
      <c r="AD727" s="17"/>
      <c r="AE727" s="17"/>
      <c r="AF727" s="17"/>
      <c r="AG727" s="17"/>
      <c r="AH727" s="17"/>
      <c r="AI727" s="17"/>
      <c r="AJ727" s="17"/>
      <c r="AK727" s="17"/>
      <c r="AL727" s="43"/>
      <c r="AM727" s="43"/>
    </row>
    <row r="728" spans="1:39" x14ac:dyDescent="0.25">
      <c r="A728" s="17" t="s">
        <v>291</v>
      </c>
      <c r="B728" s="18">
        <v>108</v>
      </c>
      <c r="C728" s="18">
        <v>727</v>
      </c>
      <c r="D728" s="18">
        <v>2010</v>
      </c>
      <c r="E728" s="17">
        <f t="shared" ref="E728:E733" si="163">D728</f>
        <v>2010</v>
      </c>
      <c r="F728" s="17">
        <v>4</v>
      </c>
      <c r="G728" s="17">
        <v>21</v>
      </c>
      <c r="H728" s="17">
        <v>2020</v>
      </c>
      <c r="I728" s="19" t="s">
        <v>12</v>
      </c>
      <c r="J728" s="17">
        <v>2557.0549569999998</v>
      </c>
      <c r="K728" s="17">
        <v>-555.64593289000004</v>
      </c>
      <c r="L728" s="20">
        <v>138925.0497</v>
      </c>
      <c r="M728" s="20">
        <v>5028453.1310000001</v>
      </c>
      <c r="N728" s="20">
        <f t="shared" si="157"/>
        <v>138925.04999999999</v>
      </c>
      <c r="O728" s="20">
        <f t="shared" si="158"/>
        <v>5028453.1310000001</v>
      </c>
      <c r="P728" s="20" t="s">
        <v>104</v>
      </c>
      <c r="Q728" s="43"/>
      <c r="R728" s="43"/>
      <c r="S728" s="43"/>
      <c r="T728" s="43"/>
      <c r="U728" s="43"/>
      <c r="V728" s="44">
        <v>1.03162004</v>
      </c>
      <c r="W728" s="44">
        <v>1.29894222</v>
      </c>
      <c r="X728" s="45">
        <f t="shared" si="160"/>
        <v>1.03162004</v>
      </c>
      <c r="Y728" s="45">
        <f t="shared" si="161"/>
        <v>1.29894222</v>
      </c>
      <c r="Z728" s="45">
        <f t="shared" si="162"/>
        <v>1.03162004</v>
      </c>
      <c r="AA728" s="17"/>
      <c r="AB728" s="17"/>
      <c r="AC728" s="17"/>
      <c r="AD728" s="17"/>
      <c r="AE728" s="17"/>
      <c r="AF728" s="17"/>
      <c r="AG728" s="17"/>
      <c r="AH728" s="17"/>
      <c r="AI728" s="17"/>
      <c r="AJ728" s="17"/>
      <c r="AK728" s="17"/>
      <c r="AL728" s="43"/>
      <c r="AM728" s="43"/>
    </row>
    <row r="729" spans="1:39" x14ac:dyDescent="0.25">
      <c r="A729" s="17" t="s">
        <v>354</v>
      </c>
      <c r="B729" s="18">
        <v>174</v>
      </c>
      <c r="C729" s="18">
        <v>728</v>
      </c>
      <c r="D729" s="18">
        <v>1998</v>
      </c>
      <c r="E729" s="17">
        <f t="shared" si="163"/>
        <v>1998</v>
      </c>
      <c r="F729" s="17">
        <v>1</v>
      </c>
      <c r="G729" s="17">
        <v>21</v>
      </c>
      <c r="H729" s="17">
        <v>2020</v>
      </c>
      <c r="I729" s="19" t="s">
        <v>12</v>
      </c>
      <c r="J729" s="17">
        <v>2028.8212319300001</v>
      </c>
      <c r="K729" s="17">
        <v>-410.16389092999998</v>
      </c>
      <c r="L729" s="20">
        <v>138925.0497</v>
      </c>
      <c r="M729" s="20">
        <v>5028453.1310000001</v>
      </c>
      <c r="N729" s="20">
        <f t="shared" si="157"/>
        <v>138925.04999999999</v>
      </c>
      <c r="O729" s="20">
        <f t="shared" si="158"/>
        <v>5028453.1310000001</v>
      </c>
      <c r="P729" s="20" t="s">
        <v>104</v>
      </c>
      <c r="Q729" s="43"/>
      <c r="R729" s="43"/>
      <c r="S729" s="43"/>
      <c r="T729" s="43"/>
      <c r="U729" s="43"/>
      <c r="V729" s="44">
        <v>1.37111213</v>
      </c>
      <c r="W729" s="44">
        <v>3.8913563600000001</v>
      </c>
      <c r="X729" s="45">
        <f t="shared" si="160"/>
        <v>1.37111213</v>
      </c>
      <c r="Y729" s="45">
        <f t="shared" si="161"/>
        <v>3.8913563600000001</v>
      </c>
      <c r="Z729" s="45">
        <f t="shared" si="162"/>
        <v>1.37111213</v>
      </c>
      <c r="AA729" s="17"/>
      <c r="AB729" s="17"/>
      <c r="AC729" s="17"/>
      <c r="AD729" s="17"/>
      <c r="AE729" s="17"/>
      <c r="AF729" s="17"/>
      <c r="AG729" s="17"/>
      <c r="AH729" s="17"/>
      <c r="AI729" s="17"/>
      <c r="AJ729" s="17"/>
      <c r="AK729" s="43"/>
      <c r="AL729" s="43"/>
      <c r="AM729" s="43"/>
    </row>
    <row r="730" spans="1:39" x14ac:dyDescent="0.25">
      <c r="A730" s="17" t="s">
        <v>386</v>
      </c>
      <c r="B730" s="18">
        <v>208</v>
      </c>
      <c r="C730" s="18">
        <v>729</v>
      </c>
      <c r="D730" s="18">
        <v>1995</v>
      </c>
      <c r="E730" s="17">
        <f t="shared" si="163"/>
        <v>1995</v>
      </c>
      <c r="F730" s="17">
        <v>4</v>
      </c>
      <c r="G730" s="17">
        <v>21</v>
      </c>
      <c r="H730" s="17">
        <v>2020</v>
      </c>
      <c r="I730" s="19" t="s">
        <v>12</v>
      </c>
      <c r="J730" s="17">
        <v>1616.00461133</v>
      </c>
      <c r="K730" s="17">
        <v>-259.07696232000001</v>
      </c>
      <c r="L730" s="20">
        <v>138925.0497</v>
      </c>
      <c r="M730" s="20">
        <v>5028453.1310000001</v>
      </c>
      <c r="N730" s="20">
        <f t="shared" si="157"/>
        <v>138925.04999999999</v>
      </c>
      <c r="O730" s="20">
        <f t="shared" si="158"/>
        <v>5028453.1310000001</v>
      </c>
      <c r="P730" s="20" t="s">
        <v>104</v>
      </c>
      <c r="Q730" s="43"/>
      <c r="R730" s="43"/>
      <c r="S730" s="43"/>
      <c r="T730" s="43"/>
      <c r="U730" s="43"/>
      <c r="V730" s="44">
        <v>14.901562159999999</v>
      </c>
      <c r="W730" s="44">
        <v>10.05653755</v>
      </c>
      <c r="X730" s="45">
        <f t="shared" si="160"/>
        <v>14.901562159999999</v>
      </c>
      <c r="Y730" s="45">
        <f t="shared" si="161"/>
        <v>10.05653755</v>
      </c>
      <c r="Z730" s="45">
        <f t="shared" si="162"/>
        <v>14.901562159999999</v>
      </c>
      <c r="AA730" s="17"/>
      <c r="AB730" s="17"/>
      <c r="AC730" s="17"/>
      <c r="AD730" s="17"/>
      <c r="AE730" s="17"/>
      <c r="AF730" s="17"/>
      <c r="AG730" s="17"/>
      <c r="AH730" s="17"/>
      <c r="AI730" s="17"/>
      <c r="AJ730" s="17"/>
      <c r="AK730" s="17"/>
      <c r="AL730" s="43"/>
      <c r="AM730" s="43"/>
    </row>
    <row r="731" spans="1:39" x14ac:dyDescent="0.25">
      <c r="A731" s="17" t="s">
        <v>448</v>
      </c>
      <c r="B731" s="18">
        <v>271</v>
      </c>
      <c r="C731" s="18">
        <v>730</v>
      </c>
      <c r="D731" s="18">
        <v>1992</v>
      </c>
      <c r="E731" s="17">
        <f t="shared" si="163"/>
        <v>1992</v>
      </c>
      <c r="F731" s="17">
        <v>36</v>
      </c>
      <c r="G731" s="17">
        <v>21</v>
      </c>
      <c r="H731" s="17">
        <v>2020</v>
      </c>
      <c r="I731" s="19" t="s">
        <v>12</v>
      </c>
      <c r="J731" s="17">
        <v>3187.1228208799998</v>
      </c>
      <c r="K731" s="17">
        <v>-700.21085472000004</v>
      </c>
      <c r="L731" s="20">
        <v>138925.0497</v>
      </c>
      <c r="M731" s="20">
        <v>5028453.1310000001</v>
      </c>
      <c r="N731" s="20">
        <f t="shared" si="157"/>
        <v>138925.04999999999</v>
      </c>
      <c r="O731" s="20">
        <f t="shared" si="158"/>
        <v>5028453.1310000001</v>
      </c>
      <c r="P731" s="20" t="s">
        <v>104</v>
      </c>
      <c r="Q731" s="43"/>
      <c r="R731" s="43"/>
      <c r="S731" s="43"/>
      <c r="T731" s="43"/>
      <c r="U731" s="43"/>
      <c r="V731" s="44">
        <v>9.0445417999999993</v>
      </c>
      <c r="W731" s="44">
        <v>6.4276347600000001</v>
      </c>
      <c r="X731" s="45">
        <f t="shared" si="160"/>
        <v>9.0445417999999993</v>
      </c>
      <c r="Y731" s="45">
        <f t="shared" si="161"/>
        <v>6.4276347600000001</v>
      </c>
      <c r="Z731" s="45">
        <f t="shared" si="162"/>
        <v>9.0445417999999993</v>
      </c>
      <c r="AA731" s="17"/>
      <c r="AB731" s="17"/>
      <c r="AC731" s="17"/>
      <c r="AD731" s="17"/>
      <c r="AE731" s="17"/>
      <c r="AF731" s="17"/>
      <c r="AG731" s="17"/>
      <c r="AH731" s="17"/>
      <c r="AI731" s="17"/>
      <c r="AJ731" s="17"/>
      <c r="AK731" s="17"/>
      <c r="AL731" s="43"/>
      <c r="AM731" s="43"/>
    </row>
    <row r="732" spans="1:39" x14ac:dyDescent="0.25">
      <c r="A732" s="17" t="s">
        <v>451</v>
      </c>
      <c r="B732" s="18">
        <v>274</v>
      </c>
      <c r="C732" s="18">
        <v>731</v>
      </c>
      <c r="D732" s="18">
        <v>1989</v>
      </c>
      <c r="E732" s="17">
        <f t="shared" si="163"/>
        <v>1989</v>
      </c>
      <c r="F732" s="17">
        <v>2</v>
      </c>
      <c r="G732" s="17">
        <v>21</v>
      </c>
      <c r="H732" s="17">
        <v>2020</v>
      </c>
      <c r="I732" s="19" t="s">
        <v>12</v>
      </c>
      <c r="J732" s="17">
        <v>3282.9198588200002</v>
      </c>
      <c r="K732" s="17">
        <v>-721.26234110999997</v>
      </c>
      <c r="L732" s="20">
        <v>138925.0497</v>
      </c>
      <c r="M732" s="20">
        <v>5028453.1310000001</v>
      </c>
      <c r="N732" s="20">
        <f t="shared" si="157"/>
        <v>138925.04999999999</v>
      </c>
      <c r="O732" s="20">
        <f t="shared" si="158"/>
        <v>5028453.1310000001</v>
      </c>
      <c r="P732" s="20" t="s">
        <v>104</v>
      </c>
      <c r="Q732" s="43"/>
      <c r="R732" s="43"/>
      <c r="S732" s="43"/>
      <c r="T732" s="43"/>
      <c r="U732" s="43"/>
      <c r="V732" s="44">
        <v>7.5665407199999999</v>
      </c>
      <c r="W732" s="44">
        <v>6.3499757199999998</v>
      </c>
      <c r="X732" s="45">
        <f t="shared" si="160"/>
        <v>7.5665407199999999</v>
      </c>
      <c r="Y732" s="45">
        <f t="shared" si="161"/>
        <v>6.3499757199999998</v>
      </c>
      <c r="Z732" s="45">
        <f t="shared" si="162"/>
        <v>7.5665407199999999</v>
      </c>
      <c r="AA732" s="17"/>
      <c r="AB732" s="17"/>
      <c r="AC732" s="17"/>
      <c r="AD732" s="17"/>
      <c r="AE732" s="17"/>
      <c r="AF732" s="17"/>
      <c r="AG732" s="17"/>
      <c r="AH732" s="17"/>
      <c r="AI732" s="17"/>
      <c r="AJ732" s="17"/>
      <c r="AK732" s="17"/>
      <c r="AL732" s="43"/>
      <c r="AM732" s="43"/>
    </row>
    <row r="733" spans="1:39" x14ac:dyDescent="0.25">
      <c r="A733" s="17" t="s">
        <v>512</v>
      </c>
      <c r="B733" s="18">
        <v>336</v>
      </c>
      <c r="C733" s="18">
        <v>732</v>
      </c>
      <c r="D733" s="18">
        <v>1983</v>
      </c>
      <c r="E733" s="17">
        <f t="shared" si="163"/>
        <v>1983</v>
      </c>
      <c r="F733" s="17">
        <v>7</v>
      </c>
      <c r="G733" s="17">
        <v>21</v>
      </c>
      <c r="H733" s="17">
        <v>2020</v>
      </c>
      <c r="I733" s="19" t="s">
        <v>12</v>
      </c>
      <c r="J733" s="17">
        <v>3214.7216913900002</v>
      </c>
      <c r="K733" s="17">
        <v>-750.28944611999998</v>
      </c>
      <c r="L733" s="20">
        <v>138925.0497</v>
      </c>
      <c r="M733" s="20">
        <v>5028453.1310000001</v>
      </c>
      <c r="N733" s="20">
        <f t="shared" si="157"/>
        <v>138925.04999999999</v>
      </c>
      <c r="O733" s="20">
        <f t="shared" si="158"/>
        <v>5028453.1310000001</v>
      </c>
      <c r="P733" s="20" t="s">
        <v>104</v>
      </c>
      <c r="Q733" s="43"/>
      <c r="R733" s="43"/>
      <c r="S733" s="43"/>
      <c r="T733" s="43"/>
      <c r="U733" s="43"/>
      <c r="V733" s="44">
        <v>10.025125969999999</v>
      </c>
      <c r="W733" s="44">
        <v>10.685793309999999</v>
      </c>
      <c r="X733" s="45">
        <f t="shared" si="160"/>
        <v>10.025125969999999</v>
      </c>
      <c r="Y733" s="45">
        <f t="shared" si="161"/>
        <v>10.685793309999999</v>
      </c>
      <c r="Z733" s="45">
        <f t="shared" si="162"/>
        <v>10.025125969999999</v>
      </c>
      <c r="AA733" s="17"/>
      <c r="AB733" s="17"/>
      <c r="AC733" s="17"/>
      <c r="AD733" s="17"/>
      <c r="AE733" s="17"/>
      <c r="AF733" s="17"/>
      <c r="AG733" s="17"/>
      <c r="AH733" s="17"/>
      <c r="AI733" s="17"/>
      <c r="AJ733" s="17"/>
      <c r="AK733" s="17"/>
      <c r="AL733" s="43"/>
      <c r="AM733" s="43"/>
    </row>
    <row r="734" spans="1:39" x14ac:dyDescent="0.25">
      <c r="A734" s="17" t="s">
        <v>546</v>
      </c>
      <c r="B734" s="18">
        <v>372</v>
      </c>
      <c r="C734" s="18">
        <v>733</v>
      </c>
      <c r="D734">
        <v>1980</v>
      </c>
      <c r="E734">
        <v>1980</v>
      </c>
      <c r="F734">
        <v>11</v>
      </c>
      <c r="G734" s="17">
        <v>21</v>
      </c>
      <c r="H734" s="17">
        <v>2020</v>
      </c>
      <c r="I734" s="19" t="s">
        <v>12</v>
      </c>
      <c r="J734">
        <v>3381.8388964699998</v>
      </c>
      <c r="K734">
        <v>-837.35822378</v>
      </c>
      <c r="L734" s="54">
        <v>138925.0497</v>
      </c>
      <c r="M734" s="54">
        <v>5028453.1310000001</v>
      </c>
      <c r="N734" s="20">
        <f t="shared" si="157"/>
        <v>138925.04999999999</v>
      </c>
      <c r="O734" s="20">
        <f t="shared" si="158"/>
        <v>5028453.1310000001</v>
      </c>
      <c r="P734" s="20" t="s">
        <v>104</v>
      </c>
      <c r="Q734" s="43"/>
      <c r="R734" s="43"/>
      <c r="S734" s="43"/>
      <c r="T734" s="43"/>
      <c r="U734" s="43"/>
      <c r="V734" s="44">
        <v>6.18318922</v>
      </c>
      <c r="W734" s="44">
        <v>7.6570828300000002</v>
      </c>
      <c r="X734" s="45">
        <f t="shared" si="160"/>
        <v>6.18318922</v>
      </c>
      <c r="Y734" s="45">
        <f t="shared" si="161"/>
        <v>7.6570828300000002</v>
      </c>
      <c r="Z734" s="45">
        <f t="shared" si="162"/>
        <v>6.18318922</v>
      </c>
      <c r="AA734" s="17"/>
      <c r="AB734" s="17"/>
      <c r="AC734" s="17"/>
      <c r="AD734" s="17"/>
      <c r="AE734" s="17"/>
      <c r="AF734" s="17"/>
      <c r="AG734" s="17"/>
      <c r="AH734" s="17"/>
      <c r="AI734" s="17"/>
      <c r="AJ734" s="17"/>
      <c r="AK734" s="17"/>
      <c r="AL734" s="43"/>
      <c r="AM734" s="43"/>
    </row>
    <row r="735" spans="1:39" x14ac:dyDescent="0.25">
      <c r="A735" s="17" t="s">
        <v>591</v>
      </c>
      <c r="B735" s="18">
        <v>418</v>
      </c>
      <c r="C735" s="18">
        <v>734</v>
      </c>
      <c r="D735" s="18">
        <v>1977</v>
      </c>
      <c r="E735" s="17">
        <f t="shared" ref="E735:E743" si="164">D735</f>
        <v>1977</v>
      </c>
      <c r="F735" s="17">
        <v>17</v>
      </c>
      <c r="G735" s="17">
        <v>21</v>
      </c>
      <c r="H735" s="17">
        <v>2020</v>
      </c>
      <c r="I735" s="19" t="s">
        <v>12</v>
      </c>
      <c r="J735" s="17">
        <v>3446.6119420199998</v>
      </c>
      <c r="K735" s="17">
        <v>-860.54839499000002</v>
      </c>
      <c r="L735" s="20">
        <v>138925.0497</v>
      </c>
      <c r="M735" s="20">
        <v>5028453.1310000001</v>
      </c>
      <c r="N735" s="20">
        <f t="shared" si="157"/>
        <v>138925.04999999999</v>
      </c>
      <c r="O735" s="20">
        <f t="shared" si="158"/>
        <v>5028453.1310000001</v>
      </c>
      <c r="P735" s="20" t="s">
        <v>104</v>
      </c>
      <c r="Q735" s="43"/>
      <c r="R735" s="43"/>
      <c r="S735" s="43"/>
      <c r="T735" s="43"/>
      <c r="U735" s="43"/>
      <c r="V735" s="44">
        <v>5.4740841600000003</v>
      </c>
      <c r="W735" s="44">
        <v>8.2308092800000008</v>
      </c>
      <c r="X735" s="45">
        <f t="shared" si="160"/>
        <v>5.4740841600000003</v>
      </c>
      <c r="Y735" s="45">
        <f t="shared" si="161"/>
        <v>8.2308092800000008</v>
      </c>
      <c r="Z735" s="45">
        <f t="shared" si="162"/>
        <v>5.4740841600000003</v>
      </c>
      <c r="AA735" s="17"/>
      <c r="AB735" s="17"/>
      <c r="AC735" s="17"/>
      <c r="AD735" s="17"/>
      <c r="AE735" s="17"/>
      <c r="AF735" s="17"/>
      <c r="AG735" s="17"/>
      <c r="AH735" s="17"/>
      <c r="AI735" s="17"/>
      <c r="AJ735" s="17"/>
      <c r="AK735" s="17"/>
      <c r="AL735" s="43"/>
      <c r="AM735" s="43"/>
    </row>
    <row r="736" spans="1:39" x14ac:dyDescent="0.25">
      <c r="A736" s="29" t="s">
        <v>207</v>
      </c>
      <c r="B736" s="29">
        <v>54</v>
      </c>
      <c r="C736" s="29">
        <v>735</v>
      </c>
      <c r="D736" s="29">
        <v>1803</v>
      </c>
      <c r="E736" s="29">
        <f t="shared" si="164"/>
        <v>1803</v>
      </c>
      <c r="F736" s="29" t="s">
        <v>12</v>
      </c>
      <c r="G736" s="29">
        <v>54</v>
      </c>
      <c r="H736" s="29">
        <v>1803</v>
      </c>
      <c r="I736" s="30">
        <v>4</v>
      </c>
      <c r="J736" s="29" t="s">
        <v>12</v>
      </c>
      <c r="K736" s="29" t="s">
        <v>12</v>
      </c>
      <c r="L736" s="31">
        <v>138947.3132</v>
      </c>
      <c r="M736" s="31">
        <v>5028675.3449999997</v>
      </c>
      <c r="N736" s="31">
        <f t="shared" si="157"/>
        <v>138947.31299999999</v>
      </c>
      <c r="O736" s="31">
        <f t="shared" si="158"/>
        <v>5028675.3449999997</v>
      </c>
      <c r="P736" s="31" t="s">
        <v>199</v>
      </c>
      <c r="Q736" s="32">
        <v>21.4</v>
      </c>
      <c r="R736" s="32">
        <v>20.399999999999999</v>
      </c>
      <c r="S736" s="33">
        <f>IF(E736=2020, Q736, IF(E736=1946, Q736+5.4, IF(E736=1883, Q736+8.2, IF(E736=1882, Q736+5.9, IF(E736=1824, Q736+5.8, IF(E736=1803, Q736+14.8, IF(E736=1790, Q736+8, )))))))</f>
        <v>36.200000000000003</v>
      </c>
      <c r="T736" s="33">
        <f>IF(E736=2020, R736, IF(E736=1946, R736+5.4, IF(E736=1883, R736+8.2, IF(E736=1882, R736+5.9, IF(E736=1824, R736+5.8, IF(E736=1803, R736+14.8, IF(E736=1790, R736+8, )))))))</f>
        <v>35.200000000000003</v>
      </c>
      <c r="U736" s="33">
        <f>IF(P736="Affine", S736, T736)</f>
        <v>35.200000000000003</v>
      </c>
      <c r="V736" s="29"/>
      <c r="W736" s="29"/>
      <c r="X736" s="34"/>
      <c r="Y736" s="33"/>
      <c r="Z736" s="32"/>
      <c r="AA736" s="29"/>
      <c r="AB736" s="29">
        <v>1749</v>
      </c>
      <c r="AC736" s="29">
        <f>AVERAGE(AA736:AB736)</f>
        <v>1749</v>
      </c>
      <c r="AD736" s="29"/>
      <c r="AE736" s="29">
        <v>1780</v>
      </c>
      <c r="AF736" s="29">
        <v>1824</v>
      </c>
      <c r="AG736" s="29">
        <f>AVERAGE(AE736:AF736)</f>
        <v>1802</v>
      </c>
      <c r="AH736" s="29">
        <f>AG736-AE736</f>
        <v>22</v>
      </c>
      <c r="AI736" s="29" t="s">
        <v>142</v>
      </c>
      <c r="AJ736" s="29">
        <v>2</v>
      </c>
      <c r="AK736" s="29" t="s">
        <v>208</v>
      </c>
      <c r="AL736" s="32">
        <f>AVERAGE(V737:V740)</f>
        <v>21.4</v>
      </c>
      <c r="AM736" s="32">
        <f>AVERAGE(W737:W740)</f>
        <v>20.399999999999999</v>
      </c>
    </row>
    <row r="737" spans="1:39" x14ac:dyDescent="0.25">
      <c r="A737" s="17" t="s">
        <v>1522</v>
      </c>
      <c r="B737" s="18">
        <v>1333</v>
      </c>
      <c r="C737" s="18">
        <v>736</v>
      </c>
      <c r="D737" s="17">
        <v>1749</v>
      </c>
      <c r="E737" s="17">
        <f t="shared" si="164"/>
        <v>1749</v>
      </c>
      <c r="F737" s="17">
        <v>5</v>
      </c>
      <c r="G737" s="17">
        <v>54</v>
      </c>
      <c r="H737" s="17">
        <v>1803</v>
      </c>
      <c r="I737" s="19" t="s">
        <v>12</v>
      </c>
      <c r="J737" s="17">
        <v>224.07252492999999</v>
      </c>
      <c r="K737" s="17">
        <v>-240.64548571</v>
      </c>
      <c r="L737" s="20">
        <v>138947.3132</v>
      </c>
      <c r="M737" s="20">
        <v>5028675.3449999997</v>
      </c>
      <c r="N737" s="20">
        <f t="shared" si="157"/>
        <v>138947.31299999999</v>
      </c>
      <c r="O737" s="20">
        <f t="shared" si="158"/>
        <v>5028675.3449999997</v>
      </c>
      <c r="P737" s="20" t="s">
        <v>199</v>
      </c>
      <c r="Q737" s="43"/>
      <c r="R737" s="43"/>
      <c r="S737" s="43"/>
      <c r="T737" s="43"/>
      <c r="U737" s="43"/>
      <c r="V737" s="44">
        <v>24.2</v>
      </c>
      <c r="W737" s="44">
        <v>23.9</v>
      </c>
      <c r="X737" s="45">
        <f>IF(H737=2020, V737, IF(H737=1946, V737+5.4, IF(H737=1883, V737+8.2, IF(H737=1882, V737+5.9, IF(H737=1824, V737+5.8, IF(H737=1803, V737+14.8, IF(H737=1790, V737+8, )))))))</f>
        <v>39</v>
      </c>
      <c r="Y737" s="45">
        <f>IF(H737=2020, W737, IF(H737=1946, W737+6.1, IF(H737=1883, W737+7.6, IF(H737=1882, W737+6.3, IF(H737=1824, W737+7.4, IF(H737=1803, W737+17.5, IF(H737=1790, W737+11.8, )))))))</f>
        <v>41.4</v>
      </c>
      <c r="Z737" s="45">
        <f>IF(P737="Affine", X737, Y737)</f>
        <v>41.4</v>
      </c>
      <c r="AA737" s="17"/>
      <c r="AB737" s="17"/>
      <c r="AC737" s="17"/>
      <c r="AD737" s="17"/>
      <c r="AE737" s="17"/>
      <c r="AF737" s="17"/>
      <c r="AG737" s="17"/>
      <c r="AH737" s="17"/>
      <c r="AI737" s="17"/>
      <c r="AJ737" s="17"/>
      <c r="AK737" s="17"/>
      <c r="AL737" s="43"/>
      <c r="AM737" s="43"/>
    </row>
    <row r="738" spans="1:39" x14ac:dyDescent="0.25">
      <c r="A738" s="17" t="s">
        <v>1498</v>
      </c>
      <c r="B738" s="18">
        <v>1309</v>
      </c>
      <c r="C738" s="18">
        <v>737</v>
      </c>
      <c r="D738" s="17">
        <v>1797</v>
      </c>
      <c r="E738" s="17">
        <f t="shared" si="164"/>
        <v>1797</v>
      </c>
      <c r="F738" s="17">
        <v>9</v>
      </c>
      <c r="G738" s="17">
        <v>54</v>
      </c>
      <c r="H738" s="17">
        <v>1803</v>
      </c>
      <c r="I738" s="19" t="s">
        <v>12</v>
      </c>
      <c r="J738" s="17">
        <v>9.7166204900000004</v>
      </c>
      <c r="K738" s="17">
        <v>9.9680784899999999</v>
      </c>
      <c r="L738" s="20">
        <v>138947.3132</v>
      </c>
      <c r="M738" s="20">
        <v>5028675.3449999997</v>
      </c>
      <c r="N738" s="20">
        <f t="shared" si="157"/>
        <v>138947.31299999999</v>
      </c>
      <c r="O738" s="20">
        <f t="shared" si="158"/>
        <v>5028675.3449999997</v>
      </c>
      <c r="P738" s="20" t="s">
        <v>199</v>
      </c>
      <c r="Q738" s="43"/>
      <c r="R738" s="43"/>
      <c r="S738" s="43"/>
      <c r="T738" s="43"/>
      <c r="U738" s="43"/>
      <c r="V738" s="44">
        <v>21</v>
      </c>
      <c r="W738" s="44">
        <v>20.7</v>
      </c>
      <c r="X738" s="45">
        <f>IF(H738=2020, V738, IF(H738=1946, V738+5.4, IF(H738=1883, V738+8.2, IF(H738=1882, V738+5.9, IF(H738=1824, V738+5.8, IF(H738=1803, V738+14.8, IF(H738=1790, V738+8, )))))))</f>
        <v>35.799999999999997</v>
      </c>
      <c r="Y738" s="45">
        <f>IF(H738=2020, W738, IF(H738=1946, W738+6.1, IF(H738=1883, W738+7.6, IF(H738=1882, W738+6.3, IF(H738=1824, W738+7.4, IF(H738=1803, W738+17.5, IF(H738=1790, W738+11.8, )))))))</f>
        <v>38.200000000000003</v>
      </c>
      <c r="Z738" s="45">
        <f>IF(P738="Affine", X738, Y738)</f>
        <v>38.200000000000003</v>
      </c>
      <c r="AA738" s="17"/>
      <c r="AB738" s="17"/>
      <c r="AC738" s="17"/>
      <c r="AD738" s="17"/>
      <c r="AE738" s="17"/>
      <c r="AF738" s="17"/>
      <c r="AG738" s="17"/>
      <c r="AH738" s="17"/>
      <c r="AI738" s="17"/>
      <c r="AJ738" s="17"/>
      <c r="AK738" s="17"/>
      <c r="AL738" s="43"/>
      <c r="AM738" s="43"/>
    </row>
    <row r="739" spans="1:39" x14ac:dyDescent="0.25">
      <c r="A739" s="17" t="s">
        <v>1504</v>
      </c>
      <c r="B739" s="18">
        <v>1315</v>
      </c>
      <c r="C739" s="18">
        <v>738</v>
      </c>
      <c r="D739" s="17">
        <v>1790</v>
      </c>
      <c r="E739" s="17">
        <f t="shared" si="164"/>
        <v>1790</v>
      </c>
      <c r="F739" s="17">
        <v>6</v>
      </c>
      <c r="G739" s="17">
        <v>54</v>
      </c>
      <c r="H739" s="17">
        <v>1803</v>
      </c>
      <c r="I739" s="19" t="s">
        <v>12</v>
      </c>
      <c r="J739" s="17">
        <v>1555.5580407699999</v>
      </c>
      <c r="K739" s="17">
        <v>-2224.1437154599998</v>
      </c>
      <c r="L739" s="20">
        <v>138947.3132</v>
      </c>
      <c r="M739" s="20">
        <v>5028675.3449999997</v>
      </c>
      <c r="N739" s="20">
        <f t="shared" si="157"/>
        <v>138947.31299999999</v>
      </c>
      <c r="O739" s="20">
        <f t="shared" si="158"/>
        <v>5028675.3449999997</v>
      </c>
      <c r="P739" s="20" t="s">
        <v>199</v>
      </c>
      <c r="Q739" s="43"/>
      <c r="R739" s="43"/>
      <c r="S739" s="43"/>
      <c r="T739" s="43"/>
      <c r="U739" s="43"/>
      <c r="V739" s="44">
        <v>19.399999999999999</v>
      </c>
      <c r="W739" s="44">
        <v>17.7</v>
      </c>
      <c r="X739" s="45">
        <f>IF(H739=2020, V739, IF(H739=1946, V739+5.4, IF(H739=1883, V739+8.2, IF(H739=1882, V739+5.9, IF(H739=1824, V739+5.8, IF(H739=1803, V739+14.8, IF(H739=1790, V739+8, )))))))</f>
        <v>34.200000000000003</v>
      </c>
      <c r="Y739" s="45">
        <f>IF(H739=2020, W739, IF(H739=1946, W739+6.1, IF(H739=1883, W739+7.6, IF(H739=1882, W739+6.3, IF(H739=1824, W739+7.4, IF(H739=1803, W739+17.5, IF(H739=1790, W739+11.8, )))))))</f>
        <v>35.200000000000003</v>
      </c>
      <c r="Z739" s="45">
        <f>IF(P739="Affine", X739, Y739)</f>
        <v>35.200000000000003</v>
      </c>
      <c r="AA739" s="17"/>
      <c r="AB739" s="17"/>
      <c r="AC739" s="17"/>
      <c r="AD739" s="17"/>
      <c r="AE739" s="17"/>
      <c r="AF739" s="17"/>
      <c r="AG739" s="17"/>
      <c r="AH739" s="17"/>
      <c r="AI739" s="17"/>
      <c r="AJ739" s="17"/>
      <c r="AK739" s="17"/>
      <c r="AL739" s="43"/>
      <c r="AM739" s="43"/>
    </row>
    <row r="740" spans="1:39" x14ac:dyDescent="0.25">
      <c r="A740" s="17" t="s">
        <v>1516</v>
      </c>
      <c r="B740" s="18">
        <v>1327</v>
      </c>
      <c r="C740" s="18">
        <v>739</v>
      </c>
      <c r="D740" s="17">
        <v>1780</v>
      </c>
      <c r="E740" s="17">
        <f t="shared" si="164"/>
        <v>1780</v>
      </c>
      <c r="F740" s="17">
        <v>9</v>
      </c>
      <c r="G740" s="17">
        <v>54</v>
      </c>
      <c r="H740" s="17">
        <v>1803</v>
      </c>
      <c r="I740" s="19" t="s">
        <v>12</v>
      </c>
      <c r="J740" s="17">
        <v>1342.0779855000001</v>
      </c>
      <c r="K740" s="17">
        <v>-1449.57722558</v>
      </c>
      <c r="L740" s="20">
        <v>138947.3132</v>
      </c>
      <c r="M740" s="20">
        <v>5028675.3449999997</v>
      </c>
      <c r="N740" s="20">
        <f t="shared" si="157"/>
        <v>138947.31299999999</v>
      </c>
      <c r="O740" s="20">
        <f t="shared" si="158"/>
        <v>5028675.3449999997</v>
      </c>
      <c r="P740" s="20" t="s">
        <v>199</v>
      </c>
      <c r="Q740" s="43"/>
      <c r="R740" s="43"/>
      <c r="S740" s="43"/>
      <c r="T740" s="43"/>
      <c r="U740" s="43"/>
      <c r="V740" s="44">
        <v>21</v>
      </c>
      <c r="W740" s="44">
        <v>19.3</v>
      </c>
      <c r="X740" s="45">
        <f>IF(H740=2020, V740, IF(H740=1946, V740+5.4, IF(H740=1883, V740+8.2, IF(H740=1882, V740+5.9, IF(H740=1824, V740+5.8, IF(H740=1803, V740+14.8, IF(H740=1790, V740+8, )))))))</f>
        <v>35.799999999999997</v>
      </c>
      <c r="Y740" s="45">
        <f>IF(H740=2020, W740, IF(H740=1946, W740+6.1, IF(H740=1883, W740+7.6, IF(H740=1882, W740+6.3, IF(H740=1824, W740+7.4, IF(H740=1803, W740+17.5, IF(H740=1790, W740+11.8, )))))))</f>
        <v>36.799999999999997</v>
      </c>
      <c r="Z740" s="45">
        <f>IF(P740="Affine", X740, Y740)</f>
        <v>36.799999999999997</v>
      </c>
      <c r="AA740" s="17"/>
      <c r="AB740" s="17"/>
      <c r="AC740" s="17"/>
      <c r="AD740" s="17"/>
      <c r="AE740" s="17"/>
      <c r="AF740" s="17"/>
      <c r="AG740" s="17"/>
      <c r="AH740" s="17"/>
      <c r="AI740" s="17"/>
      <c r="AJ740" s="17"/>
      <c r="AK740" s="17"/>
      <c r="AL740" s="43"/>
      <c r="AM740" s="43"/>
    </row>
    <row r="741" spans="1:39" x14ac:dyDescent="0.25">
      <c r="A741" s="29" t="s">
        <v>176</v>
      </c>
      <c r="B741" s="29">
        <v>36</v>
      </c>
      <c r="C741" s="29">
        <v>740</v>
      </c>
      <c r="D741" s="29">
        <v>2020</v>
      </c>
      <c r="E741" s="29">
        <f t="shared" si="164"/>
        <v>2020</v>
      </c>
      <c r="F741" s="29" t="s">
        <v>12</v>
      </c>
      <c r="G741" s="29">
        <v>36</v>
      </c>
      <c r="H741" s="29">
        <v>2020</v>
      </c>
      <c r="I741" s="30">
        <v>28</v>
      </c>
      <c r="J741" s="29" t="s">
        <v>12</v>
      </c>
      <c r="K741" s="29" t="s">
        <v>12</v>
      </c>
      <c r="L741" s="31">
        <v>138964.92259999999</v>
      </c>
      <c r="M741" s="31">
        <v>5028900.1830000002</v>
      </c>
      <c r="N741" s="31">
        <f t="shared" si="157"/>
        <v>138964.92300000001</v>
      </c>
      <c r="O741" s="31">
        <f t="shared" si="158"/>
        <v>5028900.1830000002</v>
      </c>
      <c r="P741" s="31" t="s">
        <v>104</v>
      </c>
      <c r="Q741" s="32">
        <v>9.7414275774999997</v>
      </c>
      <c r="R741" s="32">
        <v>9.5598515089285705</v>
      </c>
      <c r="S741" s="33">
        <f>IF(E741=2020, Q741, IF(E741=1946, Q741+5.4, IF(E741=1883, Q741+8.2, IF(E741=1882, Q741+5.9, IF(E741=1824, Q741+5.8, IF(E741=1803, Q741+14.8, IF(E741=1790, Q741+8, )))))))</f>
        <v>9.7414275774999997</v>
      </c>
      <c r="T741" s="33">
        <f>IF(E741=2020, R741, IF(E741=1946, R741+5.4, IF(E741=1883, R741+8.2, IF(E741=1882, R741+5.9, IF(E741=1824, R741+5.8, IF(E741=1803, R741+14.8, IF(E741=1790, R741+8, )))))))</f>
        <v>9.5598515089285705</v>
      </c>
      <c r="U741" s="33">
        <f>IF(P741="Affine", S741, T741)</f>
        <v>9.7414275774999997</v>
      </c>
      <c r="V741" s="29"/>
      <c r="W741" s="29"/>
      <c r="X741" s="34"/>
      <c r="Y741" s="33"/>
      <c r="Z741" s="32"/>
      <c r="AA741" s="29">
        <v>1790</v>
      </c>
      <c r="AB741" s="29">
        <v>1803</v>
      </c>
      <c r="AC741" s="29">
        <f>AVERAGE(AA741:AB741)</f>
        <v>1796.5</v>
      </c>
      <c r="AD741" s="29">
        <f>AC741-AA741</f>
        <v>6.5</v>
      </c>
      <c r="AE741" s="29">
        <v>2020</v>
      </c>
      <c r="AF741" s="29">
        <v>2020</v>
      </c>
      <c r="AG741" s="29">
        <f>AVERAGE(AE741:AF741)</f>
        <v>2020</v>
      </c>
      <c r="AH741" s="29">
        <f>AG741-AE741</f>
        <v>0</v>
      </c>
      <c r="AI741" s="29" t="s">
        <v>142</v>
      </c>
      <c r="AJ741" s="29">
        <v>2</v>
      </c>
      <c r="AK741" s="29" t="s">
        <v>175</v>
      </c>
      <c r="AL741" s="32">
        <f>AVERAGE(V742:V769)</f>
        <v>9.7414275774999997</v>
      </c>
      <c r="AM741" s="32">
        <f>AVERAGE(W742:W769)</f>
        <v>9.5598515089285705</v>
      </c>
    </row>
    <row r="742" spans="1:39" x14ac:dyDescent="0.25">
      <c r="A742" s="17" t="s">
        <v>489</v>
      </c>
      <c r="B742" s="18">
        <v>313</v>
      </c>
      <c r="C742" s="18">
        <v>741</v>
      </c>
      <c r="D742" s="18">
        <v>1986</v>
      </c>
      <c r="E742" s="17">
        <f t="shared" si="164"/>
        <v>1986</v>
      </c>
      <c r="F742" s="17">
        <v>13</v>
      </c>
      <c r="G742" s="17">
        <v>36</v>
      </c>
      <c r="H742" s="17">
        <v>2020</v>
      </c>
      <c r="I742" s="19" t="s">
        <v>12</v>
      </c>
      <c r="J742" s="17">
        <v>46.977032800000003</v>
      </c>
      <c r="K742" s="17">
        <v>7.23137148</v>
      </c>
      <c r="L742" s="20">
        <v>138964.92259999999</v>
      </c>
      <c r="M742" s="20">
        <v>5028900.1830000002</v>
      </c>
      <c r="N742" s="20">
        <f t="shared" si="157"/>
        <v>138964.92300000001</v>
      </c>
      <c r="O742" s="20">
        <f t="shared" si="158"/>
        <v>5028900.1830000002</v>
      </c>
      <c r="P742" s="20" t="s">
        <v>104</v>
      </c>
      <c r="Q742" s="43"/>
      <c r="R742" s="43"/>
      <c r="S742" s="43"/>
      <c r="T742" s="43"/>
      <c r="U742" s="43"/>
      <c r="V742" s="44">
        <v>0.7</v>
      </c>
      <c r="W742" s="44">
        <v>0.5</v>
      </c>
      <c r="X742" s="45">
        <f t="shared" ref="X742:X769" si="165">IF(H742=2020, V742, IF(H742=1946, V742+5.4, IF(H742=1883, V742+8.2, IF(H742=1882, V742+5.9, IF(H742=1824, V742+5.8, IF(H742=1803, V742+14.8, IF(H742=1790, V742+8, )))))))</f>
        <v>0.7</v>
      </c>
      <c r="Y742" s="45">
        <f t="shared" ref="Y742:Y769" si="166">IF(H742=2020, W742, IF(H742=1946, W742+6.1, IF(H742=1883, W742+7.6, IF(H742=1882, W742+6.3, IF(H742=1824, W742+7.4, IF(H742=1803, W742+17.5, IF(H742=1790, W742+11.8, )))))))</f>
        <v>0.5</v>
      </c>
      <c r="Z742" s="45">
        <f t="shared" ref="Z742:Z769" si="167">IF(P742="Affine", X742, Y742)</f>
        <v>0.7</v>
      </c>
      <c r="AA742" s="17"/>
      <c r="AB742" s="17"/>
      <c r="AC742" s="17"/>
      <c r="AD742" s="17"/>
      <c r="AE742" s="17"/>
      <c r="AF742" s="17"/>
      <c r="AG742" s="17"/>
      <c r="AH742" s="17"/>
      <c r="AI742" s="17"/>
      <c r="AJ742" s="17"/>
      <c r="AK742" s="17"/>
      <c r="AL742" s="43"/>
      <c r="AM742" s="43"/>
    </row>
    <row r="743" spans="1:39" x14ac:dyDescent="0.25">
      <c r="A743" s="17" t="s">
        <v>344</v>
      </c>
      <c r="B743" s="18">
        <v>164</v>
      </c>
      <c r="C743" s="18">
        <v>742</v>
      </c>
      <c r="D743" s="18">
        <v>2000</v>
      </c>
      <c r="E743" s="17">
        <f t="shared" si="164"/>
        <v>2000</v>
      </c>
      <c r="F743" s="17">
        <v>25</v>
      </c>
      <c r="G743" s="17">
        <v>36</v>
      </c>
      <c r="H743" s="17">
        <v>2020</v>
      </c>
      <c r="I743" s="19" t="s">
        <v>12</v>
      </c>
      <c r="J743" s="17">
        <v>1517.6499960900001</v>
      </c>
      <c r="K743" s="17">
        <v>-187.86440367</v>
      </c>
      <c r="L743" s="20">
        <v>138964.92259999999</v>
      </c>
      <c r="M743" s="20">
        <v>5028900.1830000002</v>
      </c>
      <c r="N743" s="20">
        <f t="shared" si="157"/>
        <v>138964.92300000001</v>
      </c>
      <c r="O743" s="20">
        <f t="shared" si="158"/>
        <v>5028900.1830000002</v>
      </c>
      <c r="P743" s="20" t="s">
        <v>104</v>
      </c>
      <c r="Q743" s="43"/>
      <c r="R743" s="43"/>
      <c r="S743" s="43"/>
      <c r="T743" s="43"/>
      <c r="U743" s="43"/>
      <c r="V743" s="44">
        <v>1.3</v>
      </c>
      <c r="W743" s="44">
        <v>1.4</v>
      </c>
      <c r="X743" s="45">
        <f t="shared" si="165"/>
        <v>1.3</v>
      </c>
      <c r="Y743" s="45">
        <f t="shared" si="166"/>
        <v>1.4</v>
      </c>
      <c r="Z743" s="45">
        <f t="shared" si="167"/>
        <v>1.3</v>
      </c>
      <c r="AA743" s="17"/>
      <c r="AB743" s="17"/>
      <c r="AC743" s="17"/>
      <c r="AD743" s="17"/>
      <c r="AE743" s="17"/>
      <c r="AF743" s="17"/>
      <c r="AG743" s="17"/>
      <c r="AH743" s="17"/>
      <c r="AI743" s="17"/>
      <c r="AJ743" s="17"/>
      <c r="AK743" s="17"/>
      <c r="AL743" s="43"/>
      <c r="AM743" s="43"/>
    </row>
    <row r="744" spans="1:39" x14ac:dyDescent="0.25">
      <c r="A744" s="17" t="s">
        <v>859</v>
      </c>
      <c r="B744" s="18">
        <v>684</v>
      </c>
      <c r="C744" s="18">
        <v>743</v>
      </c>
      <c r="D744" s="17" t="s">
        <v>837</v>
      </c>
      <c r="E744" s="17">
        <v>1946</v>
      </c>
      <c r="F744" s="17">
        <v>23</v>
      </c>
      <c r="G744" s="17">
        <v>36</v>
      </c>
      <c r="H744" s="17">
        <v>2020</v>
      </c>
      <c r="I744" s="19" t="s">
        <v>12</v>
      </c>
      <c r="J744" s="17">
        <v>14.33781147</v>
      </c>
      <c r="K744" s="17">
        <v>11.06718901</v>
      </c>
      <c r="L744" s="20">
        <v>138964.92259999999</v>
      </c>
      <c r="M744" s="20">
        <v>5028900.1830000002</v>
      </c>
      <c r="N744" s="20">
        <f t="shared" si="157"/>
        <v>138964.92300000001</v>
      </c>
      <c r="O744" s="20">
        <f t="shared" si="158"/>
        <v>5028900.1830000002</v>
      </c>
      <c r="P744" s="20" t="s">
        <v>104</v>
      </c>
      <c r="Q744" s="43"/>
      <c r="R744" s="43"/>
      <c r="S744" s="43"/>
      <c r="T744" s="43"/>
      <c r="U744" s="43"/>
      <c r="V744" s="44">
        <v>1.1000000000000001</v>
      </c>
      <c r="W744" s="44">
        <v>1.1000000000000001</v>
      </c>
      <c r="X744" s="45">
        <f t="shared" si="165"/>
        <v>1.1000000000000001</v>
      </c>
      <c r="Y744" s="45">
        <f t="shared" si="166"/>
        <v>1.1000000000000001</v>
      </c>
      <c r="Z744" s="45">
        <f t="shared" si="167"/>
        <v>1.1000000000000001</v>
      </c>
      <c r="AA744" s="17"/>
      <c r="AB744" s="17"/>
      <c r="AC744" s="17"/>
      <c r="AD744" s="17"/>
      <c r="AE744" s="17"/>
      <c r="AF744" s="17"/>
      <c r="AG744" s="17"/>
      <c r="AH744" s="17"/>
      <c r="AI744" s="17"/>
      <c r="AJ744" s="17"/>
      <c r="AK744" s="17"/>
      <c r="AL744" s="43"/>
      <c r="AM744" s="43"/>
    </row>
    <row r="745" spans="1:39" x14ac:dyDescent="0.25">
      <c r="A745" s="17" t="s">
        <v>907</v>
      </c>
      <c r="B745" s="18">
        <v>731</v>
      </c>
      <c r="C745" s="18">
        <v>744</v>
      </c>
      <c r="D745" s="17" t="s">
        <v>879</v>
      </c>
      <c r="E745" s="17">
        <v>1946</v>
      </c>
      <c r="F745" s="17">
        <v>29</v>
      </c>
      <c r="G745" s="17">
        <v>36</v>
      </c>
      <c r="H745" s="17">
        <v>2020</v>
      </c>
      <c r="I745" s="19" t="s">
        <v>12</v>
      </c>
      <c r="J745" s="17">
        <v>549.1144984</v>
      </c>
      <c r="K745" s="17">
        <v>-183.52018518</v>
      </c>
      <c r="L745" s="20">
        <v>138964.92259999999</v>
      </c>
      <c r="M745" s="20">
        <v>5028900.1830000002</v>
      </c>
      <c r="N745" s="20">
        <f t="shared" si="157"/>
        <v>138964.92300000001</v>
      </c>
      <c r="O745" s="20">
        <f t="shared" si="158"/>
        <v>5028900.1830000002</v>
      </c>
      <c r="P745" s="20" t="s">
        <v>104</v>
      </c>
      <c r="Q745" s="43"/>
      <c r="R745" s="43"/>
      <c r="S745" s="43"/>
      <c r="T745" s="43"/>
      <c r="U745" s="43"/>
      <c r="V745" s="44">
        <v>0.7</v>
      </c>
      <c r="W745" s="44">
        <v>1.3</v>
      </c>
      <c r="X745" s="45">
        <f t="shared" si="165"/>
        <v>0.7</v>
      </c>
      <c r="Y745" s="45">
        <f t="shared" si="166"/>
        <v>1.3</v>
      </c>
      <c r="Z745" s="45">
        <f t="shared" si="167"/>
        <v>0.7</v>
      </c>
      <c r="AA745" s="17"/>
      <c r="AB745" s="17"/>
      <c r="AC745" s="17"/>
      <c r="AD745" s="17"/>
      <c r="AE745" s="17"/>
      <c r="AF745" s="17"/>
      <c r="AG745" s="17"/>
      <c r="AH745" s="17"/>
      <c r="AI745" s="17"/>
      <c r="AJ745" s="17"/>
      <c r="AK745" s="17"/>
      <c r="AL745" s="43"/>
      <c r="AM745" s="43"/>
    </row>
    <row r="746" spans="1:39" x14ac:dyDescent="0.25">
      <c r="A746" s="17" t="s">
        <v>929</v>
      </c>
      <c r="B746" s="18">
        <v>752</v>
      </c>
      <c r="C746" s="18">
        <v>745</v>
      </c>
      <c r="D746" s="17" t="s">
        <v>919</v>
      </c>
      <c r="E746" s="17">
        <v>1946</v>
      </c>
      <c r="F746" s="17">
        <v>11</v>
      </c>
      <c r="G746" s="17">
        <v>36</v>
      </c>
      <c r="H746" s="17">
        <v>2020</v>
      </c>
      <c r="I746" s="19" t="s">
        <v>12</v>
      </c>
      <c r="J746" s="17">
        <v>35.911509799999997</v>
      </c>
      <c r="K746" s="17">
        <v>30.44644327</v>
      </c>
      <c r="L746" s="20">
        <v>138964.92259999999</v>
      </c>
      <c r="M746" s="20">
        <v>5028900.1830000002</v>
      </c>
      <c r="N746" s="20">
        <f t="shared" si="157"/>
        <v>138964.92300000001</v>
      </c>
      <c r="O746" s="20">
        <f t="shared" si="158"/>
        <v>5028900.1830000002</v>
      </c>
      <c r="P746" s="20" t="s">
        <v>104</v>
      </c>
      <c r="Q746" s="43"/>
      <c r="R746" s="43"/>
      <c r="S746" s="43"/>
      <c r="T746" s="43"/>
      <c r="U746" s="43"/>
      <c r="V746" s="44">
        <v>3.3</v>
      </c>
      <c r="W746" s="44">
        <v>2.8</v>
      </c>
      <c r="X746" s="45">
        <f t="shared" si="165"/>
        <v>3.3</v>
      </c>
      <c r="Y746" s="45">
        <f t="shared" si="166"/>
        <v>2.8</v>
      </c>
      <c r="Z746" s="45">
        <f t="shared" si="167"/>
        <v>3.3</v>
      </c>
      <c r="AA746" s="17"/>
      <c r="AB746" s="17"/>
      <c r="AC746" s="17"/>
      <c r="AD746" s="17"/>
      <c r="AE746" s="17"/>
      <c r="AF746" s="17"/>
      <c r="AG746" s="17"/>
      <c r="AH746" s="17"/>
      <c r="AI746" s="17"/>
      <c r="AJ746" s="17"/>
      <c r="AK746" s="17"/>
      <c r="AL746" s="43"/>
      <c r="AM746" s="43"/>
    </row>
    <row r="747" spans="1:39" x14ac:dyDescent="0.25">
      <c r="A747" s="17" t="s">
        <v>1056</v>
      </c>
      <c r="B747" s="18">
        <v>878</v>
      </c>
      <c r="C747" s="18">
        <v>746</v>
      </c>
      <c r="D747" s="17" t="s">
        <v>1012</v>
      </c>
      <c r="E747" s="17">
        <v>1905</v>
      </c>
      <c r="F747" s="17">
        <v>45</v>
      </c>
      <c r="G747" s="17">
        <v>36</v>
      </c>
      <c r="H747" s="17">
        <v>2020</v>
      </c>
      <c r="I747" s="19" t="s">
        <v>12</v>
      </c>
      <c r="J747" s="17">
        <v>5944.2822550199999</v>
      </c>
      <c r="K747" s="17">
        <v>-1764.3431154100001</v>
      </c>
      <c r="L747" s="20">
        <v>138964.92259999999</v>
      </c>
      <c r="M747" s="20">
        <v>5028900.1830000002</v>
      </c>
      <c r="N747" s="20">
        <f t="shared" si="157"/>
        <v>138964.92300000001</v>
      </c>
      <c r="O747" s="20">
        <f t="shared" si="158"/>
        <v>5028900.1830000002</v>
      </c>
      <c r="P747" s="20" t="s">
        <v>104</v>
      </c>
      <c r="Q747" s="43"/>
      <c r="R747" s="43"/>
      <c r="S747" s="43"/>
      <c r="T747" s="43"/>
      <c r="U747" s="43"/>
      <c r="V747" s="45">
        <v>9.7689873499999997</v>
      </c>
      <c r="W747" s="45">
        <v>8.1028356400000003</v>
      </c>
      <c r="X747" s="45">
        <f t="shared" si="165"/>
        <v>9.7689873499999997</v>
      </c>
      <c r="Y747" s="45">
        <f t="shared" si="166"/>
        <v>8.1028356400000003</v>
      </c>
      <c r="Z747" s="45">
        <f t="shared" si="167"/>
        <v>9.7689873499999997</v>
      </c>
      <c r="AA747" s="17"/>
      <c r="AB747" s="17"/>
      <c r="AC747" s="17"/>
      <c r="AD747" s="17"/>
      <c r="AE747" s="17"/>
      <c r="AF747" s="17"/>
      <c r="AG747" s="17"/>
      <c r="AH747" s="17"/>
      <c r="AI747" s="17"/>
      <c r="AJ747" s="17"/>
      <c r="AK747" s="17"/>
      <c r="AL747" s="43"/>
      <c r="AM747" s="43"/>
    </row>
    <row r="748" spans="1:39" x14ac:dyDescent="0.25">
      <c r="A748" s="17" t="s">
        <v>1096</v>
      </c>
      <c r="B748" s="18">
        <v>917</v>
      </c>
      <c r="C748" s="18">
        <v>747</v>
      </c>
      <c r="D748" s="17" t="s">
        <v>1067</v>
      </c>
      <c r="E748" s="17">
        <v>1905</v>
      </c>
      <c r="F748" s="17">
        <v>30</v>
      </c>
      <c r="G748" s="17">
        <v>36</v>
      </c>
      <c r="H748" s="17">
        <v>2020</v>
      </c>
      <c r="I748" s="19" t="s">
        <v>12</v>
      </c>
      <c r="J748" s="17">
        <v>2834.4793187700002</v>
      </c>
      <c r="K748" s="17">
        <v>-270.07354672999998</v>
      </c>
      <c r="L748" s="20">
        <v>138964.92259999999</v>
      </c>
      <c r="M748" s="20">
        <v>5028900.1830000002</v>
      </c>
      <c r="N748" s="20">
        <f t="shared" si="157"/>
        <v>138964.92300000001</v>
      </c>
      <c r="O748" s="20">
        <f t="shared" si="158"/>
        <v>5028900.1830000002</v>
      </c>
      <c r="P748" s="20" t="s">
        <v>104</v>
      </c>
      <c r="Q748" s="43"/>
      <c r="R748" s="43"/>
      <c r="S748" s="43"/>
      <c r="T748" s="43"/>
      <c r="U748" s="43"/>
      <c r="V748" s="44">
        <v>5.4</v>
      </c>
      <c r="W748" s="44">
        <v>5.5</v>
      </c>
      <c r="X748" s="45">
        <f t="shared" si="165"/>
        <v>5.4</v>
      </c>
      <c r="Y748" s="45">
        <f t="shared" si="166"/>
        <v>5.5</v>
      </c>
      <c r="Z748" s="45">
        <f t="shared" si="167"/>
        <v>5.4</v>
      </c>
      <c r="AA748" s="17"/>
      <c r="AB748" s="17"/>
      <c r="AC748" s="17"/>
      <c r="AD748" s="17"/>
      <c r="AE748" s="17"/>
      <c r="AF748" s="17"/>
      <c r="AG748" s="17"/>
      <c r="AH748" s="17"/>
      <c r="AI748" s="17"/>
      <c r="AJ748" s="17"/>
      <c r="AK748" s="17"/>
      <c r="AL748" s="43"/>
      <c r="AM748" s="43"/>
    </row>
    <row r="749" spans="1:39" x14ac:dyDescent="0.25">
      <c r="A749" s="17" t="s">
        <v>1159</v>
      </c>
      <c r="B749" s="18">
        <v>979</v>
      </c>
      <c r="C749" s="18">
        <v>748</v>
      </c>
      <c r="D749" s="17">
        <v>1883</v>
      </c>
      <c r="E749" s="17">
        <f>D749</f>
        <v>1883</v>
      </c>
      <c r="F749" s="17">
        <v>24</v>
      </c>
      <c r="G749" s="17">
        <v>36</v>
      </c>
      <c r="H749" s="17">
        <v>2020</v>
      </c>
      <c r="I749" s="19" t="s">
        <v>12</v>
      </c>
      <c r="J749" s="17">
        <v>1693.53787672</v>
      </c>
      <c r="K749" s="17">
        <v>-2420.2824565300002</v>
      </c>
      <c r="L749" s="20">
        <v>138964.92259999999</v>
      </c>
      <c r="M749" s="20">
        <v>5028900.1830000002</v>
      </c>
      <c r="N749" s="20">
        <f t="shared" si="157"/>
        <v>138964.92300000001</v>
      </c>
      <c r="O749" s="20">
        <f t="shared" si="158"/>
        <v>5028900.1830000002</v>
      </c>
      <c r="P749" s="20" t="s">
        <v>104</v>
      </c>
      <c r="Q749" s="43"/>
      <c r="R749" s="43"/>
      <c r="S749" s="43"/>
      <c r="T749" s="43"/>
      <c r="U749" s="43"/>
      <c r="V749" s="53">
        <v>7.8972827600000004</v>
      </c>
      <c r="W749" s="53">
        <v>8.6983129699999999</v>
      </c>
      <c r="X749" s="45">
        <f t="shared" si="165"/>
        <v>7.8972827600000004</v>
      </c>
      <c r="Y749" s="45">
        <f t="shared" si="166"/>
        <v>8.6983129699999999</v>
      </c>
      <c r="Z749" s="45">
        <f t="shared" si="167"/>
        <v>7.8972827600000004</v>
      </c>
      <c r="AA749" s="17"/>
      <c r="AB749" s="17"/>
      <c r="AC749" s="17"/>
      <c r="AD749" s="17"/>
      <c r="AE749" s="17"/>
      <c r="AF749" s="17"/>
      <c r="AG749" s="17"/>
      <c r="AH749" s="17"/>
      <c r="AI749" s="17"/>
      <c r="AJ749" s="17"/>
      <c r="AK749" s="17"/>
      <c r="AL749" s="43"/>
      <c r="AM749" s="43"/>
    </row>
    <row r="750" spans="1:39" x14ac:dyDescent="0.25">
      <c r="A750" s="17" t="s">
        <v>1192</v>
      </c>
      <c r="B750" s="18">
        <v>1010</v>
      </c>
      <c r="C750" s="18">
        <v>749</v>
      </c>
      <c r="D750" s="17" t="s">
        <v>1176</v>
      </c>
      <c r="E750" s="17">
        <v>1880</v>
      </c>
      <c r="F750" s="17">
        <v>17</v>
      </c>
      <c r="G750" s="17">
        <v>36</v>
      </c>
      <c r="H750" s="17">
        <v>2020</v>
      </c>
      <c r="I750" s="19" t="s">
        <v>12</v>
      </c>
      <c r="J750" s="17">
        <v>6264.8999982200003</v>
      </c>
      <c r="K750" s="17">
        <v>-1585.4333941299999</v>
      </c>
      <c r="L750" s="20">
        <v>138964.92259999999</v>
      </c>
      <c r="M750" s="20">
        <v>5028900.1830000002</v>
      </c>
      <c r="N750" s="20">
        <f t="shared" si="157"/>
        <v>138964.92300000001</v>
      </c>
      <c r="O750" s="20">
        <f t="shared" si="158"/>
        <v>5028900.1830000002</v>
      </c>
      <c r="P750" s="20" t="s">
        <v>104</v>
      </c>
      <c r="Q750" s="18"/>
      <c r="R750" s="18"/>
      <c r="S750" s="18"/>
      <c r="T750" s="18"/>
      <c r="U750" s="18"/>
      <c r="V750" s="44">
        <v>9</v>
      </c>
      <c r="W750" s="44">
        <v>9.1999999999999993</v>
      </c>
      <c r="X750" s="45">
        <f t="shared" si="165"/>
        <v>9</v>
      </c>
      <c r="Y750" s="45">
        <f t="shared" si="166"/>
        <v>9.1999999999999993</v>
      </c>
      <c r="Z750" s="45">
        <f t="shared" si="167"/>
        <v>9</v>
      </c>
      <c r="AA750" s="17"/>
      <c r="AB750" s="17"/>
      <c r="AC750" s="17"/>
      <c r="AD750" s="17"/>
      <c r="AE750" s="17"/>
      <c r="AF750" s="17"/>
      <c r="AG750" s="17"/>
      <c r="AH750" s="17"/>
      <c r="AI750" s="17"/>
      <c r="AJ750" s="17"/>
      <c r="AK750" s="17"/>
      <c r="AL750" s="18"/>
      <c r="AM750" s="18"/>
    </row>
    <row r="751" spans="1:39" x14ac:dyDescent="0.25">
      <c r="A751" s="17" t="s">
        <v>1310</v>
      </c>
      <c r="B751" s="18">
        <v>1125</v>
      </c>
      <c r="C751" s="18">
        <v>750</v>
      </c>
      <c r="D751" s="17" t="s">
        <v>1286</v>
      </c>
      <c r="E751" s="17">
        <v>1876</v>
      </c>
      <c r="F751" s="17">
        <v>25</v>
      </c>
      <c r="G751" s="17">
        <v>36</v>
      </c>
      <c r="H751" s="17">
        <v>2020</v>
      </c>
      <c r="I751" s="19" t="s">
        <v>12</v>
      </c>
      <c r="J751" s="17">
        <v>1652.9705773600001</v>
      </c>
      <c r="K751" s="17">
        <v>-356.96481298999998</v>
      </c>
      <c r="L751" s="20">
        <v>138964.92259999999</v>
      </c>
      <c r="M751" s="20">
        <v>5028900.1830000002</v>
      </c>
      <c r="N751" s="20">
        <f t="shared" si="157"/>
        <v>138964.92300000001</v>
      </c>
      <c r="O751" s="20">
        <f t="shared" si="158"/>
        <v>5028900.1830000002</v>
      </c>
      <c r="P751" s="20" t="s">
        <v>104</v>
      </c>
      <c r="Q751" s="18"/>
      <c r="R751" s="18"/>
      <c r="S751" s="18"/>
      <c r="T751" s="18"/>
      <c r="U751" s="18"/>
      <c r="V751" s="44">
        <v>19.100000000000001</v>
      </c>
      <c r="W751" s="44">
        <v>13.8</v>
      </c>
      <c r="X751" s="45">
        <f t="shared" si="165"/>
        <v>19.100000000000001</v>
      </c>
      <c r="Y751" s="45">
        <f t="shared" si="166"/>
        <v>13.8</v>
      </c>
      <c r="Z751" s="45">
        <f t="shared" si="167"/>
        <v>19.100000000000001</v>
      </c>
      <c r="AA751" s="17"/>
      <c r="AB751" s="17"/>
      <c r="AC751" s="17"/>
      <c r="AD751" s="17"/>
      <c r="AE751" s="17"/>
      <c r="AF751" s="17"/>
      <c r="AG751" s="17"/>
      <c r="AH751" s="17"/>
      <c r="AI751" s="17"/>
      <c r="AJ751" s="17"/>
      <c r="AK751" s="17"/>
      <c r="AL751" s="18"/>
      <c r="AM751" s="18"/>
    </row>
    <row r="752" spans="1:39" x14ac:dyDescent="0.25">
      <c r="A752" s="17" t="s">
        <v>1375</v>
      </c>
      <c r="B752" s="18">
        <v>1190</v>
      </c>
      <c r="C752" s="18">
        <v>751</v>
      </c>
      <c r="D752" s="17" t="s">
        <v>1742</v>
      </c>
      <c r="E752" s="17">
        <v>1852</v>
      </c>
      <c r="F752" s="17">
        <v>32</v>
      </c>
      <c r="G752" s="17">
        <v>36</v>
      </c>
      <c r="H752" s="17">
        <v>2020</v>
      </c>
      <c r="I752" s="19" t="s">
        <v>12</v>
      </c>
      <c r="J752" s="17">
        <v>4.0474030299999999</v>
      </c>
      <c r="K752" s="17">
        <v>2.3176132800000002</v>
      </c>
      <c r="L752" s="20">
        <v>138964.92259999999</v>
      </c>
      <c r="M752" s="20">
        <v>5028900.1830000002</v>
      </c>
      <c r="N752" s="20">
        <f t="shared" si="157"/>
        <v>138964.92300000001</v>
      </c>
      <c r="O752" s="20">
        <f t="shared" si="158"/>
        <v>5028900.1830000002</v>
      </c>
      <c r="P752" s="20" t="s">
        <v>104</v>
      </c>
      <c r="Q752" s="18"/>
      <c r="R752" s="18"/>
      <c r="S752" s="18"/>
      <c r="T752" s="18"/>
      <c r="U752" s="18"/>
      <c r="V752" s="44">
        <v>0.3</v>
      </c>
      <c r="W752" s="44">
        <v>0.4</v>
      </c>
      <c r="X752" s="45">
        <f t="shared" si="165"/>
        <v>0.3</v>
      </c>
      <c r="Y752" s="45">
        <f t="shared" si="166"/>
        <v>0.4</v>
      </c>
      <c r="Z752" s="45">
        <f t="shared" si="167"/>
        <v>0.3</v>
      </c>
      <c r="AA752" s="17"/>
      <c r="AB752" s="17"/>
      <c r="AC752" s="17"/>
      <c r="AD752" s="17"/>
      <c r="AE752" s="17"/>
      <c r="AF752" s="17"/>
      <c r="AG752" s="17"/>
      <c r="AH752" s="17"/>
      <c r="AI752" s="17"/>
      <c r="AJ752" s="17"/>
      <c r="AK752" s="17"/>
      <c r="AL752" s="18"/>
      <c r="AM752" s="18"/>
    </row>
    <row r="753" spans="1:39" x14ac:dyDescent="0.25">
      <c r="A753" s="17" t="s">
        <v>1397</v>
      </c>
      <c r="B753" s="18">
        <v>1212</v>
      </c>
      <c r="C753" s="18">
        <v>752</v>
      </c>
      <c r="D753" s="17" t="s">
        <v>1741</v>
      </c>
      <c r="E753" s="17">
        <v>1852</v>
      </c>
      <c r="F753" s="17">
        <v>20</v>
      </c>
      <c r="G753" s="17">
        <v>36</v>
      </c>
      <c r="H753" s="17">
        <v>2020</v>
      </c>
      <c r="I753" s="19" t="s">
        <v>12</v>
      </c>
      <c r="J753" s="17">
        <v>3.6787170300000001</v>
      </c>
      <c r="K753" s="17">
        <v>3.4945527699999999</v>
      </c>
      <c r="L753" s="20">
        <v>138964.92259999999</v>
      </c>
      <c r="M753" s="20">
        <v>5028900.1830000002</v>
      </c>
      <c r="N753" s="20">
        <f t="shared" si="157"/>
        <v>138964.92300000001</v>
      </c>
      <c r="O753" s="20">
        <f t="shared" si="158"/>
        <v>5028900.1830000002</v>
      </c>
      <c r="P753" s="20" t="s">
        <v>104</v>
      </c>
      <c r="Q753" s="18"/>
      <c r="R753" s="18"/>
      <c r="S753" s="18"/>
      <c r="T753" s="18"/>
      <c r="U753" s="18"/>
      <c r="V753" s="44">
        <v>6.2</v>
      </c>
      <c r="W753" s="44">
        <v>6.1</v>
      </c>
      <c r="X753" s="45">
        <f t="shared" si="165"/>
        <v>6.2</v>
      </c>
      <c r="Y753" s="45">
        <f t="shared" si="166"/>
        <v>6.1</v>
      </c>
      <c r="Z753" s="45">
        <f t="shared" si="167"/>
        <v>6.2</v>
      </c>
      <c r="AA753" s="17"/>
      <c r="AB753" s="17"/>
      <c r="AC753" s="17"/>
      <c r="AD753" s="17"/>
      <c r="AE753" s="17"/>
      <c r="AF753" s="17"/>
      <c r="AG753" s="17"/>
      <c r="AH753" s="17"/>
      <c r="AI753" s="17"/>
      <c r="AJ753" s="17"/>
      <c r="AK753" s="17"/>
      <c r="AL753" s="18"/>
      <c r="AM753" s="18"/>
    </row>
    <row r="754" spans="1:39" x14ac:dyDescent="0.25">
      <c r="A754" s="17" t="s">
        <v>1438</v>
      </c>
      <c r="B754" s="18">
        <v>1251</v>
      </c>
      <c r="C754" s="18">
        <v>753</v>
      </c>
      <c r="D754" s="17" t="s">
        <v>1428</v>
      </c>
      <c r="E754" s="17">
        <v>1827</v>
      </c>
      <c r="F754" s="17">
        <v>11</v>
      </c>
      <c r="G754" s="17">
        <v>36</v>
      </c>
      <c r="H754" s="17">
        <v>2020</v>
      </c>
      <c r="I754" s="19" t="s">
        <v>12</v>
      </c>
      <c r="J754" s="17">
        <v>2129.6892200100001</v>
      </c>
      <c r="K754" s="17">
        <v>-541.09243223999999</v>
      </c>
      <c r="L754" s="20">
        <v>138964.92259999999</v>
      </c>
      <c r="M754" s="20">
        <v>5028900.1830000002</v>
      </c>
      <c r="N754" s="20">
        <f t="shared" si="157"/>
        <v>138964.92300000001</v>
      </c>
      <c r="O754" s="20">
        <f t="shared" si="158"/>
        <v>5028900.1830000002</v>
      </c>
      <c r="P754" s="20" t="s">
        <v>199</v>
      </c>
      <c r="Q754" s="43"/>
      <c r="R754" s="43"/>
      <c r="S754" s="43"/>
      <c r="T754" s="43"/>
      <c r="U754" s="43"/>
      <c r="V754" s="53">
        <v>36.877142200000002</v>
      </c>
      <c r="W754" s="53">
        <v>63.134020739999997</v>
      </c>
      <c r="X754" s="45">
        <f t="shared" si="165"/>
        <v>36.877142200000002</v>
      </c>
      <c r="Y754" s="45">
        <f t="shared" si="166"/>
        <v>63.134020739999997</v>
      </c>
      <c r="Z754" s="45">
        <f t="shared" si="167"/>
        <v>63.134020739999997</v>
      </c>
      <c r="AA754" s="17"/>
      <c r="AB754" s="17"/>
      <c r="AC754" s="17"/>
      <c r="AD754" s="17"/>
      <c r="AE754" s="17"/>
      <c r="AF754" s="17"/>
      <c r="AG754" s="17"/>
      <c r="AH754" s="17"/>
      <c r="AI754" s="17"/>
      <c r="AJ754" s="17"/>
      <c r="AK754" s="17"/>
      <c r="AL754" s="43"/>
      <c r="AM754" s="43"/>
    </row>
    <row r="755" spans="1:39" x14ac:dyDescent="0.25">
      <c r="A755" s="17" t="s">
        <v>1454</v>
      </c>
      <c r="B755" s="18">
        <v>1267</v>
      </c>
      <c r="C755" s="18">
        <v>754</v>
      </c>
      <c r="D755" s="17">
        <v>1824</v>
      </c>
      <c r="E755" s="17">
        <f>D755</f>
        <v>1824</v>
      </c>
      <c r="F755" s="17">
        <v>13</v>
      </c>
      <c r="G755" s="17">
        <v>36</v>
      </c>
      <c r="H755" s="17">
        <v>2020</v>
      </c>
      <c r="I755" s="19" t="s">
        <v>12</v>
      </c>
      <c r="J755" s="17">
        <v>445.46136898999998</v>
      </c>
      <c r="K755" s="17">
        <v>-1043.1769464399999</v>
      </c>
      <c r="L755" s="20">
        <v>138964.92259999999</v>
      </c>
      <c r="M755" s="20">
        <v>5028900.1830000002</v>
      </c>
      <c r="N755" s="20">
        <f t="shared" si="157"/>
        <v>138964.92300000001</v>
      </c>
      <c r="O755" s="20">
        <f t="shared" si="158"/>
        <v>5028900.1830000002</v>
      </c>
      <c r="P755" s="20" t="s">
        <v>104</v>
      </c>
      <c r="Q755" s="43"/>
      <c r="R755" s="43"/>
      <c r="S755" s="43"/>
      <c r="T755" s="43"/>
      <c r="U755" s="43"/>
      <c r="V755" s="44">
        <v>5.6178882200000002</v>
      </c>
      <c r="W755" s="53">
        <v>1.5738456700000001</v>
      </c>
      <c r="X755" s="45">
        <f t="shared" si="165"/>
        <v>5.6178882200000002</v>
      </c>
      <c r="Y755" s="45">
        <f t="shared" si="166"/>
        <v>1.5738456700000001</v>
      </c>
      <c r="Z755" s="45">
        <f t="shared" si="167"/>
        <v>5.6178882200000002</v>
      </c>
      <c r="AA755" s="17"/>
      <c r="AB755" s="17"/>
      <c r="AC755" s="17"/>
      <c r="AD755" s="17"/>
      <c r="AE755" s="17"/>
      <c r="AF755" s="17"/>
      <c r="AG755" s="17"/>
      <c r="AH755" s="17"/>
      <c r="AI755" s="17"/>
      <c r="AJ755" s="17"/>
      <c r="AK755" s="17"/>
      <c r="AL755" s="43"/>
      <c r="AM755" s="43"/>
    </row>
    <row r="756" spans="1:39" x14ac:dyDescent="0.25">
      <c r="A756" s="17" t="s">
        <v>1468</v>
      </c>
      <c r="B756" s="18">
        <v>1281</v>
      </c>
      <c r="C756" s="18">
        <v>755</v>
      </c>
      <c r="D756" s="17">
        <v>1807</v>
      </c>
      <c r="E756" s="17">
        <f>D756</f>
        <v>1807</v>
      </c>
      <c r="F756" s="17">
        <v>11</v>
      </c>
      <c r="G756" s="17">
        <v>36</v>
      </c>
      <c r="H756" s="17">
        <v>2020</v>
      </c>
      <c r="I756" s="19" t="s">
        <v>12</v>
      </c>
      <c r="J756" s="17">
        <v>269.32396179</v>
      </c>
      <c r="K756" s="17">
        <v>-217.86036580000001</v>
      </c>
      <c r="L756" s="20">
        <v>138964.92259999999</v>
      </c>
      <c r="M756" s="20">
        <v>5028900.1830000002</v>
      </c>
      <c r="N756" s="20">
        <f t="shared" si="157"/>
        <v>138964.92300000001</v>
      </c>
      <c r="O756" s="20">
        <f t="shared" si="158"/>
        <v>5028900.1830000002</v>
      </c>
      <c r="P756" s="20" t="s">
        <v>199</v>
      </c>
      <c r="Q756" s="43"/>
      <c r="R756" s="43"/>
      <c r="S756" s="43"/>
      <c r="T756" s="43"/>
      <c r="U756" s="43"/>
      <c r="V756" s="45">
        <v>11.25593106</v>
      </c>
      <c r="W756" s="45">
        <v>11.69746632</v>
      </c>
      <c r="X756" s="45">
        <f t="shared" si="165"/>
        <v>11.25593106</v>
      </c>
      <c r="Y756" s="45">
        <f t="shared" si="166"/>
        <v>11.69746632</v>
      </c>
      <c r="Z756" s="45">
        <f t="shared" si="167"/>
        <v>11.69746632</v>
      </c>
      <c r="AA756" s="17"/>
      <c r="AB756" s="17"/>
      <c r="AC756" s="17"/>
      <c r="AD756" s="17"/>
      <c r="AE756" s="17"/>
      <c r="AF756" s="17"/>
      <c r="AG756" s="17"/>
      <c r="AH756" s="17"/>
      <c r="AI756" s="17"/>
      <c r="AJ756" s="17"/>
      <c r="AK756" s="17"/>
      <c r="AL756" s="43"/>
      <c r="AM756" s="43"/>
    </row>
    <row r="757" spans="1:39" x14ac:dyDescent="0.25">
      <c r="A757" s="17" t="s">
        <v>1242</v>
      </c>
      <c r="B757" s="18">
        <v>1059</v>
      </c>
      <c r="C757" s="18">
        <v>756</v>
      </c>
      <c r="D757" s="17" t="s">
        <v>1221</v>
      </c>
      <c r="E757" s="17">
        <v>1880</v>
      </c>
      <c r="F757" s="17">
        <v>22</v>
      </c>
      <c r="G757" s="17">
        <v>36</v>
      </c>
      <c r="H757" s="17">
        <v>2020</v>
      </c>
      <c r="I757" s="19" t="s">
        <v>12</v>
      </c>
      <c r="J757" s="17">
        <v>1764.21533974</v>
      </c>
      <c r="K757" s="17">
        <v>-283.49627404</v>
      </c>
      <c r="L757" s="20">
        <v>138964.92259999999</v>
      </c>
      <c r="M757" s="20">
        <v>5028900.1830000002</v>
      </c>
      <c r="N757" s="20">
        <f t="shared" si="157"/>
        <v>138964.92300000001</v>
      </c>
      <c r="O757" s="20">
        <f t="shared" si="158"/>
        <v>5028900.1830000002</v>
      </c>
      <c r="P757" s="20" t="s">
        <v>104</v>
      </c>
      <c r="Q757" s="43"/>
      <c r="R757" s="43"/>
      <c r="S757" s="43"/>
      <c r="T757" s="43"/>
      <c r="U757" s="43"/>
      <c r="V757" s="44">
        <v>5.8</v>
      </c>
      <c r="W757" s="44">
        <v>4.2</v>
      </c>
      <c r="X757" s="45">
        <f t="shared" si="165"/>
        <v>5.8</v>
      </c>
      <c r="Y757" s="45">
        <f t="shared" si="166"/>
        <v>4.2</v>
      </c>
      <c r="Z757" s="45">
        <f t="shared" si="167"/>
        <v>5.8</v>
      </c>
      <c r="AA757" s="17"/>
      <c r="AB757" s="17"/>
      <c r="AC757" s="17"/>
      <c r="AD757" s="17"/>
      <c r="AE757" s="17"/>
      <c r="AF757" s="17"/>
      <c r="AG757" s="17"/>
      <c r="AH757" s="17"/>
      <c r="AI757" s="17"/>
      <c r="AJ757" s="17"/>
      <c r="AK757" s="17"/>
      <c r="AL757" s="43"/>
      <c r="AM757" s="43"/>
    </row>
    <row r="758" spans="1:39" x14ac:dyDescent="0.25">
      <c r="A758" s="17" t="s">
        <v>1421</v>
      </c>
      <c r="B758" s="18">
        <v>1235</v>
      </c>
      <c r="C758" s="18">
        <v>757</v>
      </c>
      <c r="D758" s="17" t="s">
        <v>1399</v>
      </c>
      <c r="E758" s="17">
        <v>1827</v>
      </c>
      <c r="F758" s="17">
        <v>23</v>
      </c>
      <c r="G758" s="17">
        <v>36</v>
      </c>
      <c r="H758" s="17">
        <v>2020</v>
      </c>
      <c r="I758" s="19" t="s">
        <v>12</v>
      </c>
      <c r="J758" s="17">
        <v>3849.2733628599999</v>
      </c>
      <c r="K758" s="17">
        <v>-3017.4381446299999</v>
      </c>
      <c r="L758" s="20">
        <v>138964.92259999999</v>
      </c>
      <c r="M758" s="20">
        <v>5028900.1830000002</v>
      </c>
      <c r="N758" s="20">
        <f t="shared" si="157"/>
        <v>138964.92300000001</v>
      </c>
      <c r="O758" s="20">
        <f t="shared" si="158"/>
        <v>5028900.1830000002</v>
      </c>
      <c r="P758" s="20" t="s">
        <v>199</v>
      </c>
      <c r="Q758" s="43"/>
      <c r="R758" s="43"/>
      <c r="S758" s="43"/>
      <c r="T758" s="43"/>
      <c r="U758" s="43"/>
      <c r="V758" s="45">
        <v>31.273281399999998</v>
      </c>
      <c r="W758" s="45">
        <v>28.122787200000001</v>
      </c>
      <c r="X758" s="45">
        <f t="shared" si="165"/>
        <v>31.273281399999998</v>
      </c>
      <c r="Y758" s="45">
        <f t="shared" si="166"/>
        <v>28.122787200000001</v>
      </c>
      <c r="Z758" s="45">
        <f t="shared" si="167"/>
        <v>28.122787200000001</v>
      </c>
      <c r="AA758" s="17"/>
      <c r="AB758" s="17"/>
      <c r="AC758" s="17"/>
      <c r="AD758" s="17"/>
      <c r="AE758" s="17"/>
      <c r="AF758" s="17"/>
      <c r="AG758" s="17"/>
      <c r="AH758" s="17"/>
      <c r="AI758" s="17"/>
      <c r="AJ758" s="17"/>
      <c r="AK758" s="17"/>
      <c r="AL758" s="43"/>
      <c r="AM758" s="43"/>
    </row>
    <row r="759" spans="1:39" x14ac:dyDescent="0.25">
      <c r="A759" s="17" t="s">
        <v>1277</v>
      </c>
      <c r="B759" s="18">
        <v>1093</v>
      </c>
      <c r="C759" s="18">
        <v>758</v>
      </c>
      <c r="D759" s="17" t="s">
        <v>1250</v>
      </c>
      <c r="E759" s="17">
        <v>1876</v>
      </c>
      <c r="F759" s="17">
        <v>28</v>
      </c>
      <c r="G759" s="17">
        <v>36</v>
      </c>
      <c r="H759" s="17">
        <v>2020</v>
      </c>
      <c r="I759" s="19" t="s">
        <v>12</v>
      </c>
      <c r="J759" s="17">
        <v>1815.4194335899999</v>
      </c>
      <c r="K759" s="17">
        <v>-1156.3769531299999</v>
      </c>
      <c r="L759" s="20">
        <v>138964.92259999999</v>
      </c>
      <c r="M759" s="20">
        <v>5028900.1830000002</v>
      </c>
      <c r="N759" s="20">
        <f t="shared" si="157"/>
        <v>138964.92300000001</v>
      </c>
      <c r="O759" s="20">
        <f t="shared" si="158"/>
        <v>5028900.1830000002</v>
      </c>
      <c r="P759" s="20" t="s">
        <v>104</v>
      </c>
      <c r="Q759" s="43"/>
      <c r="R759" s="43"/>
      <c r="S759" s="43"/>
      <c r="T759" s="43"/>
      <c r="U759" s="43"/>
      <c r="V759" s="44">
        <v>32.200000000000003</v>
      </c>
      <c r="W759" s="44">
        <v>32.9</v>
      </c>
      <c r="X759" s="45">
        <f t="shared" si="165"/>
        <v>32.200000000000003</v>
      </c>
      <c r="Y759" s="45">
        <f t="shared" si="166"/>
        <v>32.9</v>
      </c>
      <c r="Z759" s="45">
        <f t="shared" si="167"/>
        <v>32.200000000000003</v>
      </c>
      <c r="AA759" s="17"/>
      <c r="AB759" s="17"/>
      <c r="AC759" s="17"/>
      <c r="AD759" s="17"/>
      <c r="AE759" s="17"/>
      <c r="AF759" s="17"/>
      <c r="AG759" s="17"/>
      <c r="AH759" s="17"/>
      <c r="AI759" s="17"/>
      <c r="AJ759" s="17"/>
      <c r="AK759" s="17"/>
      <c r="AL759" s="43"/>
      <c r="AM759" s="43"/>
    </row>
    <row r="760" spans="1:39" x14ac:dyDescent="0.25">
      <c r="A760" s="17" t="s">
        <v>1485</v>
      </c>
      <c r="B760" s="18">
        <v>1296</v>
      </c>
      <c r="C760" s="18">
        <v>759</v>
      </c>
      <c r="D760" s="17" t="s">
        <v>1483</v>
      </c>
      <c r="E760" s="17">
        <v>1803</v>
      </c>
      <c r="F760" s="17">
        <v>3</v>
      </c>
      <c r="G760" s="17">
        <v>36</v>
      </c>
      <c r="H760" s="17">
        <v>2020</v>
      </c>
      <c r="I760" s="19" t="s">
        <v>12</v>
      </c>
      <c r="J760" s="17">
        <v>414.19630190999999</v>
      </c>
      <c r="K760" s="17">
        <v>-285.46599504</v>
      </c>
      <c r="L760" s="20">
        <v>138964.92260888999</v>
      </c>
      <c r="M760" s="20">
        <v>5028900.1833053399</v>
      </c>
      <c r="N760" s="20">
        <f t="shared" si="157"/>
        <v>138964.92300000001</v>
      </c>
      <c r="O760" s="20">
        <f t="shared" si="158"/>
        <v>5028900.1830000002</v>
      </c>
      <c r="P760" s="20" t="s">
        <v>199</v>
      </c>
      <c r="Q760" s="43"/>
      <c r="R760" s="43"/>
      <c r="S760" s="43"/>
      <c r="T760" s="43"/>
      <c r="U760" s="43"/>
      <c r="V760" s="44">
        <v>6.7</v>
      </c>
      <c r="W760" s="44">
        <v>9</v>
      </c>
      <c r="X760" s="45">
        <f t="shared" si="165"/>
        <v>6.7</v>
      </c>
      <c r="Y760" s="45">
        <f t="shared" si="166"/>
        <v>9</v>
      </c>
      <c r="Z760" s="45">
        <f t="shared" si="167"/>
        <v>9</v>
      </c>
      <c r="AA760" s="17"/>
      <c r="AB760" s="17"/>
      <c r="AC760" s="17"/>
      <c r="AD760" s="17"/>
      <c r="AE760" s="17"/>
      <c r="AF760" s="17"/>
      <c r="AG760" s="17"/>
      <c r="AH760" s="17"/>
      <c r="AI760" s="17"/>
      <c r="AJ760" s="17"/>
      <c r="AK760" s="17"/>
      <c r="AL760" s="43"/>
      <c r="AM760" s="43"/>
    </row>
    <row r="761" spans="1:39" x14ac:dyDescent="0.25">
      <c r="A761" s="17" t="s">
        <v>1478</v>
      </c>
      <c r="B761" s="18">
        <v>1290</v>
      </c>
      <c r="C761" s="18">
        <v>760</v>
      </c>
      <c r="D761" s="17" t="s">
        <v>1476</v>
      </c>
      <c r="E761" s="17">
        <v>1803</v>
      </c>
      <c r="F761" s="17">
        <v>3</v>
      </c>
      <c r="G761" s="17">
        <v>36</v>
      </c>
      <c r="H761" s="17">
        <v>2020</v>
      </c>
      <c r="I761" s="19" t="s">
        <v>12</v>
      </c>
      <c r="J761" s="17">
        <v>2671.5714560400002</v>
      </c>
      <c r="K761" s="17">
        <v>-4618.9418752900001</v>
      </c>
      <c r="L761" s="20">
        <v>138964.92260888999</v>
      </c>
      <c r="M761" s="20">
        <v>5028900.1833053399</v>
      </c>
      <c r="N761" s="20">
        <f t="shared" si="157"/>
        <v>138964.92300000001</v>
      </c>
      <c r="O761" s="20">
        <f t="shared" si="158"/>
        <v>5028900.1830000002</v>
      </c>
      <c r="P761" s="20" t="s">
        <v>199</v>
      </c>
      <c r="Q761" s="43"/>
      <c r="R761" s="43"/>
      <c r="S761" s="43"/>
      <c r="T761" s="43"/>
      <c r="U761" s="43"/>
      <c r="V761" s="44">
        <v>29.9</v>
      </c>
      <c r="W761" s="44">
        <v>12.2</v>
      </c>
      <c r="X761" s="45">
        <f t="shared" si="165"/>
        <v>29.9</v>
      </c>
      <c r="Y761" s="45">
        <f t="shared" si="166"/>
        <v>12.2</v>
      </c>
      <c r="Z761" s="45">
        <f t="shared" si="167"/>
        <v>12.2</v>
      </c>
      <c r="AA761" s="17"/>
      <c r="AB761" s="17"/>
      <c r="AC761" s="17"/>
      <c r="AD761" s="17"/>
      <c r="AE761" s="17"/>
      <c r="AF761" s="17"/>
      <c r="AG761" s="17"/>
      <c r="AH761" s="17"/>
      <c r="AI761" s="17"/>
      <c r="AJ761" s="17"/>
      <c r="AK761" s="17"/>
      <c r="AL761" s="43"/>
      <c r="AM761" s="43"/>
    </row>
    <row r="762" spans="1:39" x14ac:dyDescent="0.25">
      <c r="A762" s="17" t="s">
        <v>299</v>
      </c>
      <c r="B762" s="18">
        <v>116</v>
      </c>
      <c r="C762" s="18">
        <v>761</v>
      </c>
      <c r="D762" s="18">
        <v>2010</v>
      </c>
      <c r="E762" s="17">
        <f t="shared" ref="E762:E767" si="168">D762</f>
        <v>2010</v>
      </c>
      <c r="F762" s="17">
        <v>12</v>
      </c>
      <c r="G762" s="17">
        <v>36</v>
      </c>
      <c r="H762" s="17">
        <v>2020</v>
      </c>
      <c r="I762" s="19" t="s">
        <v>12</v>
      </c>
      <c r="J762" s="17">
        <v>2616.29845497</v>
      </c>
      <c r="K762" s="17">
        <v>-455.94795601999999</v>
      </c>
      <c r="L762" s="20">
        <v>138964.92259999999</v>
      </c>
      <c r="M762" s="20">
        <v>5028900.1830000002</v>
      </c>
      <c r="N762" s="20">
        <f t="shared" si="157"/>
        <v>138964.92300000001</v>
      </c>
      <c r="O762" s="20">
        <f t="shared" si="158"/>
        <v>5028900.1830000002</v>
      </c>
      <c r="P762" s="20" t="s">
        <v>104</v>
      </c>
      <c r="Q762" s="43"/>
      <c r="R762" s="43"/>
      <c r="S762" s="43"/>
      <c r="T762" s="43"/>
      <c r="U762" s="43"/>
      <c r="V762" s="44">
        <v>3.33256306</v>
      </c>
      <c r="W762" s="45">
        <v>3.4880336700000001</v>
      </c>
      <c r="X762" s="45">
        <f t="shared" si="165"/>
        <v>3.33256306</v>
      </c>
      <c r="Y762" s="45">
        <f t="shared" si="166"/>
        <v>3.4880336700000001</v>
      </c>
      <c r="Z762" s="45">
        <f t="shared" si="167"/>
        <v>3.33256306</v>
      </c>
      <c r="AA762" s="17"/>
      <c r="AB762" s="17"/>
      <c r="AC762" s="17"/>
      <c r="AD762" s="17"/>
      <c r="AE762" s="17"/>
      <c r="AF762" s="17"/>
      <c r="AG762" s="17"/>
      <c r="AH762" s="17"/>
      <c r="AI762" s="17"/>
      <c r="AJ762" s="17"/>
      <c r="AK762" s="17"/>
      <c r="AL762" s="43"/>
      <c r="AM762" s="43"/>
    </row>
    <row r="763" spans="1:39" x14ac:dyDescent="0.25">
      <c r="A763" s="17" t="s">
        <v>368</v>
      </c>
      <c r="B763" s="18">
        <v>189</v>
      </c>
      <c r="C763" s="18">
        <v>762</v>
      </c>
      <c r="D763" s="18">
        <v>1998</v>
      </c>
      <c r="E763" s="17">
        <f t="shared" si="168"/>
        <v>1998</v>
      </c>
      <c r="F763" s="17">
        <v>15</v>
      </c>
      <c r="G763" s="17">
        <v>36</v>
      </c>
      <c r="H763" s="17">
        <v>2020</v>
      </c>
      <c r="I763" s="19" t="s">
        <v>12</v>
      </c>
      <c r="J763" s="17">
        <v>2070.4503918300002</v>
      </c>
      <c r="K763" s="17">
        <v>-339.55594088999999</v>
      </c>
      <c r="L763" s="20">
        <v>138964.92259999999</v>
      </c>
      <c r="M763" s="20">
        <v>5028900.1830000002</v>
      </c>
      <c r="N763" s="20">
        <f t="shared" si="157"/>
        <v>138964.92300000001</v>
      </c>
      <c r="O763" s="20">
        <f t="shared" si="158"/>
        <v>5028900.1830000002</v>
      </c>
      <c r="P763" s="20" t="s">
        <v>104</v>
      </c>
      <c r="Q763" s="43"/>
      <c r="R763" s="43"/>
      <c r="S763" s="43"/>
      <c r="T763" s="43"/>
      <c r="U763" s="43"/>
      <c r="V763" s="52">
        <v>2.2701935500000001</v>
      </c>
      <c r="W763" s="52">
        <v>0.81049408999999994</v>
      </c>
      <c r="X763" s="45">
        <f t="shared" si="165"/>
        <v>2.2701935500000001</v>
      </c>
      <c r="Y763" s="45">
        <f t="shared" si="166"/>
        <v>0.81049408999999994</v>
      </c>
      <c r="Z763" s="45">
        <f t="shared" si="167"/>
        <v>2.2701935500000001</v>
      </c>
      <c r="AA763" s="17"/>
      <c r="AB763" s="17"/>
      <c r="AC763" s="17"/>
      <c r="AD763" s="17"/>
      <c r="AE763" s="17"/>
      <c r="AF763" s="17"/>
      <c r="AG763" s="17"/>
      <c r="AH763" s="17"/>
      <c r="AI763" s="17"/>
      <c r="AJ763" s="17"/>
      <c r="AK763" s="17"/>
      <c r="AL763" s="43"/>
      <c r="AM763" s="43"/>
    </row>
    <row r="764" spans="1:39" x14ac:dyDescent="0.25">
      <c r="A764" s="17" t="s">
        <v>401</v>
      </c>
      <c r="B764" s="18">
        <v>223</v>
      </c>
      <c r="C764" s="18">
        <v>763</v>
      </c>
      <c r="D764" s="18">
        <v>1995</v>
      </c>
      <c r="E764" s="17">
        <f t="shared" si="168"/>
        <v>1995</v>
      </c>
      <c r="F764" s="17">
        <v>19</v>
      </c>
      <c r="G764" s="17">
        <v>36</v>
      </c>
      <c r="H764" s="17">
        <v>2020</v>
      </c>
      <c r="I764" s="19" t="s">
        <v>12</v>
      </c>
      <c r="J764" s="17">
        <v>1649.7255343100001</v>
      </c>
      <c r="K764" s="17">
        <v>-202.05716095</v>
      </c>
      <c r="L764" s="20">
        <v>138964.92259999999</v>
      </c>
      <c r="M764" s="20">
        <v>5028900.1830000002</v>
      </c>
      <c r="N764" s="20">
        <f t="shared" si="157"/>
        <v>138964.92300000001</v>
      </c>
      <c r="O764" s="20">
        <f t="shared" si="158"/>
        <v>5028900.1830000002</v>
      </c>
      <c r="P764" s="20" t="s">
        <v>104</v>
      </c>
      <c r="Q764" s="43"/>
      <c r="R764" s="43"/>
      <c r="S764" s="43"/>
      <c r="T764" s="43"/>
      <c r="U764" s="43"/>
      <c r="V764" s="52">
        <v>5.2100557600000004</v>
      </c>
      <c r="W764" s="52">
        <v>5.5014666600000002</v>
      </c>
      <c r="X764" s="45">
        <f t="shared" si="165"/>
        <v>5.2100557600000004</v>
      </c>
      <c r="Y764" s="45">
        <f t="shared" si="166"/>
        <v>5.5014666600000002</v>
      </c>
      <c r="Z764" s="45">
        <f t="shared" si="167"/>
        <v>5.2100557600000004</v>
      </c>
      <c r="AA764" s="17"/>
      <c r="AB764" s="17"/>
      <c r="AC764" s="17"/>
      <c r="AD764" s="17"/>
      <c r="AE764" s="17"/>
      <c r="AF764" s="17"/>
      <c r="AG764" s="17"/>
      <c r="AH764" s="17"/>
      <c r="AI764" s="17"/>
      <c r="AJ764" s="17"/>
      <c r="AK764" s="17"/>
      <c r="AL764" s="43"/>
      <c r="AM764" s="43"/>
    </row>
    <row r="765" spans="1:39" x14ac:dyDescent="0.25">
      <c r="A765" s="17" t="s">
        <v>434</v>
      </c>
      <c r="B765" s="18">
        <v>257</v>
      </c>
      <c r="C765" s="18">
        <v>764</v>
      </c>
      <c r="D765" s="18">
        <v>1992</v>
      </c>
      <c r="E765" s="17">
        <f t="shared" si="168"/>
        <v>1992</v>
      </c>
      <c r="F765" s="17">
        <v>22</v>
      </c>
      <c r="G765" s="17">
        <v>36</v>
      </c>
      <c r="H765" s="17">
        <v>2020</v>
      </c>
      <c r="I765" s="19" t="s">
        <v>12</v>
      </c>
      <c r="J765" s="17">
        <v>3273.4119809499998</v>
      </c>
      <c r="K765" s="17">
        <v>-605.87047137000002</v>
      </c>
      <c r="L765" s="20">
        <v>138964.92259999999</v>
      </c>
      <c r="M765" s="20">
        <v>5028900.1830000002</v>
      </c>
      <c r="N765" s="20">
        <f t="shared" si="157"/>
        <v>138964.92300000001</v>
      </c>
      <c r="O765" s="20">
        <f t="shared" si="158"/>
        <v>5028900.1830000002</v>
      </c>
      <c r="P765" s="20" t="s">
        <v>104</v>
      </c>
      <c r="Q765" s="43"/>
      <c r="R765" s="43"/>
      <c r="S765" s="43"/>
      <c r="T765" s="43"/>
      <c r="U765" s="43"/>
      <c r="V765" s="52">
        <v>5.7912931199999997</v>
      </c>
      <c r="W765" s="52">
        <v>6.0193835</v>
      </c>
      <c r="X765" s="45">
        <f t="shared" si="165"/>
        <v>5.7912931199999997</v>
      </c>
      <c r="Y765" s="45">
        <f t="shared" si="166"/>
        <v>6.0193835</v>
      </c>
      <c r="Z765" s="45">
        <f t="shared" si="167"/>
        <v>5.7912931199999997</v>
      </c>
      <c r="AA765" s="17"/>
      <c r="AB765" s="17"/>
      <c r="AC765" s="17"/>
      <c r="AD765" s="17"/>
      <c r="AE765" s="17"/>
      <c r="AF765" s="17"/>
      <c r="AG765" s="17"/>
      <c r="AH765" s="17"/>
      <c r="AI765" s="17"/>
      <c r="AJ765" s="17"/>
      <c r="AK765" s="17"/>
      <c r="AL765" s="43"/>
      <c r="AM765" s="43"/>
    </row>
    <row r="766" spans="1:39" x14ac:dyDescent="0.25">
      <c r="A766" s="17" t="s">
        <v>461</v>
      </c>
      <c r="B766" s="18">
        <v>284</v>
      </c>
      <c r="C766" s="18">
        <v>765</v>
      </c>
      <c r="D766" s="18">
        <v>1989</v>
      </c>
      <c r="E766" s="17">
        <f t="shared" si="168"/>
        <v>1989</v>
      </c>
      <c r="F766" s="17">
        <v>12</v>
      </c>
      <c r="G766" s="17">
        <v>36</v>
      </c>
      <c r="H766" s="17">
        <v>2020</v>
      </c>
      <c r="I766" s="19" t="s">
        <v>12</v>
      </c>
      <c r="J766" s="17">
        <v>3370.5681919499998</v>
      </c>
      <c r="K766" s="17">
        <v>-626.61319186000003</v>
      </c>
      <c r="L766" s="20">
        <v>138964.92259999999</v>
      </c>
      <c r="M766" s="20">
        <v>5028900.1830000002</v>
      </c>
      <c r="N766" s="20">
        <f t="shared" si="157"/>
        <v>138964.92300000001</v>
      </c>
      <c r="O766" s="20">
        <f t="shared" si="158"/>
        <v>5028900.1830000002</v>
      </c>
      <c r="P766" s="20" t="s">
        <v>104</v>
      </c>
      <c r="Q766" s="43"/>
      <c r="R766" s="43"/>
      <c r="S766" s="43"/>
      <c r="T766" s="43"/>
      <c r="U766" s="43"/>
      <c r="V766" s="44">
        <v>4.3884434099999998</v>
      </c>
      <c r="W766" s="45">
        <v>3.9817124700000002</v>
      </c>
      <c r="X766" s="45">
        <f t="shared" si="165"/>
        <v>4.3884434099999998</v>
      </c>
      <c r="Y766" s="45">
        <f t="shared" si="166"/>
        <v>3.9817124700000002</v>
      </c>
      <c r="Z766" s="45">
        <f t="shared" si="167"/>
        <v>4.3884434099999998</v>
      </c>
      <c r="AA766" s="17"/>
      <c r="AB766" s="17"/>
      <c r="AC766" s="17"/>
      <c r="AD766" s="17"/>
      <c r="AE766" s="17"/>
      <c r="AF766" s="17"/>
      <c r="AG766" s="17"/>
      <c r="AH766" s="17"/>
      <c r="AI766" s="17"/>
      <c r="AJ766" s="17"/>
      <c r="AK766" s="17"/>
      <c r="AL766" s="43"/>
      <c r="AM766" s="43"/>
    </row>
    <row r="767" spans="1:39" x14ac:dyDescent="0.25">
      <c r="A767" s="17" t="s">
        <v>529</v>
      </c>
      <c r="B767" s="18">
        <v>354</v>
      </c>
      <c r="C767" s="18">
        <v>766</v>
      </c>
      <c r="D767" s="18">
        <v>1983</v>
      </c>
      <c r="E767" s="17">
        <f t="shared" si="168"/>
        <v>1983</v>
      </c>
      <c r="F767" s="17">
        <v>24</v>
      </c>
      <c r="G767" s="17">
        <v>36</v>
      </c>
      <c r="H767" s="17">
        <v>2020</v>
      </c>
      <c r="I767" s="19" t="s">
        <v>12</v>
      </c>
      <c r="J767" s="17">
        <v>3303.4375544899999</v>
      </c>
      <c r="K767" s="17">
        <v>-655.75683061999996</v>
      </c>
      <c r="L767" s="20">
        <v>138964.92259999999</v>
      </c>
      <c r="M767" s="20">
        <v>5028900.1830000002</v>
      </c>
      <c r="N767" s="20">
        <f t="shared" si="157"/>
        <v>138964.92300000001</v>
      </c>
      <c r="O767" s="20">
        <f t="shared" si="158"/>
        <v>5028900.1830000002</v>
      </c>
      <c r="P767" s="20" t="s">
        <v>104</v>
      </c>
      <c r="Q767" s="43"/>
      <c r="R767" s="43"/>
      <c r="S767" s="43"/>
      <c r="T767" s="43"/>
      <c r="U767" s="43"/>
      <c r="V767" s="45">
        <v>7.5991545299999999</v>
      </c>
      <c r="W767" s="45">
        <v>7.3927829200000001</v>
      </c>
      <c r="X767" s="45">
        <f t="shared" si="165"/>
        <v>7.5991545299999999</v>
      </c>
      <c r="Y767" s="45">
        <f t="shared" si="166"/>
        <v>7.3927829200000001</v>
      </c>
      <c r="Z767" s="45">
        <f t="shared" si="167"/>
        <v>7.5991545299999999</v>
      </c>
      <c r="AA767" s="17"/>
      <c r="AB767" s="17"/>
      <c r="AC767" s="17"/>
      <c r="AD767" s="17"/>
      <c r="AE767" s="17"/>
      <c r="AF767" s="17"/>
      <c r="AG767" s="17"/>
      <c r="AH767" s="17"/>
      <c r="AI767" s="17"/>
      <c r="AJ767" s="17"/>
      <c r="AK767" s="17"/>
      <c r="AL767" s="43"/>
      <c r="AM767" s="43"/>
    </row>
    <row r="768" spans="1:39" x14ac:dyDescent="0.25">
      <c r="A768" s="17" t="s">
        <v>559</v>
      </c>
      <c r="B768" s="18">
        <v>386</v>
      </c>
      <c r="C768" s="18">
        <v>767</v>
      </c>
      <c r="D768">
        <v>1980</v>
      </c>
      <c r="E768">
        <v>1980</v>
      </c>
      <c r="F768">
        <v>24</v>
      </c>
      <c r="G768" s="17">
        <v>36</v>
      </c>
      <c r="H768" s="17">
        <v>2020</v>
      </c>
      <c r="I768" s="19" t="s">
        <v>12</v>
      </c>
      <c r="J768">
        <v>3459.7874338900001</v>
      </c>
      <c r="K768">
        <v>-738.80046643000003</v>
      </c>
      <c r="L768" s="54">
        <v>138964.92259999999</v>
      </c>
      <c r="M768" s="54">
        <v>5028900.1830000002</v>
      </c>
      <c r="N768" s="20">
        <f t="shared" si="157"/>
        <v>138964.92300000001</v>
      </c>
      <c r="O768" s="20">
        <f t="shared" si="158"/>
        <v>5028900.1830000002</v>
      </c>
      <c r="P768" s="20" t="s">
        <v>104</v>
      </c>
      <c r="Q768" s="43"/>
      <c r="R768" s="43"/>
      <c r="S768" s="43"/>
      <c r="T768" s="43"/>
      <c r="U768" s="43"/>
      <c r="V768" s="45">
        <v>7.3684472300000001</v>
      </c>
      <c r="W768" s="45">
        <v>6.7730099800000003</v>
      </c>
      <c r="X768" s="45">
        <f t="shared" si="165"/>
        <v>7.3684472300000001</v>
      </c>
      <c r="Y768" s="45">
        <f t="shared" si="166"/>
        <v>6.7730099800000003</v>
      </c>
      <c r="Z768" s="45">
        <f t="shared" si="167"/>
        <v>7.3684472300000001</v>
      </c>
      <c r="AA768" s="17"/>
      <c r="AB768" s="17"/>
      <c r="AC768" s="17"/>
      <c r="AD768" s="17"/>
      <c r="AE768" s="17"/>
      <c r="AF768" s="17"/>
      <c r="AG768" s="17"/>
      <c r="AH768" s="17"/>
      <c r="AI768" s="17"/>
      <c r="AJ768" s="17"/>
      <c r="AK768" s="17"/>
      <c r="AL768" s="43"/>
      <c r="AM768" s="43"/>
    </row>
    <row r="769" spans="1:39" x14ac:dyDescent="0.25">
      <c r="A769" s="17" t="s">
        <v>607</v>
      </c>
      <c r="B769" s="18">
        <v>435</v>
      </c>
      <c r="C769" s="18">
        <v>768</v>
      </c>
      <c r="D769" s="18">
        <v>1977</v>
      </c>
      <c r="E769" s="17">
        <f>D769</f>
        <v>1977</v>
      </c>
      <c r="F769" s="17">
        <v>33</v>
      </c>
      <c r="G769" s="17">
        <v>36</v>
      </c>
      <c r="H769" s="17">
        <v>2020</v>
      </c>
      <c r="I769" s="19" t="s">
        <v>12</v>
      </c>
      <c r="J769" s="17">
        <v>3524.8585665300002</v>
      </c>
      <c r="K769" s="17">
        <v>-760.38986573</v>
      </c>
      <c r="L769" s="20">
        <v>138964.92259999999</v>
      </c>
      <c r="M769" s="20">
        <v>5028900.1830000002</v>
      </c>
      <c r="N769" s="20">
        <f t="shared" si="157"/>
        <v>138964.92300000001</v>
      </c>
      <c r="O769" s="20">
        <f t="shared" si="158"/>
        <v>5028900.1830000002</v>
      </c>
      <c r="P769" s="20" t="s">
        <v>104</v>
      </c>
      <c r="Q769" s="43"/>
      <c r="R769" s="43"/>
      <c r="S769" s="43"/>
      <c r="T769" s="43"/>
      <c r="U769" s="43"/>
      <c r="V769" s="44">
        <v>12.40930852</v>
      </c>
      <c r="W769" s="44">
        <v>11.979690420000001</v>
      </c>
      <c r="X769" s="45">
        <f t="shared" si="165"/>
        <v>12.40930852</v>
      </c>
      <c r="Y769" s="45">
        <f t="shared" si="166"/>
        <v>11.979690420000001</v>
      </c>
      <c r="Z769" s="45">
        <f t="shared" si="167"/>
        <v>12.40930852</v>
      </c>
      <c r="AA769" s="17"/>
      <c r="AB769" s="17"/>
      <c r="AC769" s="17"/>
      <c r="AD769" s="17"/>
      <c r="AE769" s="17"/>
      <c r="AF769" s="17"/>
      <c r="AG769" s="17"/>
      <c r="AH769" s="17"/>
      <c r="AI769" s="17"/>
      <c r="AJ769" s="17"/>
      <c r="AK769" s="17"/>
      <c r="AL769" s="43"/>
      <c r="AM769" s="43"/>
    </row>
    <row r="770" spans="1:39" x14ac:dyDescent="0.25">
      <c r="A770" s="23" t="s">
        <v>111</v>
      </c>
      <c r="B770" s="23">
        <v>4</v>
      </c>
      <c r="C770" s="23">
        <v>769</v>
      </c>
      <c r="D770" s="23">
        <v>2020</v>
      </c>
      <c r="E770" s="23">
        <f>D770</f>
        <v>2020</v>
      </c>
      <c r="F770" s="23" t="s">
        <v>12</v>
      </c>
      <c r="G770" s="23">
        <v>4</v>
      </c>
      <c r="H770" s="23">
        <v>2020</v>
      </c>
      <c r="I770" s="24">
        <v>45</v>
      </c>
      <c r="J770" s="23" t="s">
        <v>12</v>
      </c>
      <c r="K770" s="23" t="s">
        <v>12</v>
      </c>
      <c r="L770" s="25">
        <v>139042.86850000001</v>
      </c>
      <c r="M770" s="25">
        <v>5028070.6809999999</v>
      </c>
      <c r="N770" s="25">
        <f t="shared" ref="N770:N833" si="169">ROUND(L770,3)</f>
        <v>139042.86900000001</v>
      </c>
      <c r="O770" s="25">
        <f t="shared" ref="O770:O833" si="170">ROUND(M770,3)</f>
        <v>5028070.6809999999</v>
      </c>
      <c r="P770" s="25" t="s">
        <v>104</v>
      </c>
      <c r="Q770" s="26">
        <v>9.8592168962222253</v>
      </c>
      <c r="R770" s="26">
        <v>14.023306961777781</v>
      </c>
      <c r="S770" s="27">
        <f>IF(E770=2020, Q770, IF(E770=1946, Q770+5.4, IF(E770=1883, Q770+8.2, IF(E770=1882, Q770+5.9, IF(E770=1824, Q770+5.8, IF(E770=1803, Q770+14.8, IF(E770=1790, Q770+8, )))))))</f>
        <v>9.8592168962222253</v>
      </c>
      <c r="T770" s="27">
        <f>IF(E770=2020, R770, IF(E770=1946, R770+5.4, IF(E770=1883, R770+8.2, IF(E770=1882, R770+5.9, IF(E770=1824, R770+5.8, IF(E770=1803, R770+14.8, IF(E770=1790, R770+8, )))))))</f>
        <v>14.023306961777781</v>
      </c>
      <c r="U770" s="27">
        <f>IF(P770="Affine", S770, T770)</f>
        <v>9.8592168962222253</v>
      </c>
      <c r="V770" s="23"/>
      <c r="W770" s="23"/>
      <c r="X770" s="28"/>
      <c r="Y770" s="27"/>
      <c r="Z770" s="26"/>
      <c r="AA770" s="23">
        <v>1790</v>
      </c>
      <c r="AB770" s="23">
        <v>1797</v>
      </c>
      <c r="AC770" s="23">
        <f>AVERAGE(AA770:AB770)</f>
        <v>1793.5</v>
      </c>
      <c r="AD770" s="23">
        <f>AC770-AA770</f>
        <v>3.5</v>
      </c>
      <c r="AE770" s="23">
        <v>2020</v>
      </c>
      <c r="AF770" s="23">
        <v>2020</v>
      </c>
      <c r="AG770" s="23">
        <f>AVERAGE(AE770:AF770)</f>
        <v>2020</v>
      </c>
      <c r="AH770" s="23">
        <f>AG770-AE770</f>
        <v>0</v>
      </c>
      <c r="AI770" s="23" t="s">
        <v>105</v>
      </c>
      <c r="AJ770" s="23">
        <v>1</v>
      </c>
      <c r="AK770" s="23" t="s">
        <v>112</v>
      </c>
      <c r="AL770" s="26">
        <f>AVERAGE(V771:V815)</f>
        <v>9.8592168962222253</v>
      </c>
      <c r="AM770" s="26">
        <f>AVERAGE(W771:W815)</f>
        <v>14.023306961777781</v>
      </c>
    </row>
    <row r="771" spans="1:39" x14ac:dyDescent="0.25">
      <c r="A771" s="17" t="s">
        <v>989</v>
      </c>
      <c r="B771" s="18">
        <v>812</v>
      </c>
      <c r="C771" s="18">
        <v>770</v>
      </c>
      <c r="D771" s="17">
        <v>1917</v>
      </c>
      <c r="E771" s="17">
        <f>D771</f>
        <v>1917</v>
      </c>
      <c r="F771" s="17">
        <v>17</v>
      </c>
      <c r="G771" s="17">
        <v>4</v>
      </c>
      <c r="H771" s="17">
        <v>2020</v>
      </c>
      <c r="I771" s="19" t="s">
        <v>12</v>
      </c>
      <c r="J771" s="17">
        <v>10.681488659999999</v>
      </c>
      <c r="K771" s="17">
        <v>3.6323239599999999</v>
      </c>
      <c r="L771" s="20">
        <v>139042.86850000001</v>
      </c>
      <c r="M771" s="20">
        <v>5028070.6809999999</v>
      </c>
      <c r="N771" s="20">
        <f t="shared" si="169"/>
        <v>139042.86900000001</v>
      </c>
      <c r="O771" s="20">
        <f t="shared" si="170"/>
        <v>5028070.6809999999</v>
      </c>
      <c r="P771" s="20" t="s">
        <v>104</v>
      </c>
      <c r="Q771" s="43"/>
      <c r="R771" s="43"/>
      <c r="S771" s="43"/>
      <c r="T771" s="43"/>
      <c r="U771" s="43"/>
      <c r="V771" s="44">
        <v>8.8653682499999995</v>
      </c>
      <c r="W771" s="44">
        <v>10.459014</v>
      </c>
      <c r="X771" s="45">
        <f t="shared" ref="X771:X815" si="171">IF(H771=2020, V771, IF(H771=1946, V771+5.4, IF(H771=1883, V771+8.2, IF(H771=1882, V771+5.9, IF(H771=1824, V771+5.8, IF(H771=1803, V771+14.8, IF(H771=1790, V771+8, )))))))</f>
        <v>8.8653682499999995</v>
      </c>
      <c r="Y771" s="45">
        <f t="shared" ref="Y771:Y815" si="172">IF(H771=2020, W771, IF(H771=1946, W771+6.1, IF(H771=1883, W771+7.6, IF(H771=1882, W771+6.3, IF(H771=1824, W771+7.4, IF(H771=1803, W771+17.5, IF(H771=1790, W771+11.8, )))))))</f>
        <v>10.459014</v>
      </c>
      <c r="Z771" s="45">
        <f t="shared" ref="Z771:Z815" si="173">IF(P771="Affine", X771, Y771)</f>
        <v>8.8653682499999995</v>
      </c>
      <c r="AA771" s="17"/>
      <c r="AB771" s="17"/>
      <c r="AC771" s="17"/>
      <c r="AD771" s="17"/>
      <c r="AE771" s="17"/>
      <c r="AF771" s="17"/>
      <c r="AG771" s="17"/>
      <c r="AH771" s="17"/>
      <c r="AI771" s="17"/>
      <c r="AJ771" s="17"/>
      <c r="AK771" s="17"/>
      <c r="AL771" s="43"/>
      <c r="AM771" s="43"/>
    </row>
    <row r="772" spans="1:39" x14ac:dyDescent="0.25">
      <c r="A772" s="17" t="s">
        <v>1475</v>
      </c>
      <c r="B772" s="18">
        <v>1288</v>
      </c>
      <c r="C772" s="18">
        <v>771</v>
      </c>
      <c r="D772" s="17" t="s">
        <v>1476</v>
      </c>
      <c r="E772" s="17">
        <v>1803</v>
      </c>
      <c r="F772" s="17">
        <v>1</v>
      </c>
      <c r="G772" s="17">
        <v>4</v>
      </c>
      <c r="H772" s="17">
        <v>2020</v>
      </c>
      <c r="I772" s="19" t="s">
        <v>12</v>
      </c>
      <c r="J772" s="17">
        <v>2114.3564870999999</v>
      </c>
      <c r="K772" s="17">
        <v>-2819.19402687</v>
      </c>
      <c r="L772" s="20">
        <v>139042.86850000001</v>
      </c>
      <c r="M772" s="20">
        <v>5028070.6809999999</v>
      </c>
      <c r="N772" s="20">
        <f t="shared" si="169"/>
        <v>139042.86900000001</v>
      </c>
      <c r="O772" s="20">
        <f t="shared" si="170"/>
        <v>5028070.6809999999</v>
      </c>
      <c r="P772" s="20" t="s">
        <v>199</v>
      </c>
      <c r="Q772" s="43"/>
      <c r="R772" s="43"/>
      <c r="S772" s="43"/>
      <c r="T772" s="43"/>
      <c r="U772" s="43"/>
      <c r="V772" s="44">
        <v>38</v>
      </c>
      <c r="W772" s="44">
        <v>72</v>
      </c>
      <c r="X772" s="45">
        <f t="shared" si="171"/>
        <v>38</v>
      </c>
      <c r="Y772" s="45">
        <f t="shared" si="172"/>
        <v>72</v>
      </c>
      <c r="Z772" s="45">
        <f t="shared" si="173"/>
        <v>72</v>
      </c>
      <c r="AA772" s="17"/>
      <c r="AB772" s="17"/>
      <c r="AC772" s="17"/>
      <c r="AD772" s="17"/>
      <c r="AE772" s="17"/>
      <c r="AF772" s="17"/>
      <c r="AG772" s="17"/>
      <c r="AH772" s="17"/>
      <c r="AI772" s="17"/>
      <c r="AJ772" s="17"/>
      <c r="AK772" s="17"/>
      <c r="AL772" s="45"/>
      <c r="AM772" s="45"/>
    </row>
    <row r="773" spans="1:39" x14ac:dyDescent="0.25">
      <c r="A773" s="17" t="s">
        <v>277</v>
      </c>
      <c r="B773" s="18">
        <v>94</v>
      </c>
      <c r="C773" s="18">
        <v>772</v>
      </c>
      <c r="D773" s="18">
        <v>2013</v>
      </c>
      <c r="E773" s="17">
        <f t="shared" ref="E773:E781" si="174">D773</f>
        <v>2013</v>
      </c>
      <c r="F773" s="17">
        <v>13</v>
      </c>
      <c r="G773" s="17">
        <v>4</v>
      </c>
      <c r="H773" s="17">
        <v>2020</v>
      </c>
      <c r="I773" s="19" t="s">
        <v>12</v>
      </c>
      <c r="J773" s="17">
        <v>2.6130831400000001</v>
      </c>
      <c r="K773" s="17">
        <v>2.8236383100000002</v>
      </c>
      <c r="L773" s="20">
        <v>139042.86850000001</v>
      </c>
      <c r="M773" s="20">
        <v>5028070.6809999999</v>
      </c>
      <c r="N773" s="20">
        <f t="shared" si="169"/>
        <v>139042.86900000001</v>
      </c>
      <c r="O773" s="20">
        <f t="shared" si="170"/>
        <v>5028070.6809999999</v>
      </c>
      <c r="P773" s="20" t="s">
        <v>104</v>
      </c>
      <c r="Q773" s="43"/>
      <c r="R773" s="43"/>
      <c r="S773" s="43"/>
      <c r="T773" s="43"/>
      <c r="U773" s="43"/>
      <c r="V773" s="44">
        <v>0</v>
      </c>
      <c r="W773" s="44">
        <v>0.8</v>
      </c>
      <c r="X773" s="45">
        <f t="shared" si="171"/>
        <v>0</v>
      </c>
      <c r="Y773" s="45">
        <f t="shared" si="172"/>
        <v>0.8</v>
      </c>
      <c r="Z773" s="45">
        <f t="shared" si="173"/>
        <v>0</v>
      </c>
      <c r="AA773" s="17"/>
      <c r="AB773" s="17"/>
      <c r="AC773" s="17"/>
      <c r="AD773" s="17"/>
      <c r="AE773" s="17"/>
      <c r="AF773" s="17"/>
      <c r="AG773" s="17"/>
      <c r="AH773" s="17"/>
      <c r="AI773" s="17"/>
      <c r="AJ773" s="17"/>
      <c r="AK773" s="17"/>
      <c r="AL773" s="43"/>
      <c r="AM773" s="43"/>
    </row>
    <row r="774" spans="1:39" x14ac:dyDescent="0.25">
      <c r="A774" s="17" t="s">
        <v>323</v>
      </c>
      <c r="B774" s="18">
        <v>143</v>
      </c>
      <c r="C774" s="18">
        <v>773</v>
      </c>
      <c r="D774" s="18">
        <v>2000</v>
      </c>
      <c r="E774" s="17">
        <f t="shared" si="174"/>
        <v>2000</v>
      </c>
      <c r="F774" s="17">
        <v>4</v>
      </c>
      <c r="G774" s="17">
        <v>4</v>
      </c>
      <c r="H774" s="17">
        <v>2020</v>
      </c>
      <c r="I774" s="19" t="s">
        <v>12</v>
      </c>
      <c r="J774" s="17">
        <v>1477.4402312</v>
      </c>
      <c r="K774" s="17">
        <v>-296.56150235000001</v>
      </c>
      <c r="L774" s="20">
        <v>139042.86850000001</v>
      </c>
      <c r="M774" s="20">
        <v>5028070.6809999999</v>
      </c>
      <c r="N774" s="20">
        <f t="shared" si="169"/>
        <v>139042.86900000001</v>
      </c>
      <c r="O774" s="20">
        <f t="shared" si="170"/>
        <v>5028070.6809999999</v>
      </c>
      <c r="P774" s="20" t="s">
        <v>104</v>
      </c>
      <c r="Q774" s="43"/>
      <c r="R774" s="43"/>
      <c r="S774" s="43"/>
      <c r="T774" s="43"/>
      <c r="U774" s="43"/>
      <c r="V774" s="44">
        <v>7.4</v>
      </c>
      <c r="W774" s="44">
        <v>9.1</v>
      </c>
      <c r="X774" s="45">
        <f t="shared" si="171"/>
        <v>7.4</v>
      </c>
      <c r="Y774" s="45">
        <f t="shared" si="172"/>
        <v>9.1</v>
      </c>
      <c r="Z774" s="45">
        <f t="shared" si="173"/>
        <v>7.4</v>
      </c>
      <c r="AA774" s="17"/>
      <c r="AB774" s="17"/>
      <c r="AC774" s="17"/>
      <c r="AD774" s="17"/>
      <c r="AE774" s="17"/>
      <c r="AF774" s="17"/>
      <c r="AG774" s="17"/>
      <c r="AH774" s="17"/>
      <c r="AI774" s="17"/>
      <c r="AJ774" s="17"/>
      <c r="AK774" s="17"/>
      <c r="AL774" s="43"/>
      <c r="AM774" s="43"/>
    </row>
    <row r="775" spans="1:39" x14ac:dyDescent="0.25">
      <c r="A775" s="17" t="s">
        <v>503</v>
      </c>
      <c r="B775" s="18">
        <v>327</v>
      </c>
      <c r="C775" s="18">
        <v>774</v>
      </c>
      <c r="D775" s="18">
        <v>1986</v>
      </c>
      <c r="E775" s="17">
        <f t="shared" si="174"/>
        <v>1986</v>
      </c>
      <c r="F775" s="17">
        <v>27</v>
      </c>
      <c r="G775" s="17">
        <v>4</v>
      </c>
      <c r="H775" s="17">
        <v>2020</v>
      </c>
      <c r="I775" s="19" t="s">
        <v>12</v>
      </c>
      <c r="J775" s="17">
        <v>45.24536732</v>
      </c>
      <c r="K775" s="17">
        <v>4.3987827800000003</v>
      </c>
      <c r="L775" s="20">
        <v>139042.86850000001</v>
      </c>
      <c r="M775" s="20">
        <v>5028070.6809999999</v>
      </c>
      <c r="N775" s="20">
        <f t="shared" si="169"/>
        <v>139042.86900000001</v>
      </c>
      <c r="O775" s="20">
        <f t="shared" si="170"/>
        <v>5028070.6809999999</v>
      </c>
      <c r="P775" s="20" t="s">
        <v>104</v>
      </c>
      <c r="Q775" s="18"/>
      <c r="R775" s="18"/>
      <c r="S775" s="18"/>
      <c r="T775" s="18"/>
      <c r="U775" s="18"/>
      <c r="V775" s="44">
        <v>3.8</v>
      </c>
      <c r="W775" s="44">
        <v>1.3</v>
      </c>
      <c r="X775" s="45">
        <f t="shared" si="171"/>
        <v>3.8</v>
      </c>
      <c r="Y775" s="45">
        <f t="shared" si="172"/>
        <v>1.3</v>
      </c>
      <c r="Z775" s="45">
        <f t="shared" si="173"/>
        <v>3.8</v>
      </c>
      <c r="AA775" s="17"/>
      <c r="AB775" s="17"/>
      <c r="AC775" s="17"/>
      <c r="AD775" s="17"/>
      <c r="AE775" s="17"/>
      <c r="AF775" s="17"/>
      <c r="AG775" s="17"/>
      <c r="AH775" s="17"/>
      <c r="AI775" s="17"/>
      <c r="AJ775" s="17"/>
      <c r="AK775" s="17"/>
      <c r="AL775" s="18"/>
      <c r="AM775" s="18"/>
    </row>
    <row r="776" spans="1:39" x14ac:dyDescent="0.25">
      <c r="A776" s="17" t="s">
        <v>620</v>
      </c>
      <c r="B776" s="18">
        <v>449</v>
      </c>
      <c r="C776" s="18">
        <v>775</v>
      </c>
      <c r="D776" s="18">
        <v>1974</v>
      </c>
      <c r="E776" s="17">
        <f t="shared" si="174"/>
        <v>1974</v>
      </c>
      <c r="F776" s="17">
        <v>8</v>
      </c>
      <c r="G776" s="17">
        <v>4</v>
      </c>
      <c r="H776" s="17">
        <v>2020</v>
      </c>
      <c r="I776" s="19" t="s">
        <v>12</v>
      </c>
      <c r="J776" s="17">
        <v>19.21879431</v>
      </c>
      <c r="K776" s="17">
        <v>7.9281964800000004</v>
      </c>
      <c r="L776" s="20">
        <v>139042.86850000001</v>
      </c>
      <c r="M776" s="20">
        <v>5028070.6809999999</v>
      </c>
      <c r="N776" s="20">
        <f t="shared" si="169"/>
        <v>139042.86900000001</v>
      </c>
      <c r="O776" s="20">
        <f t="shared" si="170"/>
        <v>5028070.6809999999</v>
      </c>
      <c r="P776" s="20" t="s">
        <v>104</v>
      </c>
      <c r="Q776" s="18"/>
      <c r="R776" s="18"/>
      <c r="S776" s="18"/>
      <c r="T776" s="18"/>
      <c r="U776" s="18"/>
      <c r="V776" s="44">
        <v>15</v>
      </c>
      <c r="W776" s="44">
        <v>18.600000000000001</v>
      </c>
      <c r="X776" s="45">
        <f t="shared" si="171"/>
        <v>15</v>
      </c>
      <c r="Y776" s="45">
        <f t="shared" si="172"/>
        <v>18.600000000000001</v>
      </c>
      <c r="Z776" s="45">
        <f t="shared" si="173"/>
        <v>15</v>
      </c>
      <c r="AA776" s="17"/>
      <c r="AB776" s="17"/>
      <c r="AC776" s="17"/>
      <c r="AD776" s="17"/>
      <c r="AE776" s="17"/>
      <c r="AF776" s="17"/>
      <c r="AG776" s="17"/>
      <c r="AH776" s="17"/>
      <c r="AI776" s="17"/>
      <c r="AJ776" s="17"/>
      <c r="AK776" s="17"/>
      <c r="AL776" s="18"/>
      <c r="AM776" s="18"/>
    </row>
    <row r="777" spans="1:39" x14ac:dyDescent="0.25">
      <c r="A777" s="17" t="s">
        <v>639</v>
      </c>
      <c r="B777" s="18">
        <v>468</v>
      </c>
      <c r="C777" s="18">
        <v>776</v>
      </c>
      <c r="D777" s="18">
        <v>1971</v>
      </c>
      <c r="E777" s="17">
        <f t="shared" si="174"/>
        <v>1971</v>
      </c>
      <c r="F777" s="17">
        <v>11</v>
      </c>
      <c r="G777" s="17">
        <v>4</v>
      </c>
      <c r="H777" s="17">
        <v>2020</v>
      </c>
      <c r="I777" s="19" t="s">
        <v>12</v>
      </c>
      <c r="J777" s="17">
        <v>20.349190830000001</v>
      </c>
      <c r="K777" s="17">
        <v>18.072063589999999</v>
      </c>
      <c r="L777" s="20">
        <v>139042.86850000001</v>
      </c>
      <c r="M777" s="20">
        <v>5028070.6809999999</v>
      </c>
      <c r="N777" s="20">
        <f t="shared" si="169"/>
        <v>139042.86900000001</v>
      </c>
      <c r="O777" s="20">
        <f t="shared" si="170"/>
        <v>5028070.6809999999</v>
      </c>
      <c r="P777" s="20" t="s">
        <v>104</v>
      </c>
      <c r="Q777" s="18"/>
      <c r="R777" s="18"/>
      <c r="S777" s="18"/>
      <c r="T777" s="18"/>
      <c r="U777" s="18"/>
      <c r="V777" s="44">
        <v>5.3</v>
      </c>
      <c r="W777" s="44">
        <v>7.2</v>
      </c>
      <c r="X777" s="45">
        <f t="shared" si="171"/>
        <v>5.3</v>
      </c>
      <c r="Y777" s="45">
        <f t="shared" si="172"/>
        <v>7.2</v>
      </c>
      <c r="Z777" s="45">
        <f t="shared" si="173"/>
        <v>5.3</v>
      </c>
      <c r="AA777" s="17"/>
      <c r="AB777" s="17"/>
      <c r="AC777" s="17"/>
      <c r="AD777" s="17"/>
      <c r="AE777" s="17"/>
      <c r="AF777" s="17"/>
      <c r="AG777" s="17"/>
      <c r="AH777" s="17"/>
      <c r="AI777" s="17"/>
      <c r="AJ777" s="17"/>
      <c r="AK777" s="17"/>
      <c r="AL777" s="18"/>
      <c r="AM777" s="18"/>
    </row>
    <row r="778" spans="1:39" x14ac:dyDescent="0.25">
      <c r="A778" s="17" t="s">
        <v>670</v>
      </c>
      <c r="B778" s="18">
        <v>499</v>
      </c>
      <c r="C778" s="18">
        <v>777</v>
      </c>
      <c r="D778" s="18">
        <v>1966</v>
      </c>
      <c r="E778" s="17">
        <f t="shared" si="174"/>
        <v>1966</v>
      </c>
      <c r="F778" s="17">
        <v>18</v>
      </c>
      <c r="G778" s="17">
        <v>4</v>
      </c>
      <c r="H778" s="17">
        <v>2020</v>
      </c>
      <c r="I778" s="19" t="s">
        <v>12</v>
      </c>
      <c r="J778" s="17">
        <v>1.5410479100000001</v>
      </c>
      <c r="K778" s="17">
        <v>6.66483515</v>
      </c>
      <c r="L778" s="20">
        <v>139042.86850000001</v>
      </c>
      <c r="M778" s="20">
        <v>5028070.6809999999</v>
      </c>
      <c r="N778" s="20">
        <f t="shared" si="169"/>
        <v>139042.86900000001</v>
      </c>
      <c r="O778" s="20">
        <f t="shared" si="170"/>
        <v>5028070.6809999999</v>
      </c>
      <c r="P778" s="20" t="s">
        <v>104</v>
      </c>
      <c r="Q778" s="43"/>
      <c r="R778" s="43"/>
      <c r="S778" s="43"/>
      <c r="T778" s="43"/>
      <c r="U778" s="43"/>
      <c r="V778" s="44">
        <v>2.4</v>
      </c>
      <c r="W778" s="44">
        <v>3.9</v>
      </c>
      <c r="X778" s="45">
        <f t="shared" si="171"/>
        <v>2.4</v>
      </c>
      <c r="Y778" s="45">
        <f t="shared" si="172"/>
        <v>3.9</v>
      </c>
      <c r="Z778" s="45">
        <f t="shared" si="173"/>
        <v>2.4</v>
      </c>
      <c r="AA778" s="17"/>
      <c r="AB778" s="17"/>
      <c r="AC778" s="17"/>
      <c r="AD778" s="17"/>
      <c r="AE778" s="17"/>
      <c r="AF778" s="17"/>
      <c r="AG778" s="17"/>
      <c r="AH778" s="17"/>
      <c r="AI778" s="17"/>
      <c r="AJ778" s="17"/>
      <c r="AK778" s="17"/>
      <c r="AL778" s="43"/>
      <c r="AM778" s="43"/>
    </row>
    <row r="779" spans="1:39" x14ac:dyDescent="0.25">
      <c r="A779" s="17" t="s">
        <v>692</v>
      </c>
      <c r="B779" s="18">
        <v>521</v>
      </c>
      <c r="C779" s="18">
        <v>778</v>
      </c>
      <c r="D779" s="18">
        <v>1963</v>
      </c>
      <c r="E779" s="17">
        <f t="shared" si="174"/>
        <v>1963</v>
      </c>
      <c r="F779" s="17">
        <v>15</v>
      </c>
      <c r="G779" s="17">
        <v>4</v>
      </c>
      <c r="H779" s="17">
        <v>2020</v>
      </c>
      <c r="I779" s="19" t="s">
        <v>12</v>
      </c>
      <c r="J779" s="17">
        <v>3.99410095</v>
      </c>
      <c r="K779" s="17">
        <v>8.0945629100000005</v>
      </c>
      <c r="L779" s="20">
        <v>139042.86850000001</v>
      </c>
      <c r="M779" s="20">
        <v>5028070.6809999999</v>
      </c>
      <c r="N779" s="20">
        <f t="shared" si="169"/>
        <v>139042.86900000001</v>
      </c>
      <c r="O779" s="20">
        <f t="shared" si="170"/>
        <v>5028070.6809999999</v>
      </c>
      <c r="P779" s="20" t="s">
        <v>104</v>
      </c>
      <c r="Q779" s="18"/>
      <c r="R779" s="18"/>
      <c r="S779" s="18"/>
      <c r="T779" s="18"/>
      <c r="U779" s="18"/>
      <c r="V779" s="44">
        <v>3.5</v>
      </c>
      <c r="W779" s="44">
        <v>1.8</v>
      </c>
      <c r="X779" s="45">
        <f t="shared" si="171"/>
        <v>3.5</v>
      </c>
      <c r="Y779" s="45">
        <f t="shared" si="172"/>
        <v>1.8</v>
      </c>
      <c r="Z779" s="45">
        <f t="shared" si="173"/>
        <v>3.5</v>
      </c>
      <c r="AA779" s="17"/>
      <c r="AB779" s="17"/>
      <c r="AC779" s="17"/>
      <c r="AD779" s="17"/>
      <c r="AE779" s="17"/>
      <c r="AF779" s="17"/>
      <c r="AG779" s="17"/>
      <c r="AH779" s="17"/>
      <c r="AI779" s="17"/>
      <c r="AJ779" s="17"/>
      <c r="AK779" s="17"/>
      <c r="AL779" s="18"/>
      <c r="AM779" s="18"/>
    </row>
    <row r="780" spans="1:39" x14ac:dyDescent="0.25">
      <c r="A780" s="17" t="s">
        <v>726</v>
      </c>
      <c r="B780" s="18">
        <v>555</v>
      </c>
      <c r="C780" s="18">
        <v>779</v>
      </c>
      <c r="D780" s="18">
        <v>1960</v>
      </c>
      <c r="E780" s="17">
        <f t="shared" si="174"/>
        <v>1960</v>
      </c>
      <c r="F780" s="17">
        <v>24</v>
      </c>
      <c r="G780" s="17">
        <v>4</v>
      </c>
      <c r="H780" s="17">
        <v>2020</v>
      </c>
      <c r="I780" s="19" t="s">
        <v>12</v>
      </c>
      <c r="J780" s="17">
        <v>2.5301273800000001</v>
      </c>
      <c r="K780" s="17">
        <v>8.2518810899999995</v>
      </c>
      <c r="L780" s="20">
        <v>139042.86850000001</v>
      </c>
      <c r="M780" s="20">
        <v>5028070.6809999999</v>
      </c>
      <c r="N780" s="20">
        <f t="shared" si="169"/>
        <v>139042.86900000001</v>
      </c>
      <c r="O780" s="20">
        <f t="shared" si="170"/>
        <v>5028070.6809999999</v>
      </c>
      <c r="P780" s="20" t="s">
        <v>104</v>
      </c>
      <c r="Q780" s="18"/>
      <c r="R780" s="18"/>
      <c r="S780" s="18"/>
      <c r="T780" s="18"/>
      <c r="U780" s="18"/>
      <c r="V780" s="44">
        <v>4.7</v>
      </c>
      <c r="W780" s="44">
        <v>4.5999999999999996</v>
      </c>
      <c r="X780" s="45">
        <f t="shared" si="171"/>
        <v>4.7</v>
      </c>
      <c r="Y780" s="45">
        <f t="shared" si="172"/>
        <v>4.5999999999999996</v>
      </c>
      <c r="Z780" s="45">
        <f t="shared" si="173"/>
        <v>4.7</v>
      </c>
      <c r="AA780" s="17"/>
      <c r="AB780" s="17"/>
      <c r="AC780" s="17"/>
      <c r="AD780" s="17"/>
      <c r="AE780" s="17"/>
      <c r="AF780" s="17"/>
      <c r="AG780" s="17"/>
      <c r="AH780" s="17"/>
      <c r="AI780" s="17"/>
      <c r="AJ780" s="17"/>
      <c r="AK780" s="17"/>
      <c r="AL780" s="18"/>
      <c r="AM780" s="18"/>
    </row>
    <row r="781" spans="1:39" x14ac:dyDescent="0.25">
      <c r="A781" s="17" t="s">
        <v>744</v>
      </c>
      <c r="B781" s="18">
        <v>573</v>
      </c>
      <c r="C781" s="18">
        <v>780</v>
      </c>
      <c r="D781" s="18">
        <v>1958</v>
      </c>
      <c r="E781" s="17">
        <f t="shared" si="174"/>
        <v>1958</v>
      </c>
      <c r="F781" s="17">
        <v>17</v>
      </c>
      <c r="G781" s="17">
        <v>4</v>
      </c>
      <c r="H781" s="17">
        <v>2020</v>
      </c>
      <c r="I781" s="19" t="s">
        <v>12</v>
      </c>
      <c r="J781" s="17">
        <v>3.0328107700000002</v>
      </c>
      <c r="K781" s="17">
        <v>8.4839388299999996</v>
      </c>
      <c r="L781" s="20">
        <v>139042.86850000001</v>
      </c>
      <c r="M781" s="20">
        <v>5028070.6809999999</v>
      </c>
      <c r="N781" s="20">
        <f t="shared" si="169"/>
        <v>139042.86900000001</v>
      </c>
      <c r="O781" s="20">
        <f t="shared" si="170"/>
        <v>5028070.6809999999</v>
      </c>
      <c r="P781" s="20" t="s">
        <v>104</v>
      </c>
      <c r="Q781" s="18"/>
      <c r="R781" s="18"/>
      <c r="S781" s="18"/>
      <c r="T781" s="18"/>
      <c r="U781" s="18"/>
      <c r="V781" s="44">
        <v>5.4</v>
      </c>
      <c r="W781" s="44">
        <v>5.4</v>
      </c>
      <c r="X781" s="45">
        <f t="shared" si="171"/>
        <v>5.4</v>
      </c>
      <c r="Y781" s="45">
        <f t="shared" si="172"/>
        <v>5.4</v>
      </c>
      <c r="Z781" s="45">
        <f t="shared" si="173"/>
        <v>5.4</v>
      </c>
      <c r="AA781" s="17"/>
      <c r="AB781" s="17"/>
      <c r="AC781" s="17"/>
      <c r="AD781" s="17"/>
      <c r="AE781" s="17"/>
      <c r="AF781" s="17"/>
      <c r="AG781" s="17"/>
      <c r="AH781" s="17"/>
      <c r="AI781" s="17"/>
      <c r="AJ781" s="17"/>
      <c r="AK781" s="17"/>
      <c r="AL781" s="18"/>
      <c r="AM781" s="18"/>
    </row>
    <row r="782" spans="1:39" x14ac:dyDescent="0.25">
      <c r="A782" s="17" t="s">
        <v>877</v>
      </c>
      <c r="B782" s="18">
        <v>702</v>
      </c>
      <c r="C782" s="18">
        <v>781</v>
      </c>
      <c r="D782" s="17" t="s">
        <v>837</v>
      </c>
      <c r="E782" s="17">
        <v>1946</v>
      </c>
      <c r="F782" s="17">
        <v>41</v>
      </c>
      <c r="G782" s="17">
        <v>4</v>
      </c>
      <c r="H782" s="17">
        <v>2020</v>
      </c>
      <c r="I782" s="19" t="s">
        <v>12</v>
      </c>
      <c r="J782" s="17">
        <v>14.41477255</v>
      </c>
      <c r="K782" s="17">
        <v>9.7649715500000003</v>
      </c>
      <c r="L782" s="20">
        <v>139042.86850000001</v>
      </c>
      <c r="M782" s="20">
        <v>5028070.6809999999</v>
      </c>
      <c r="N782" s="20">
        <f t="shared" si="169"/>
        <v>139042.86900000001</v>
      </c>
      <c r="O782" s="20">
        <f t="shared" si="170"/>
        <v>5028070.6809999999</v>
      </c>
      <c r="P782" s="20" t="s">
        <v>104</v>
      </c>
      <c r="Q782" s="43"/>
      <c r="R782" s="43"/>
      <c r="S782" s="43"/>
      <c r="T782" s="43"/>
      <c r="U782" s="43"/>
      <c r="V782" s="44">
        <v>13.4</v>
      </c>
      <c r="W782" s="44">
        <v>10.5</v>
      </c>
      <c r="X782" s="45">
        <f t="shared" si="171"/>
        <v>13.4</v>
      </c>
      <c r="Y782" s="45">
        <f t="shared" si="172"/>
        <v>10.5</v>
      </c>
      <c r="Z782" s="45">
        <f t="shared" si="173"/>
        <v>13.4</v>
      </c>
      <c r="AA782" s="17"/>
      <c r="AB782" s="17"/>
      <c r="AC782" s="17"/>
      <c r="AD782" s="17"/>
      <c r="AE782" s="17"/>
      <c r="AF782" s="17"/>
      <c r="AG782" s="17"/>
      <c r="AH782" s="17"/>
      <c r="AI782" s="17"/>
      <c r="AJ782" s="17"/>
      <c r="AK782" s="17"/>
      <c r="AL782" s="43"/>
      <c r="AM782" s="43"/>
    </row>
    <row r="783" spans="1:39" x14ac:dyDescent="0.25">
      <c r="A783" s="17" t="s">
        <v>888</v>
      </c>
      <c r="B783" s="18">
        <v>712</v>
      </c>
      <c r="C783" s="18">
        <v>782</v>
      </c>
      <c r="D783" s="17" t="s">
        <v>879</v>
      </c>
      <c r="E783" s="17">
        <v>1946</v>
      </c>
      <c r="F783" s="17">
        <v>10</v>
      </c>
      <c r="G783" s="17">
        <v>4</v>
      </c>
      <c r="H783" s="17">
        <v>2020</v>
      </c>
      <c r="I783" s="19" t="s">
        <v>12</v>
      </c>
      <c r="J783" s="17">
        <v>557.69078030000003</v>
      </c>
      <c r="K783" s="17">
        <v>-308.01289739999999</v>
      </c>
      <c r="L783" s="20">
        <v>139042.86850000001</v>
      </c>
      <c r="M783" s="20">
        <v>5028070.6809999999</v>
      </c>
      <c r="N783" s="20">
        <f t="shared" si="169"/>
        <v>139042.86900000001</v>
      </c>
      <c r="O783" s="20">
        <f t="shared" si="170"/>
        <v>5028070.6809999999</v>
      </c>
      <c r="P783" s="20" t="s">
        <v>104</v>
      </c>
      <c r="Q783" s="43"/>
      <c r="R783" s="43"/>
      <c r="S783" s="43"/>
      <c r="T783" s="43"/>
      <c r="U783" s="43"/>
      <c r="V783" s="44">
        <v>1.8</v>
      </c>
      <c r="W783" s="44">
        <v>6.4</v>
      </c>
      <c r="X783" s="45">
        <f t="shared" si="171"/>
        <v>1.8</v>
      </c>
      <c r="Y783" s="45">
        <f t="shared" si="172"/>
        <v>6.4</v>
      </c>
      <c r="Z783" s="45">
        <f t="shared" si="173"/>
        <v>1.8</v>
      </c>
      <c r="AA783" s="17"/>
      <c r="AB783" s="17"/>
      <c r="AC783" s="17"/>
      <c r="AD783" s="17"/>
      <c r="AE783" s="17"/>
      <c r="AF783" s="17"/>
      <c r="AG783" s="17"/>
      <c r="AH783" s="17"/>
      <c r="AI783" s="17"/>
      <c r="AJ783" s="17"/>
      <c r="AK783" s="17"/>
      <c r="AL783" s="43"/>
      <c r="AM783" s="43"/>
    </row>
    <row r="784" spans="1:39" x14ac:dyDescent="0.25">
      <c r="A784" s="17" t="s">
        <v>940</v>
      </c>
      <c r="B784" s="18">
        <v>763</v>
      </c>
      <c r="C784" s="18">
        <v>783</v>
      </c>
      <c r="D784" s="17" t="s">
        <v>919</v>
      </c>
      <c r="E784" s="17">
        <v>1946</v>
      </c>
      <c r="F784" s="17">
        <v>22</v>
      </c>
      <c r="G784" s="17">
        <v>4</v>
      </c>
      <c r="H784" s="17">
        <v>2020</v>
      </c>
      <c r="I784" s="19" t="s">
        <v>12</v>
      </c>
      <c r="J784" s="17">
        <v>36.827000339999998</v>
      </c>
      <c r="K784" s="17">
        <v>17.458289570000002</v>
      </c>
      <c r="L784" s="20">
        <v>139042.86850000001</v>
      </c>
      <c r="M784" s="20">
        <v>5028070.6809999999</v>
      </c>
      <c r="N784" s="20">
        <f t="shared" si="169"/>
        <v>139042.86900000001</v>
      </c>
      <c r="O784" s="20">
        <f t="shared" si="170"/>
        <v>5028070.6809999999</v>
      </c>
      <c r="P784" s="20" t="s">
        <v>104</v>
      </c>
      <c r="Q784" s="43"/>
      <c r="R784" s="43"/>
      <c r="S784" s="43"/>
      <c r="T784" s="43"/>
      <c r="U784" s="43"/>
      <c r="V784" s="44">
        <v>3.6</v>
      </c>
      <c r="W784" s="44">
        <v>6.6</v>
      </c>
      <c r="X784" s="45">
        <f t="shared" si="171"/>
        <v>3.6</v>
      </c>
      <c r="Y784" s="45">
        <f t="shared" si="172"/>
        <v>6.6</v>
      </c>
      <c r="Z784" s="45">
        <f t="shared" si="173"/>
        <v>3.6</v>
      </c>
      <c r="AA784" s="17"/>
      <c r="AB784" s="17"/>
      <c r="AC784" s="17"/>
      <c r="AD784" s="17"/>
      <c r="AE784" s="17"/>
      <c r="AF784" s="17"/>
      <c r="AG784" s="17"/>
      <c r="AH784" s="17"/>
      <c r="AI784" s="17"/>
      <c r="AJ784" s="17"/>
      <c r="AK784" s="17"/>
      <c r="AL784" s="43"/>
      <c r="AM784" s="43"/>
    </row>
    <row r="785" spans="1:39" x14ac:dyDescent="0.25">
      <c r="A785" s="17" t="s">
        <v>1001</v>
      </c>
      <c r="B785" s="18">
        <v>824</v>
      </c>
      <c r="C785" s="18">
        <v>784</v>
      </c>
      <c r="D785" s="17">
        <v>1911</v>
      </c>
      <c r="E785" s="17">
        <f>D785</f>
        <v>1911</v>
      </c>
      <c r="F785" s="17">
        <v>6</v>
      </c>
      <c r="G785" s="17">
        <v>4</v>
      </c>
      <c r="H785" s="17">
        <v>2020</v>
      </c>
      <c r="I785" s="19" t="s">
        <v>12</v>
      </c>
      <c r="J785" s="17">
        <v>3898.8497644099998</v>
      </c>
      <c r="K785" s="17">
        <v>-2218.6897790500002</v>
      </c>
      <c r="L785" s="20">
        <v>139042.86850000001</v>
      </c>
      <c r="M785" s="20">
        <v>5028070.6809999999</v>
      </c>
      <c r="N785" s="20">
        <f t="shared" si="169"/>
        <v>139042.86900000001</v>
      </c>
      <c r="O785" s="20">
        <f t="shared" si="170"/>
        <v>5028070.6809999999</v>
      </c>
      <c r="P785" s="20" t="s">
        <v>104</v>
      </c>
      <c r="Q785" s="43"/>
      <c r="R785" s="43"/>
      <c r="S785" s="43"/>
      <c r="T785" s="43"/>
      <c r="U785" s="43"/>
      <c r="V785" s="44">
        <v>9.8000000000000007</v>
      </c>
      <c r="W785" s="44">
        <v>10.1</v>
      </c>
      <c r="X785" s="45">
        <f t="shared" si="171"/>
        <v>9.8000000000000007</v>
      </c>
      <c r="Y785" s="45">
        <f t="shared" si="172"/>
        <v>10.1</v>
      </c>
      <c r="Z785" s="45">
        <f t="shared" si="173"/>
        <v>9.8000000000000007</v>
      </c>
      <c r="AA785" s="17"/>
      <c r="AB785" s="17"/>
      <c r="AC785" s="17"/>
      <c r="AD785" s="17"/>
      <c r="AE785" s="17"/>
      <c r="AF785" s="17"/>
      <c r="AG785" s="17"/>
      <c r="AH785" s="17"/>
      <c r="AI785" s="17"/>
      <c r="AJ785" s="17"/>
      <c r="AK785" s="17"/>
      <c r="AL785" s="43"/>
      <c r="AM785" s="43"/>
    </row>
    <row r="786" spans="1:39" x14ac:dyDescent="0.25">
      <c r="A786" s="17" t="s">
        <v>1117</v>
      </c>
      <c r="B786" s="18">
        <v>938</v>
      </c>
      <c r="C786" s="18">
        <v>785</v>
      </c>
      <c r="D786" s="17">
        <v>1891</v>
      </c>
      <c r="E786" s="17">
        <f>D786</f>
        <v>1891</v>
      </c>
      <c r="F786" s="17">
        <v>16</v>
      </c>
      <c r="G786" s="17">
        <v>4</v>
      </c>
      <c r="H786" s="17">
        <v>2020</v>
      </c>
      <c r="I786" s="19" t="s">
        <v>12</v>
      </c>
      <c r="J786" s="17">
        <v>4.3585595399999999</v>
      </c>
      <c r="K786" s="17">
        <v>11.26788032</v>
      </c>
      <c r="L786" s="20">
        <v>139042.86850000001</v>
      </c>
      <c r="M786" s="20">
        <v>5028070.6809999999</v>
      </c>
      <c r="N786" s="20">
        <f t="shared" si="169"/>
        <v>139042.86900000001</v>
      </c>
      <c r="O786" s="20">
        <f t="shared" si="170"/>
        <v>5028070.6809999999</v>
      </c>
      <c r="P786" s="20" t="s">
        <v>104</v>
      </c>
      <c r="Q786" s="43"/>
      <c r="R786" s="43"/>
      <c r="S786" s="43"/>
      <c r="T786" s="43"/>
      <c r="U786" s="43"/>
      <c r="V786" s="44">
        <v>2.2000000000000002</v>
      </c>
      <c r="W786" s="44">
        <v>0.5</v>
      </c>
      <c r="X786" s="45">
        <f t="shared" si="171"/>
        <v>2.2000000000000002</v>
      </c>
      <c r="Y786" s="45">
        <f t="shared" si="172"/>
        <v>0.5</v>
      </c>
      <c r="Z786" s="45">
        <f t="shared" si="173"/>
        <v>2.2000000000000002</v>
      </c>
      <c r="AA786" s="17"/>
      <c r="AB786" s="17"/>
      <c r="AC786" s="17"/>
      <c r="AD786" s="17"/>
      <c r="AE786" s="17"/>
      <c r="AF786" s="17"/>
      <c r="AG786" s="17"/>
      <c r="AH786" s="17"/>
      <c r="AI786" s="17"/>
      <c r="AJ786" s="17"/>
      <c r="AK786" s="17"/>
      <c r="AL786" s="43"/>
      <c r="AM786" s="43"/>
    </row>
    <row r="787" spans="1:39" x14ac:dyDescent="0.25">
      <c r="A787" s="17" t="s">
        <v>1129</v>
      </c>
      <c r="B787" s="18">
        <v>949</v>
      </c>
      <c r="C787" s="18">
        <v>786</v>
      </c>
      <c r="D787" s="17" t="s">
        <v>1121</v>
      </c>
      <c r="E787" s="17">
        <v>1883</v>
      </c>
      <c r="F787" s="17">
        <v>9</v>
      </c>
      <c r="G787" s="17">
        <v>4</v>
      </c>
      <c r="H787" s="17">
        <v>2020</v>
      </c>
      <c r="I787" s="19" t="s">
        <v>12</v>
      </c>
      <c r="J787" s="17">
        <v>10.391838440000001</v>
      </c>
      <c r="K787" s="17">
        <v>12.866880289999999</v>
      </c>
      <c r="L787" s="20">
        <v>139042.86850000001</v>
      </c>
      <c r="M787" s="20">
        <v>5028070.6809999999</v>
      </c>
      <c r="N787" s="20">
        <f t="shared" si="169"/>
        <v>139042.86900000001</v>
      </c>
      <c r="O787" s="20">
        <f t="shared" si="170"/>
        <v>5028070.6809999999</v>
      </c>
      <c r="P787" s="20" t="s">
        <v>104</v>
      </c>
      <c r="Q787" s="43"/>
      <c r="R787" s="43"/>
      <c r="S787" s="43"/>
      <c r="T787" s="43"/>
      <c r="U787" s="43"/>
      <c r="V787" s="44">
        <v>4.0605159500000001</v>
      </c>
      <c r="W787" s="44">
        <v>2.7619722100000001</v>
      </c>
      <c r="X787" s="45">
        <f t="shared" si="171"/>
        <v>4.0605159500000001</v>
      </c>
      <c r="Y787" s="45">
        <f t="shared" si="172"/>
        <v>2.7619722100000001</v>
      </c>
      <c r="Z787" s="45">
        <f t="shared" si="173"/>
        <v>4.0605159500000001</v>
      </c>
      <c r="AA787" s="17"/>
      <c r="AB787" s="17"/>
      <c r="AC787" s="17"/>
      <c r="AD787" s="17"/>
      <c r="AE787" s="17"/>
      <c r="AF787" s="17"/>
      <c r="AG787" s="17"/>
      <c r="AH787" s="17"/>
      <c r="AI787" s="17"/>
      <c r="AJ787" s="17"/>
      <c r="AK787" s="17"/>
      <c r="AL787" s="43"/>
      <c r="AM787" s="43"/>
    </row>
    <row r="788" spans="1:39" x14ac:dyDescent="0.25">
      <c r="A788" s="17" t="s">
        <v>1168</v>
      </c>
      <c r="B788" s="18">
        <v>987</v>
      </c>
      <c r="C788" s="18">
        <v>787</v>
      </c>
      <c r="D788" s="17" t="s">
        <v>1165</v>
      </c>
      <c r="E788" s="17">
        <v>1882</v>
      </c>
      <c r="F788" s="17">
        <v>4</v>
      </c>
      <c r="G788" s="17">
        <v>4</v>
      </c>
      <c r="H788" s="17">
        <v>2020</v>
      </c>
      <c r="I788" s="19" t="s">
        <v>12</v>
      </c>
      <c r="J788" s="17">
        <v>3621.0956353000001</v>
      </c>
      <c r="K788" s="17">
        <v>-7321.5051972499996</v>
      </c>
      <c r="L788" s="20">
        <v>139042.86850000001</v>
      </c>
      <c r="M788" s="20">
        <v>5028070.6809999999</v>
      </c>
      <c r="N788" s="20">
        <f t="shared" si="169"/>
        <v>139042.86900000001</v>
      </c>
      <c r="O788" s="20">
        <f t="shared" si="170"/>
        <v>5028070.6809999999</v>
      </c>
      <c r="P788" s="20" t="s">
        <v>104</v>
      </c>
      <c r="Q788" s="43"/>
      <c r="R788" s="43"/>
      <c r="S788" s="43"/>
      <c r="T788" s="43"/>
      <c r="U788" s="43"/>
      <c r="V788" s="44">
        <v>2.9067857799999999</v>
      </c>
      <c r="W788" s="44">
        <v>0.86747927999999996</v>
      </c>
      <c r="X788" s="45">
        <f t="shared" si="171"/>
        <v>2.9067857799999999</v>
      </c>
      <c r="Y788" s="45">
        <f t="shared" si="172"/>
        <v>0.86747927999999996</v>
      </c>
      <c r="Z788" s="45">
        <f t="shared" si="173"/>
        <v>2.9067857799999999</v>
      </c>
      <c r="AA788" s="17"/>
      <c r="AB788" s="17"/>
      <c r="AC788" s="17"/>
      <c r="AD788" s="17"/>
      <c r="AE788" s="17"/>
      <c r="AF788" s="17"/>
      <c r="AG788" s="17"/>
      <c r="AH788" s="17"/>
      <c r="AI788" s="17"/>
      <c r="AJ788" s="17"/>
      <c r="AK788" s="17"/>
      <c r="AL788" s="43"/>
      <c r="AM788" s="43"/>
    </row>
    <row r="789" spans="1:39" x14ac:dyDescent="0.25">
      <c r="A789" s="17" t="s">
        <v>1179</v>
      </c>
      <c r="B789" s="18">
        <v>997</v>
      </c>
      <c r="C789" s="18">
        <v>788</v>
      </c>
      <c r="D789" s="17" t="s">
        <v>1176</v>
      </c>
      <c r="E789" s="17">
        <v>1880</v>
      </c>
      <c r="F789" s="17">
        <v>4</v>
      </c>
      <c r="G789" s="17">
        <v>4</v>
      </c>
      <c r="H789" s="17">
        <v>2020</v>
      </c>
      <c r="I789" s="19" t="s">
        <v>12</v>
      </c>
      <c r="J789" s="17">
        <v>6375.7730481199997</v>
      </c>
      <c r="K789" s="17">
        <v>-2517.98846847</v>
      </c>
      <c r="L789" s="20">
        <v>139042.86850000001</v>
      </c>
      <c r="M789" s="20">
        <v>5028070.6809999999</v>
      </c>
      <c r="N789" s="20">
        <f t="shared" si="169"/>
        <v>139042.86900000001</v>
      </c>
      <c r="O789" s="20">
        <f t="shared" si="170"/>
        <v>5028070.6809999999</v>
      </c>
      <c r="P789" s="20" t="s">
        <v>104</v>
      </c>
      <c r="Q789" s="43"/>
      <c r="R789" s="43"/>
      <c r="S789" s="43"/>
      <c r="T789" s="43"/>
      <c r="U789" s="43"/>
      <c r="V789" s="44">
        <v>14.4</v>
      </c>
      <c r="W789" s="44">
        <v>16.600000000000001</v>
      </c>
      <c r="X789" s="45">
        <f t="shared" si="171"/>
        <v>14.4</v>
      </c>
      <c r="Y789" s="45">
        <f t="shared" si="172"/>
        <v>16.600000000000001</v>
      </c>
      <c r="Z789" s="45">
        <f t="shared" si="173"/>
        <v>14.4</v>
      </c>
      <c r="AA789" s="17"/>
      <c r="AB789" s="17"/>
      <c r="AC789" s="17"/>
      <c r="AD789" s="17"/>
      <c r="AE789" s="17"/>
      <c r="AF789" s="17"/>
      <c r="AG789" s="17"/>
      <c r="AH789" s="17"/>
      <c r="AI789" s="17"/>
      <c r="AJ789" s="17"/>
      <c r="AK789" s="17"/>
      <c r="AL789" s="43"/>
      <c r="AM789" s="43"/>
    </row>
    <row r="790" spans="1:39" x14ac:dyDescent="0.25">
      <c r="A790" s="17" t="s">
        <v>1315</v>
      </c>
      <c r="B790" s="18">
        <v>1130</v>
      </c>
      <c r="C790" s="18">
        <v>789</v>
      </c>
      <c r="D790" s="17">
        <v>1874</v>
      </c>
      <c r="E790" s="17">
        <f>D790</f>
        <v>1874</v>
      </c>
      <c r="F790" s="17">
        <v>4</v>
      </c>
      <c r="G790" s="17">
        <v>4</v>
      </c>
      <c r="H790" s="17">
        <v>2020</v>
      </c>
      <c r="I790" s="19" t="s">
        <v>12</v>
      </c>
      <c r="J790" s="17">
        <v>11.889992019999999</v>
      </c>
      <c r="K790" s="17">
        <v>14.743442740000001</v>
      </c>
      <c r="L790" s="20">
        <v>139042.86850000001</v>
      </c>
      <c r="M790" s="20">
        <v>5028070.6809999999</v>
      </c>
      <c r="N790" s="20">
        <f t="shared" si="169"/>
        <v>139042.86900000001</v>
      </c>
      <c r="O790" s="20">
        <f t="shared" si="170"/>
        <v>5028070.6809999999</v>
      </c>
      <c r="P790" s="20" t="s">
        <v>104</v>
      </c>
      <c r="Q790" s="43"/>
      <c r="R790" s="43"/>
      <c r="S790" s="43"/>
      <c r="T790" s="43"/>
      <c r="U790" s="43"/>
      <c r="V790" s="52">
        <v>10.102444759999999</v>
      </c>
      <c r="W790" s="52">
        <v>8.7879350200000008</v>
      </c>
      <c r="X790" s="45">
        <f t="shared" si="171"/>
        <v>10.102444759999999</v>
      </c>
      <c r="Y790" s="45">
        <f t="shared" si="172"/>
        <v>8.7879350200000008</v>
      </c>
      <c r="Z790" s="45">
        <f t="shared" si="173"/>
        <v>10.102444759999999</v>
      </c>
      <c r="AA790" s="17"/>
      <c r="AB790" s="17"/>
      <c r="AC790" s="17"/>
      <c r="AD790" s="17"/>
      <c r="AE790" s="17"/>
      <c r="AF790" s="17"/>
      <c r="AG790" s="17"/>
      <c r="AH790" s="17"/>
      <c r="AI790" s="17"/>
      <c r="AJ790" s="17"/>
      <c r="AK790" s="17"/>
      <c r="AL790" s="43"/>
      <c r="AM790" s="43"/>
    </row>
    <row r="791" spans="1:39" x14ac:dyDescent="0.25">
      <c r="A791" s="17" t="s">
        <v>1338</v>
      </c>
      <c r="B791" s="18">
        <v>1153</v>
      </c>
      <c r="C791" s="18">
        <v>790</v>
      </c>
      <c r="D791" s="17">
        <v>1862</v>
      </c>
      <c r="E791" s="17">
        <f>D791</f>
        <v>1862</v>
      </c>
      <c r="F791" s="17">
        <v>11</v>
      </c>
      <c r="G791" s="17">
        <v>4</v>
      </c>
      <c r="H791" s="17">
        <v>2020</v>
      </c>
      <c r="I791" s="19" t="s">
        <v>12</v>
      </c>
      <c r="J791" s="17">
        <v>2.80614513</v>
      </c>
      <c r="K791" s="17">
        <v>11.83969557</v>
      </c>
      <c r="L791" s="20">
        <v>139042.86850000001</v>
      </c>
      <c r="M791" s="20">
        <v>5028070.6809999999</v>
      </c>
      <c r="N791" s="20">
        <f t="shared" si="169"/>
        <v>139042.86900000001</v>
      </c>
      <c r="O791" s="20">
        <f t="shared" si="170"/>
        <v>5028070.6809999999</v>
      </c>
      <c r="P791" s="20" t="s">
        <v>104</v>
      </c>
      <c r="Q791" s="43"/>
      <c r="R791" s="43"/>
      <c r="S791" s="43"/>
      <c r="T791" s="43"/>
      <c r="U791" s="43"/>
      <c r="V791" s="44">
        <v>7.3</v>
      </c>
      <c r="W791" s="44">
        <v>11.3</v>
      </c>
      <c r="X791" s="45">
        <f t="shared" si="171"/>
        <v>7.3</v>
      </c>
      <c r="Y791" s="45">
        <f t="shared" si="172"/>
        <v>11.3</v>
      </c>
      <c r="Z791" s="45">
        <f t="shared" si="173"/>
        <v>7.3</v>
      </c>
      <c r="AA791" s="17"/>
      <c r="AB791" s="17"/>
      <c r="AC791" s="17"/>
      <c r="AD791" s="17"/>
      <c r="AE791" s="17"/>
      <c r="AF791" s="17"/>
      <c r="AG791" s="17"/>
      <c r="AH791" s="17"/>
      <c r="AI791" s="17"/>
      <c r="AJ791" s="17"/>
      <c r="AK791" s="17"/>
      <c r="AL791" s="43"/>
      <c r="AM791" s="43"/>
    </row>
    <row r="792" spans="1:39" x14ac:dyDescent="0.25">
      <c r="A792" s="17" t="s">
        <v>1449</v>
      </c>
      <c r="B792" s="18">
        <v>1262</v>
      </c>
      <c r="C792" s="18">
        <v>791</v>
      </c>
      <c r="D792" s="17">
        <v>1824</v>
      </c>
      <c r="E792" s="17">
        <f>D792</f>
        <v>1824</v>
      </c>
      <c r="F792" s="17">
        <v>8</v>
      </c>
      <c r="G792" s="17">
        <v>4</v>
      </c>
      <c r="H792" s="17">
        <v>2020</v>
      </c>
      <c r="I792" s="19" t="s">
        <v>12</v>
      </c>
      <c r="J792" s="17">
        <v>425.51982580999999</v>
      </c>
      <c r="K792" s="17">
        <v>-530.76535478000005</v>
      </c>
      <c r="L792" s="20">
        <v>139042.86850000001</v>
      </c>
      <c r="M792" s="20">
        <v>5028070.6809999999</v>
      </c>
      <c r="N792" s="20">
        <f t="shared" si="169"/>
        <v>139042.86900000001</v>
      </c>
      <c r="O792" s="20">
        <f t="shared" si="170"/>
        <v>5028070.6809999999</v>
      </c>
      <c r="P792" s="20" t="s">
        <v>104</v>
      </c>
      <c r="Q792" s="43"/>
      <c r="R792" s="43"/>
      <c r="S792" s="43"/>
      <c r="T792" s="43"/>
      <c r="U792" s="43"/>
      <c r="V792" s="44">
        <v>6.4875535400000004</v>
      </c>
      <c r="W792" s="53">
        <v>10.667046559999999</v>
      </c>
      <c r="X792" s="45">
        <f t="shared" si="171"/>
        <v>6.4875535400000004</v>
      </c>
      <c r="Y792" s="45">
        <f t="shared" si="172"/>
        <v>10.667046559999999</v>
      </c>
      <c r="Z792" s="45">
        <f t="shared" si="173"/>
        <v>6.4875535400000004</v>
      </c>
      <c r="AA792" s="17"/>
      <c r="AB792" s="17"/>
      <c r="AC792" s="17"/>
      <c r="AD792" s="17"/>
      <c r="AE792" s="17"/>
      <c r="AF792" s="17"/>
      <c r="AG792" s="17"/>
      <c r="AH792" s="17"/>
      <c r="AI792" s="17"/>
      <c r="AJ792" s="17"/>
      <c r="AK792" s="17"/>
      <c r="AL792" s="43"/>
      <c r="AM792" s="43"/>
    </row>
    <row r="793" spans="1:39" x14ac:dyDescent="0.25">
      <c r="A793" s="17" t="s">
        <v>1458</v>
      </c>
      <c r="B793" s="18">
        <v>1271</v>
      </c>
      <c r="C793" s="18">
        <v>792</v>
      </c>
      <c r="D793" s="17">
        <v>1813</v>
      </c>
      <c r="E793" s="17">
        <f>D793</f>
        <v>1813</v>
      </c>
      <c r="F793" s="17">
        <v>1</v>
      </c>
      <c r="G793" s="17">
        <v>4</v>
      </c>
      <c r="H793" s="17">
        <v>2020</v>
      </c>
      <c r="I793" s="19" t="s">
        <v>12</v>
      </c>
      <c r="J793" s="17">
        <v>1911.8918087300001</v>
      </c>
      <c r="K793" s="17">
        <v>-915.02271240000005</v>
      </c>
      <c r="L793" s="20">
        <v>139042.86850000001</v>
      </c>
      <c r="M793" s="20">
        <v>5028070.6809999999</v>
      </c>
      <c r="N793" s="20">
        <f t="shared" si="169"/>
        <v>139042.86900000001</v>
      </c>
      <c r="O793" s="20">
        <f t="shared" si="170"/>
        <v>5028070.6809999999</v>
      </c>
      <c r="P793" s="20" t="s">
        <v>199</v>
      </c>
      <c r="Q793" s="43"/>
      <c r="R793" s="43"/>
      <c r="S793" s="43"/>
      <c r="T793" s="43"/>
      <c r="U793" s="43"/>
      <c r="V793" s="44">
        <v>26</v>
      </c>
      <c r="W793" s="44">
        <v>33.700000000000003</v>
      </c>
      <c r="X793" s="45">
        <f t="shared" si="171"/>
        <v>26</v>
      </c>
      <c r="Y793" s="45">
        <f t="shared" si="172"/>
        <v>33.700000000000003</v>
      </c>
      <c r="Z793" s="45">
        <f t="shared" si="173"/>
        <v>33.700000000000003</v>
      </c>
      <c r="AC793" s="17"/>
      <c r="AD793" s="17"/>
      <c r="AE793" s="17"/>
      <c r="AF793" s="17"/>
      <c r="AG793" s="17"/>
      <c r="AH793" s="17"/>
      <c r="AI793" s="17"/>
      <c r="AJ793" s="17"/>
      <c r="AK793" s="17"/>
      <c r="AL793" s="43"/>
      <c r="AM793" s="43"/>
    </row>
    <row r="794" spans="1:39" x14ac:dyDescent="0.25">
      <c r="A794" s="17" t="s">
        <v>1463</v>
      </c>
      <c r="B794" s="18">
        <v>1276</v>
      </c>
      <c r="C794" s="18">
        <v>793</v>
      </c>
      <c r="D794" s="17">
        <v>1807</v>
      </c>
      <c r="E794" s="17">
        <f>D794</f>
        <v>1807</v>
      </c>
      <c r="F794" s="17">
        <v>6</v>
      </c>
      <c r="G794" s="17">
        <v>4</v>
      </c>
      <c r="H794" s="17">
        <v>2020</v>
      </c>
      <c r="I794" s="19" t="s">
        <v>12</v>
      </c>
      <c r="J794" s="17">
        <v>331.34811216000003</v>
      </c>
      <c r="K794" s="17">
        <v>-414.85621445999999</v>
      </c>
      <c r="L794" s="20">
        <v>139042.86850000001</v>
      </c>
      <c r="M794" s="20">
        <v>5028070.6809999999</v>
      </c>
      <c r="N794" s="20">
        <f t="shared" si="169"/>
        <v>139042.86900000001</v>
      </c>
      <c r="O794" s="20">
        <f t="shared" si="170"/>
        <v>5028070.6809999999</v>
      </c>
      <c r="P794" s="20" t="s">
        <v>199</v>
      </c>
      <c r="Q794" s="43"/>
      <c r="R794" s="43"/>
      <c r="S794" s="43"/>
      <c r="T794" s="43"/>
      <c r="U794" s="43"/>
      <c r="V794" s="53">
        <v>12.700976089999999</v>
      </c>
      <c r="W794" s="53">
        <v>10.60115392</v>
      </c>
      <c r="X794" s="45">
        <f t="shared" si="171"/>
        <v>12.700976089999999</v>
      </c>
      <c r="Y794" s="45">
        <f t="shared" si="172"/>
        <v>10.60115392</v>
      </c>
      <c r="Z794" s="45">
        <f t="shared" si="173"/>
        <v>10.60115392</v>
      </c>
      <c r="AA794" s="17"/>
      <c r="AB794" s="17"/>
      <c r="AC794" s="17"/>
      <c r="AD794" s="17"/>
      <c r="AE794" s="17"/>
      <c r="AF794" s="17"/>
      <c r="AG794" s="17"/>
      <c r="AH794" s="17"/>
      <c r="AI794" s="17"/>
      <c r="AJ794" s="17"/>
      <c r="AK794" s="17"/>
      <c r="AL794" s="43"/>
      <c r="AM794" s="43"/>
    </row>
    <row r="795" spans="1:39" x14ac:dyDescent="0.25">
      <c r="A795" s="17" t="s">
        <v>1482</v>
      </c>
      <c r="B795" s="18">
        <v>1294</v>
      </c>
      <c r="C795" s="18">
        <v>794</v>
      </c>
      <c r="D795" s="17" t="s">
        <v>1483</v>
      </c>
      <c r="E795" s="17">
        <v>1803</v>
      </c>
      <c r="F795" s="17">
        <v>1</v>
      </c>
      <c r="G795" s="17">
        <v>4</v>
      </c>
      <c r="H795" s="17">
        <v>2020</v>
      </c>
      <c r="I795" s="19" t="s">
        <v>12</v>
      </c>
      <c r="J795" s="17">
        <v>515.27272727000002</v>
      </c>
      <c r="K795" s="17">
        <v>-534.88961039000003</v>
      </c>
      <c r="L795" s="20">
        <v>139042.86850000001</v>
      </c>
      <c r="M795" s="20">
        <v>5028070.6809999999</v>
      </c>
      <c r="N795" s="20">
        <f t="shared" si="169"/>
        <v>139042.86900000001</v>
      </c>
      <c r="O795" s="20">
        <f t="shared" si="170"/>
        <v>5028070.6809999999</v>
      </c>
      <c r="P795" s="20" t="s">
        <v>199</v>
      </c>
      <c r="Q795" s="43"/>
      <c r="R795" s="43"/>
      <c r="S795" s="43"/>
      <c r="T795" s="43"/>
      <c r="U795" s="43"/>
      <c r="V795" s="44">
        <v>6</v>
      </c>
      <c r="W795" s="44">
        <v>8.9</v>
      </c>
      <c r="X795" s="45">
        <f t="shared" si="171"/>
        <v>6</v>
      </c>
      <c r="Y795" s="45">
        <f t="shared" si="172"/>
        <v>8.9</v>
      </c>
      <c r="Z795" s="45">
        <f t="shared" si="173"/>
        <v>8.9</v>
      </c>
      <c r="AA795" s="17"/>
      <c r="AB795" s="17"/>
      <c r="AC795" s="17"/>
      <c r="AD795" s="17"/>
      <c r="AE795" s="17"/>
      <c r="AF795" s="17"/>
      <c r="AG795" s="17"/>
      <c r="AH795" s="17"/>
      <c r="AI795" s="17"/>
      <c r="AJ795" s="17"/>
      <c r="AK795" s="17"/>
      <c r="AL795" s="43"/>
      <c r="AM795" s="43"/>
    </row>
    <row r="796" spans="1:39" x14ac:dyDescent="0.25">
      <c r="A796" s="17" t="s">
        <v>1414</v>
      </c>
      <c r="B796" s="18">
        <v>1228</v>
      </c>
      <c r="C796" s="18">
        <v>795</v>
      </c>
      <c r="D796" s="17" t="s">
        <v>1399</v>
      </c>
      <c r="E796" s="17">
        <v>1827</v>
      </c>
      <c r="F796" s="17">
        <v>16</v>
      </c>
      <c r="G796" s="17">
        <v>4</v>
      </c>
      <c r="H796" s="17">
        <v>2020</v>
      </c>
      <c r="I796" s="19" t="s">
        <v>12</v>
      </c>
      <c r="J796" s="17">
        <v>3632.0716582</v>
      </c>
      <c r="K796" s="17">
        <v>-4056.5260316399999</v>
      </c>
      <c r="L796" s="20">
        <v>139042.86850000001</v>
      </c>
      <c r="M796" s="20">
        <v>5028070.6809999999</v>
      </c>
      <c r="N796" s="20">
        <f t="shared" si="169"/>
        <v>139042.86900000001</v>
      </c>
      <c r="O796" s="20">
        <f t="shared" si="170"/>
        <v>5028070.6809999999</v>
      </c>
      <c r="P796" s="20" t="s">
        <v>199</v>
      </c>
      <c r="Q796" s="43"/>
      <c r="R796" s="43"/>
      <c r="S796" s="43"/>
      <c r="T796" s="43"/>
      <c r="U796" s="43"/>
      <c r="V796" s="53">
        <v>61.262304489999998</v>
      </c>
      <c r="W796" s="53">
        <v>87.552003029999995</v>
      </c>
      <c r="X796" s="45">
        <f t="shared" si="171"/>
        <v>61.262304489999998</v>
      </c>
      <c r="Y796" s="45">
        <f t="shared" si="172"/>
        <v>87.552003029999995</v>
      </c>
      <c r="Z796" s="45">
        <f t="shared" si="173"/>
        <v>87.552003029999995</v>
      </c>
      <c r="AA796" s="17"/>
      <c r="AB796" s="17"/>
      <c r="AC796" s="17"/>
      <c r="AD796" s="17"/>
      <c r="AE796" s="17"/>
      <c r="AF796" s="17"/>
      <c r="AG796" s="17"/>
      <c r="AH796" s="17"/>
      <c r="AI796" s="17"/>
      <c r="AJ796" s="17"/>
      <c r="AK796" s="17"/>
      <c r="AL796" s="43"/>
      <c r="AM796" s="43"/>
    </row>
    <row r="797" spans="1:39" x14ac:dyDescent="0.25">
      <c r="A797" s="17" t="s">
        <v>1251</v>
      </c>
      <c r="B797" s="18">
        <v>1067</v>
      </c>
      <c r="C797" s="18">
        <v>796</v>
      </c>
      <c r="D797" s="17" t="s">
        <v>1250</v>
      </c>
      <c r="E797" s="17">
        <v>1876</v>
      </c>
      <c r="F797" s="17">
        <v>2</v>
      </c>
      <c r="G797" s="17">
        <v>4</v>
      </c>
      <c r="H797" s="17">
        <v>2020</v>
      </c>
      <c r="I797" s="19" t="s">
        <v>12</v>
      </c>
      <c r="J797" s="17">
        <v>1650.1013198200001</v>
      </c>
      <c r="K797" s="17">
        <v>-1681.7572093599999</v>
      </c>
      <c r="L797" s="20">
        <v>139042.86853830999</v>
      </c>
      <c r="M797" s="20">
        <v>5028070.6810439201</v>
      </c>
      <c r="N797" s="20">
        <f t="shared" si="169"/>
        <v>139042.86900000001</v>
      </c>
      <c r="O797" s="20">
        <f t="shared" si="170"/>
        <v>5028070.6809999999</v>
      </c>
      <c r="P797" s="20" t="s">
        <v>104</v>
      </c>
      <c r="Q797" s="43"/>
      <c r="R797" s="43"/>
      <c r="S797" s="43"/>
      <c r="T797" s="43"/>
      <c r="U797" s="43"/>
      <c r="V797" s="44">
        <v>10.6</v>
      </c>
      <c r="W797" s="44">
        <v>40.299999999999997</v>
      </c>
      <c r="X797" s="45">
        <f t="shared" si="171"/>
        <v>10.6</v>
      </c>
      <c r="Y797" s="45">
        <f t="shared" si="172"/>
        <v>40.299999999999997</v>
      </c>
      <c r="Z797" s="45">
        <f t="shared" si="173"/>
        <v>10.6</v>
      </c>
      <c r="AA797" s="17"/>
      <c r="AB797" s="17"/>
      <c r="AC797" s="17"/>
      <c r="AD797" s="17"/>
      <c r="AE797" s="17"/>
      <c r="AF797" s="17"/>
      <c r="AG797" s="17"/>
      <c r="AH797" s="17"/>
      <c r="AI797" s="17"/>
      <c r="AJ797" s="17"/>
      <c r="AK797" s="17"/>
      <c r="AL797" s="43"/>
      <c r="AM797" s="43"/>
    </row>
    <row r="798" spans="1:39" x14ac:dyDescent="0.25">
      <c r="A798" s="17" t="s">
        <v>1224</v>
      </c>
      <c r="B798" s="18">
        <v>1041</v>
      </c>
      <c r="C798" s="18">
        <v>797</v>
      </c>
      <c r="D798" s="17" t="s">
        <v>1221</v>
      </c>
      <c r="E798" s="17">
        <v>1880</v>
      </c>
      <c r="F798" s="17">
        <v>4</v>
      </c>
      <c r="G798" s="17">
        <v>4</v>
      </c>
      <c r="H798" s="17">
        <v>2020</v>
      </c>
      <c r="I798" s="19" t="s">
        <v>12</v>
      </c>
      <c r="J798" s="17">
        <v>1874.3722585099999</v>
      </c>
      <c r="K798" s="17">
        <v>-1223.3106089800001</v>
      </c>
      <c r="L798" s="20">
        <v>139042.86853830999</v>
      </c>
      <c r="M798" s="20">
        <v>5028070.6810439201</v>
      </c>
      <c r="N798" s="20">
        <f t="shared" si="169"/>
        <v>139042.86900000001</v>
      </c>
      <c r="O798" s="20">
        <f t="shared" si="170"/>
        <v>5028070.6809999999</v>
      </c>
      <c r="P798" s="20" t="s">
        <v>104</v>
      </c>
      <c r="Q798" s="43"/>
      <c r="R798" s="43"/>
      <c r="S798" s="43"/>
      <c r="T798" s="43"/>
      <c r="U798" s="43"/>
      <c r="V798" s="44">
        <v>14</v>
      </c>
      <c r="W798" s="44">
        <v>18.2</v>
      </c>
      <c r="X798" s="45">
        <f t="shared" si="171"/>
        <v>14</v>
      </c>
      <c r="Y798" s="45">
        <f t="shared" si="172"/>
        <v>18.2</v>
      </c>
      <c r="Z798" s="45">
        <f t="shared" si="173"/>
        <v>14</v>
      </c>
      <c r="AA798" s="17"/>
      <c r="AB798" s="17"/>
      <c r="AC798" s="17"/>
      <c r="AD798" s="17"/>
      <c r="AE798" s="17"/>
      <c r="AF798" s="17"/>
      <c r="AG798" s="17"/>
      <c r="AH798" s="17"/>
      <c r="AI798" s="17"/>
      <c r="AJ798" s="17"/>
      <c r="AK798" s="17"/>
      <c r="AL798" s="43"/>
      <c r="AM798" s="43"/>
    </row>
    <row r="799" spans="1:39" x14ac:dyDescent="0.25">
      <c r="A799" s="17" t="s">
        <v>768</v>
      </c>
      <c r="B799" s="18">
        <v>596</v>
      </c>
      <c r="C799" s="18">
        <v>798</v>
      </c>
      <c r="D799" s="17" t="s">
        <v>754</v>
      </c>
      <c r="E799" s="17">
        <v>1947</v>
      </c>
      <c r="F799" s="17">
        <v>15</v>
      </c>
      <c r="G799" s="17">
        <v>4</v>
      </c>
      <c r="H799" s="17">
        <v>2020</v>
      </c>
      <c r="I799" s="19" t="s">
        <v>12</v>
      </c>
      <c r="J799" s="17">
        <v>193.93781571</v>
      </c>
      <c r="K799" s="17">
        <v>-756.83449131999998</v>
      </c>
      <c r="L799" s="20">
        <v>139042.86853830999</v>
      </c>
      <c r="M799" s="20">
        <v>5028070.6810439201</v>
      </c>
      <c r="N799" s="20">
        <f t="shared" si="169"/>
        <v>139042.86900000001</v>
      </c>
      <c r="O799" s="20">
        <f t="shared" si="170"/>
        <v>5028070.6809999999</v>
      </c>
      <c r="P799" s="20" t="s">
        <v>104</v>
      </c>
      <c r="Q799" s="43"/>
      <c r="R799" s="43"/>
      <c r="S799" s="43"/>
      <c r="T799" s="43"/>
      <c r="U799" s="43"/>
      <c r="V799" s="44">
        <v>6.6</v>
      </c>
      <c r="W799" s="44">
        <v>7</v>
      </c>
      <c r="X799" s="45">
        <f t="shared" si="171"/>
        <v>6.6</v>
      </c>
      <c r="Y799" s="45">
        <f t="shared" si="172"/>
        <v>7</v>
      </c>
      <c r="Z799" s="45">
        <f t="shared" si="173"/>
        <v>6.6</v>
      </c>
      <c r="AA799" s="17"/>
      <c r="AB799" s="17"/>
      <c r="AC799" s="17"/>
      <c r="AD799" s="17"/>
      <c r="AE799" s="17"/>
      <c r="AF799" s="17"/>
      <c r="AG799" s="17"/>
      <c r="AH799" s="17"/>
      <c r="AI799" s="17"/>
      <c r="AJ799" s="17"/>
      <c r="AK799" s="17"/>
      <c r="AL799" s="43"/>
      <c r="AM799" s="43"/>
    </row>
    <row r="800" spans="1:39" x14ac:dyDescent="0.25">
      <c r="A800" s="17" t="s">
        <v>794</v>
      </c>
      <c r="B800" s="18">
        <v>621</v>
      </c>
      <c r="C800" s="18">
        <v>799</v>
      </c>
      <c r="D800" s="17" t="s">
        <v>781</v>
      </c>
      <c r="E800" s="17">
        <v>1947</v>
      </c>
      <c r="F800" s="17">
        <v>14</v>
      </c>
      <c r="G800" s="17">
        <v>4</v>
      </c>
      <c r="H800" s="17">
        <v>2020</v>
      </c>
      <c r="I800" s="19" t="s">
        <v>12</v>
      </c>
      <c r="J800" s="17">
        <v>196.11718425999999</v>
      </c>
      <c r="K800" s="17">
        <v>-761.56551182999999</v>
      </c>
      <c r="L800" s="20">
        <v>139042.86853830999</v>
      </c>
      <c r="M800" s="20">
        <v>5028070.6810439201</v>
      </c>
      <c r="N800" s="20">
        <f t="shared" si="169"/>
        <v>139042.86900000001</v>
      </c>
      <c r="O800" s="20">
        <f t="shared" si="170"/>
        <v>5028070.6809999999</v>
      </c>
      <c r="P800" s="20" t="s">
        <v>104</v>
      </c>
      <c r="Q800" s="43"/>
      <c r="R800" s="43"/>
      <c r="S800" s="43"/>
      <c r="T800" s="43"/>
      <c r="U800" s="43"/>
      <c r="V800" s="44">
        <v>2.1</v>
      </c>
      <c r="W800" s="44">
        <v>5.6</v>
      </c>
      <c r="X800" s="45">
        <f t="shared" si="171"/>
        <v>2.1</v>
      </c>
      <c r="Y800" s="45">
        <f t="shared" si="172"/>
        <v>5.6</v>
      </c>
      <c r="Z800" s="45">
        <f t="shared" si="173"/>
        <v>2.1</v>
      </c>
      <c r="AA800" s="17"/>
      <c r="AB800" s="17"/>
      <c r="AC800" s="17"/>
      <c r="AD800" s="17"/>
      <c r="AE800" s="17"/>
      <c r="AF800" s="17"/>
      <c r="AG800" s="17"/>
      <c r="AH800" s="17"/>
      <c r="AI800" s="17"/>
      <c r="AJ800" s="17"/>
      <c r="AK800" s="17"/>
      <c r="AL800" s="43"/>
      <c r="AM800" s="43"/>
    </row>
    <row r="801" spans="1:39" x14ac:dyDescent="0.25">
      <c r="A801" s="17" t="s">
        <v>817</v>
      </c>
      <c r="B801" s="18">
        <v>643</v>
      </c>
      <c r="C801" s="18">
        <v>800</v>
      </c>
      <c r="D801" s="17" t="s">
        <v>809</v>
      </c>
      <c r="E801" s="17">
        <v>1947</v>
      </c>
      <c r="F801" s="17">
        <v>9</v>
      </c>
      <c r="G801" s="17">
        <v>4</v>
      </c>
      <c r="H801" s="17">
        <v>2020</v>
      </c>
      <c r="I801" s="19" t="s">
        <v>12</v>
      </c>
      <c r="J801" s="17">
        <v>177.04641770000001</v>
      </c>
      <c r="K801" s="17">
        <v>-692.08316430000002</v>
      </c>
      <c r="L801" s="20">
        <v>139042.86853830999</v>
      </c>
      <c r="M801" s="20">
        <v>5028070.6810439201</v>
      </c>
      <c r="N801" s="20">
        <f t="shared" si="169"/>
        <v>139042.86900000001</v>
      </c>
      <c r="O801" s="20">
        <f t="shared" si="170"/>
        <v>5028070.6809999999</v>
      </c>
      <c r="P801" s="20" t="s">
        <v>104</v>
      </c>
      <c r="Q801" s="43"/>
      <c r="R801" s="43"/>
      <c r="S801" s="43"/>
      <c r="T801" s="43"/>
      <c r="U801" s="43"/>
      <c r="V801" s="44">
        <v>5.4</v>
      </c>
      <c r="W801" s="44">
        <v>4.0999999999999996</v>
      </c>
      <c r="X801" s="45">
        <f t="shared" si="171"/>
        <v>5.4</v>
      </c>
      <c r="Y801" s="45">
        <f t="shared" si="172"/>
        <v>4.0999999999999996</v>
      </c>
      <c r="Z801" s="45">
        <f t="shared" si="173"/>
        <v>5.4</v>
      </c>
      <c r="AA801" s="17"/>
      <c r="AB801" s="17"/>
      <c r="AC801" s="17"/>
      <c r="AD801" s="17"/>
      <c r="AE801" s="17"/>
      <c r="AF801" s="17"/>
      <c r="AG801" s="17"/>
      <c r="AH801" s="17"/>
      <c r="AI801" s="17"/>
      <c r="AJ801" s="17"/>
      <c r="AK801" s="17"/>
      <c r="AL801" s="43"/>
      <c r="AM801" s="43"/>
    </row>
    <row r="802" spans="1:39" x14ac:dyDescent="0.25">
      <c r="A802" s="17" t="s">
        <v>956</v>
      </c>
      <c r="B802" s="18">
        <v>779</v>
      </c>
      <c r="C802" s="18">
        <v>801</v>
      </c>
      <c r="D802" s="17">
        <v>1931</v>
      </c>
      <c r="E802" s="17">
        <f>D802</f>
        <v>1931</v>
      </c>
      <c r="F802" s="17">
        <v>12</v>
      </c>
      <c r="G802" s="17">
        <v>4</v>
      </c>
      <c r="H802" s="17">
        <v>2020</v>
      </c>
      <c r="I802" s="19" t="s">
        <v>12</v>
      </c>
      <c r="J802" s="17">
        <v>191.93001665</v>
      </c>
      <c r="K802" s="17">
        <v>-773.28164962999995</v>
      </c>
      <c r="L802" s="20">
        <v>139042.86853830999</v>
      </c>
      <c r="M802" s="20">
        <v>5028070.6810439201</v>
      </c>
      <c r="N802" s="20">
        <f t="shared" si="169"/>
        <v>139042.86900000001</v>
      </c>
      <c r="O802" s="20">
        <f t="shared" si="170"/>
        <v>5028070.6809999999</v>
      </c>
      <c r="P802" s="20" t="s">
        <v>104</v>
      </c>
      <c r="Q802" s="43"/>
      <c r="R802" s="43"/>
      <c r="S802" s="43"/>
      <c r="T802" s="43"/>
      <c r="U802" s="43"/>
      <c r="V802" s="45">
        <v>3.1734060799999999</v>
      </c>
      <c r="W802" s="45">
        <v>11.357854</v>
      </c>
      <c r="X802" s="45">
        <f t="shared" si="171"/>
        <v>3.1734060799999999</v>
      </c>
      <c r="Y802" s="45">
        <f t="shared" si="172"/>
        <v>11.357854</v>
      </c>
      <c r="Z802" s="45">
        <f t="shared" si="173"/>
        <v>3.1734060799999999</v>
      </c>
      <c r="AA802" s="17"/>
      <c r="AB802" s="17"/>
      <c r="AC802" s="17"/>
      <c r="AD802" s="17"/>
      <c r="AE802" s="17"/>
      <c r="AF802" s="17"/>
      <c r="AG802" s="17"/>
      <c r="AH802" s="17"/>
      <c r="AI802" s="17"/>
      <c r="AJ802" s="17"/>
      <c r="AK802" s="17"/>
      <c r="AL802" s="43"/>
      <c r="AM802" s="43"/>
    </row>
    <row r="803" spans="1:39" x14ac:dyDescent="0.25">
      <c r="A803" s="17" t="s">
        <v>1048</v>
      </c>
      <c r="B803" s="18">
        <v>870</v>
      </c>
      <c r="C803" s="18">
        <v>802</v>
      </c>
      <c r="D803" s="17" t="s">
        <v>1012</v>
      </c>
      <c r="E803" s="17">
        <v>1905</v>
      </c>
      <c r="F803" s="17">
        <v>37</v>
      </c>
      <c r="G803" s="17">
        <v>4</v>
      </c>
      <c r="H803" s="17">
        <v>2020</v>
      </c>
      <c r="I803" s="19" t="s">
        <v>12</v>
      </c>
      <c r="J803" s="17">
        <v>6042.9841777800002</v>
      </c>
      <c r="K803" s="17">
        <v>-2608.0622829700001</v>
      </c>
      <c r="L803" s="20">
        <v>139042.86853830999</v>
      </c>
      <c r="M803" s="20">
        <v>5028070.6810439201</v>
      </c>
      <c r="N803" s="20">
        <f t="shared" si="169"/>
        <v>139042.86900000001</v>
      </c>
      <c r="O803" s="20">
        <f t="shared" si="170"/>
        <v>5028070.6809999999</v>
      </c>
      <c r="P803" s="20" t="s">
        <v>104</v>
      </c>
      <c r="Q803" s="43"/>
      <c r="R803" s="43"/>
      <c r="S803" s="43"/>
      <c r="T803" s="43"/>
      <c r="U803" s="43"/>
      <c r="V803" s="45">
        <v>14.433830560000001</v>
      </c>
      <c r="W803" s="45">
        <v>17.97613896</v>
      </c>
      <c r="X803" s="45">
        <f t="shared" si="171"/>
        <v>14.433830560000001</v>
      </c>
      <c r="Y803" s="45">
        <f t="shared" si="172"/>
        <v>17.97613896</v>
      </c>
      <c r="Z803" s="45">
        <f t="shared" si="173"/>
        <v>14.433830560000001</v>
      </c>
      <c r="AA803" s="17"/>
      <c r="AB803" s="17"/>
      <c r="AC803" s="17"/>
      <c r="AD803" s="17"/>
      <c r="AE803" s="17"/>
      <c r="AF803" s="17"/>
      <c r="AG803" s="17"/>
      <c r="AH803" s="17"/>
      <c r="AI803" s="17"/>
      <c r="AJ803" s="17"/>
      <c r="AK803" s="17"/>
      <c r="AL803" s="43"/>
      <c r="AM803" s="43"/>
    </row>
    <row r="804" spans="1:39" x14ac:dyDescent="0.25">
      <c r="A804" s="17" t="s">
        <v>1079</v>
      </c>
      <c r="B804" s="18">
        <v>900</v>
      </c>
      <c r="C804" s="18">
        <v>803</v>
      </c>
      <c r="D804" s="17" t="s">
        <v>1067</v>
      </c>
      <c r="E804" s="17">
        <v>1905</v>
      </c>
      <c r="F804" s="17">
        <v>13</v>
      </c>
      <c r="G804" s="17">
        <v>4</v>
      </c>
      <c r="H804" s="17">
        <v>2020</v>
      </c>
      <c r="I804" s="19" t="s">
        <v>12</v>
      </c>
      <c r="J804" s="17">
        <v>2932.8002148800001</v>
      </c>
      <c r="K804" s="17">
        <v>-1111.1423918099999</v>
      </c>
      <c r="L804" s="20">
        <v>139042.86853830999</v>
      </c>
      <c r="M804" s="20">
        <v>5028070.6810439201</v>
      </c>
      <c r="N804" s="20">
        <f t="shared" si="169"/>
        <v>139042.86900000001</v>
      </c>
      <c r="O804" s="20">
        <f t="shared" si="170"/>
        <v>5028070.6809999999</v>
      </c>
      <c r="P804" s="20" t="s">
        <v>104</v>
      </c>
      <c r="Q804" s="18"/>
      <c r="R804" s="18"/>
      <c r="S804" s="18"/>
      <c r="T804" s="18"/>
      <c r="U804" s="18"/>
      <c r="V804" s="44">
        <v>14.8</v>
      </c>
      <c r="W804" s="44">
        <v>12.1</v>
      </c>
      <c r="X804" s="45">
        <f t="shared" si="171"/>
        <v>14.8</v>
      </c>
      <c r="Y804" s="45">
        <f t="shared" si="172"/>
        <v>12.1</v>
      </c>
      <c r="Z804" s="45">
        <f t="shared" si="173"/>
        <v>14.8</v>
      </c>
      <c r="AA804" s="17"/>
      <c r="AB804" s="17"/>
      <c r="AC804" s="17"/>
      <c r="AD804" s="17"/>
      <c r="AE804" s="17"/>
      <c r="AF804" s="17"/>
      <c r="AG804" s="17"/>
      <c r="AH804" s="17"/>
      <c r="AI804" s="17"/>
      <c r="AJ804" s="17"/>
      <c r="AK804" s="17"/>
      <c r="AL804" s="18"/>
      <c r="AM804" s="18"/>
    </row>
    <row r="805" spans="1:39" x14ac:dyDescent="0.25">
      <c r="A805" s="17" t="s">
        <v>1157</v>
      </c>
      <c r="B805" s="18">
        <v>977</v>
      </c>
      <c r="C805" s="18">
        <v>804</v>
      </c>
      <c r="D805" s="17">
        <v>1883</v>
      </c>
      <c r="E805" s="17">
        <f>D805</f>
        <v>1883</v>
      </c>
      <c r="F805" s="17">
        <v>22</v>
      </c>
      <c r="G805" s="17">
        <v>4</v>
      </c>
      <c r="H805" s="17">
        <v>2020</v>
      </c>
      <c r="I805" s="19" t="s">
        <v>12</v>
      </c>
      <c r="J805" s="17">
        <v>1408.7657837300001</v>
      </c>
      <c r="K805" s="17">
        <v>-1544.90710324</v>
      </c>
      <c r="L805" s="20">
        <v>139042.86853830999</v>
      </c>
      <c r="M805" s="20">
        <v>5028070.6810439201</v>
      </c>
      <c r="N805" s="20">
        <f t="shared" si="169"/>
        <v>139042.86900000001</v>
      </c>
      <c r="O805" s="20">
        <f t="shared" si="170"/>
        <v>5028070.6809999999</v>
      </c>
      <c r="P805" s="20" t="s">
        <v>104</v>
      </c>
      <c r="Q805" s="43"/>
      <c r="R805" s="43"/>
      <c r="S805" s="43"/>
      <c r="T805" s="43"/>
      <c r="U805" s="43"/>
      <c r="V805" s="53">
        <v>8.5610343699999998</v>
      </c>
      <c r="W805" s="53">
        <v>5.3374472800000001</v>
      </c>
      <c r="X805" s="45">
        <f t="shared" si="171"/>
        <v>8.5610343699999998</v>
      </c>
      <c r="Y805" s="45">
        <f t="shared" si="172"/>
        <v>5.3374472800000001</v>
      </c>
      <c r="Z805" s="45">
        <f t="shared" si="173"/>
        <v>8.5610343699999998</v>
      </c>
      <c r="AA805" s="17"/>
      <c r="AB805" s="17"/>
      <c r="AC805" s="17"/>
      <c r="AD805" s="17"/>
      <c r="AE805" s="17"/>
      <c r="AF805" s="17"/>
      <c r="AG805" s="17"/>
      <c r="AH805" s="17"/>
      <c r="AI805" s="17"/>
      <c r="AJ805" s="17"/>
      <c r="AK805" s="17"/>
      <c r="AL805" s="43"/>
      <c r="AM805" s="43"/>
    </row>
    <row r="806" spans="1:39" x14ac:dyDescent="0.25">
      <c r="A806" s="17" t="s">
        <v>1287</v>
      </c>
      <c r="B806" s="18">
        <v>1102</v>
      </c>
      <c r="C806" s="18">
        <v>805</v>
      </c>
      <c r="D806" s="17" t="s">
        <v>1286</v>
      </c>
      <c r="E806" s="17">
        <v>1876</v>
      </c>
      <c r="F806" s="17">
        <v>2</v>
      </c>
      <c r="G806" s="17">
        <v>4</v>
      </c>
      <c r="H806" s="17">
        <v>2020</v>
      </c>
      <c r="I806" s="19" t="s">
        <v>12</v>
      </c>
      <c r="J806" s="17">
        <v>1485.85696947</v>
      </c>
      <c r="K806" s="17">
        <v>-886.51706440999999</v>
      </c>
      <c r="L806" s="20">
        <v>139042.86853830999</v>
      </c>
      <c r="M806" s="20">
        <v>5028070.6810439201</v>
      </c>
      <c r="N806" s="20">
        <f t="shared" si="169"/>
        <v>139042.86900000001</v>
      </c>
      <c r="O806" s="20">
        <f t="shared" si="170"/>
        <v>5028070.6809999999</v>
      </c>
      <c r="P806" s="20" t="s">
        <v>104</v>
      </c>
      <c r="Q806" s="43"/>
      <c r="R806" s="43"/>
      <c r="S806" s="43"/>
      <c r="T806" s="43"/>
      <c r="U806" s="43"/>
      <c r="V806" s="44">
        <v>8.5</v>
      </c>
      <c r="W806" s="44">
        <v>32.799999999999997</v>
      </c>
      <c r="X806" s="45">
        <f t="shared" si="171"/>
        <v>8.5</v>
      </c>
      <c r="Y806" s="45">
        <f t="shared" si="172"/>
        <v>32.799999999999997</v>
      </c>
      <c r="Z806" s="45">
        <f t="shared" si="173"/>
        <v>8.5</v>
      </c>
      <c r="AA806" s="17"/>
      <c r="AB806" s="17"/>
      <c r="AC806" s="17"/>
      <c r="AD806" s="17"/>
      <c r="AE806" s="17"/>
      <c r="AF806" s="17"/>
      <c r="AG806" s="17"/>
      <c r="AH806" s="17"/>
      <c r="AI806" s="17"/>
      <c r="AJ806" s="17"/>
      <c r="AK806" s="17"/>
      <c r="AL806" s="43"/>
      <c r="AM806" s="43"/>
    </row>
    <row r="807" spans="1:39" x14ac:dyDescent="0.25">
      <c r="A807" s="17" t="s">
        <v>1351</v>
      </c>
      <c r="B807" s="18">
        <v>1166</v>
      </c>
      <c r="C807" s="18">
        <v>806</v>
      </c>
      <c r="D807" s="17" t="s">
        <v>1742</v>
      </c>
      <c r="E807" s="17">
        <v>1852</v>
      </c>
      <c r="F807" s="17">
        <v>8</v>
      </c>
      <c r="G807" s="17">
        <v>4</v>
      </c>
      <c r="H807" s="17">
        <v>2020</v>
      </c>
      <c r="I807" s="19" t="s">
        <v>12</v>
      </c>
      <c r="J807" s="17">
        <v>4.2436569899999999</v>
      </c>
      <c r="K807" s="17">
        <v>4.1329868999999997</v>
      </c>
      <c r="L807" s="20">
        <v>139042.86853830999</v>
      </c>
      <c r="M807" s="20">
        <v>5028070.6810439201</v>
      </c>
      <c r="N807" s="20">
        <f t="shared" si="169"/>
        <v>139042.86900000001</v>
      </c>
      <c r="O807" s="20">
        <f t="shared" si="170"/>
        <v>5028070.6809999999</v>
      </c>
      <c r="P807" s="20" t="s">
        <v>104</v>
      </c>
      <c r="Q807" s="43"/>
      <c r="R807" s="43"/>
      <c r="S807" s="43"/>
      <c r="T807" s="43"/>
      <c r="U807" s="43"/>
      <c r="V807" s="44">
        <v>5.8</v>
      </c>
      <c r="W807" s="44">
        <v>14.9</v>
      </c>
      <c r="X807" s="45">
        <f t="shared" si="171"/>
        <v>5.8</v>
      </c>
      <c r="Y807" s="45">
        <f t="shared" si="172"/>
        <v>14.9</v>
      </c>
      <c r="Z807" s="45">
        <f t="shared" si="173"/>
        <v>5.8</v>
      </c>
      <c r="AA807" s="17"/>
      <c r="AB807" s="17"/>
      <c r="AC807" s="17"/>
      <c r="AD807" s="17"/>
      <c r="AE807" s="17"/>
      <c r="AF807" s="17"/>
      <c r="AG807" s="17"/>
      <c r="AH807" s="17"/>
      <c r="AI807" s="17"/>
      <c r="AJ807" s="17"/>
      <c r="AK807" s="17"/>
      <c r="AL807" s="43"/>
      <c r="AM807" s="43"/>
    </row>
    <row r="808" spans="1:39" x14ac:dyDescent="0.25">
      <c r="A808" s="17" t="s">
        <v>1380</v>
      </c>
      <c r="B808" s="18">
        <v>1195</v>
      </c>
      <c r="C808" s="18">
        <v>807</v>
      </c>
      <c r="D808" s="17" t="s">
        <v>1741</v>
      </c>
      <c r="E808" s="17">
        <v>1852</v>
      </c>
      <c r="F808" s="17">
        <v>3</v>
      </c>
      <c r="G808" s="17">
        <v>4</v>
      </c>
      <c r="H808" s="17">
        <v>2020</v>
      </c>
      <c r="I808" s="19" t="s">
        <v>12</v>
      </c>
      <c r="J808" s="17">
        <v>3.48606639</v>
      </c>
      <c r="K808" s="17">
        <v>1.6804935999999999</v>
      </c>
      <c r="L808" s="20">
        <v>139042.86853830999</v>
      </c>
      <c r="M808" s="20">
        <v>5028070.6810439201</v>
      </c>
      <c r="N808" s="20">
        <f t="shared" si="169"/>
        <v>139042.86900000001</v>
      </c>
      <c r="O808" s="20">
        <f t="shared" si="170"/>
        <v>5028070.6809999999</v>
      </c>
      <c r="P808" s="20" t="s">
        <v>104</v>
      </c>
      <c r="Q808" s="43"/>
      <c r="R808" s="43"/>
      <c r="S808" s="43"/>
      <c r="T808" s="43"/>
      <c r="U808" s="43"/>
      <c r="V808" s="44">
        <v>11.1</v>
      </c>
      <c r="W808" s="44">
        <v>10.3</v>
      </c>
      <c r="X808" s="45">
        <f t="shared" si="171"/>
        <v>11.1</v>
      </c>
      <c r="Y808" s="45">
        <f t="shared" si="172"/>
        <v>10.3</v>
      </c>
      <c r="Z808" s="45">
        <f t="shared" si="173"/>
        <v>11.1</v>
      </c>
      <c r="AA808" s="17"/>
      <c r="AB808" s="17"/>
      <c r="AC808" s="17"/>
      <c r="AD808" s="17"/>
      <c r="AE808" s="17"/>
      <c r="AF808" s="17"/>
      <c r="AG808" s="17"/>
      <c r="AH808" s="17"/>
      <c r="AI808" s="17"/>
      <c r="AJ808" s="17"/>
      <c r="AK808" s="17"/>
      <c r="AL808" s="43"/>
      <c r="AM808" s="43"/>
    </row>
    <row r="809" spans="1:39" x14ac:dyDescent="0.25">
      <c r="A809" s="17" t="s">
        <v>1427</v>
      </c>
      <c r="B809" s="18">
        <v>1241</v>
      </c>
      <c r="C809" s="18">
        <v>808</v>
      </c>
      <c r="D809" s="17" t="s">
        <v>1428</v>
      </c>
      <c r="E809" s="17">
        <v>1827</v>
      </c>
      <c r="F809" s="17">
        <v>1</v>
      </c>
      <c r="G809" s="17">
        <v>4</v>
      </c>
      <c r="H809" s="17">
        <v>2020</v>
      </c>
      <c r="I809" s="19" t="s">
        <v>12</v>
      </c>
      <c r="J809" s="17">
        <v>1944.4547367</v>
      </c>
      <c r="K809" s="17">
        <v>-1595.9407963799999</v>
      </c>
      <c r="L809" s="20">
        <v>139042.86853830999</v>
      </c>
      <c r="M809" s="20">
        <v>5028070.6810439201</v>
      </c>
      <c r="N809" s="20">
        <f t="shared" si="169"/>
        <v>139042.86900000001</v>
      </c>
      <c r="O809" s="20">
        <f t="shared" si="170"/>
        <v>5028070.6809999999</v>
      </c>
      <c r="P809" s="20" t="s">
        <v>199</v>
      </c>
      <c r="Q809" s="43"/>
      <c r="R809" s="43"/>
      <c r="S809" s="43"/>
      <c r="T809" s="43"/>
      <c r="U809" s="43"/>
      <c r="V809" s="53">
        <v>25.56510802</v>
      </c>
      <c r="W809" s="53">
        <v>43.682343940000003</v>
      </c>
      <c r="X809" s="45">
        <f t="shared" si="171"/>
        <v>25.56510802</v>
      </c>
      <c r="Y809" s="45">
        <f t="shared" si="172"/>
        <v>43.682343940000003</v>
      </c>
      <c r="Z809" s="45">
        <f t="shared" si="173"/>
        <v>43.682343940000003</v>
      </c>
      <c r="AA809" s="17"/>
      <c r="AB809" s="17"/>
      <c r="AC809" s="17"/>
      <c r="AD809" s="17"/>
      <c r="AE809" s="17"/>
      <c r="AF809" s="17"/>
      <c r="AG809" s="17"/>
      <c r="AH809" s="17"/>
      <c r="AI809" s="17"/>
      <c r="AJ809" s="17"/>
      <c r="AK809" s="17"/>
      <c r="AL809" s="43"/>
      <c r="AM809" s="43"/>
    </row>
    <row r="810" spans="1:39" x14ac:dyDescent="0.25">
      <c r="A810" s="17" t="s">
        <v>288</v>
      </c>
      <c r="B810" s="18">
        <v>105</v>
      </c>
      <c r="C810" s="18">
        <v>809</v>
      </c>
      <c r="D810" s="18">
        <v>2010</v>
      </c>
      <c r="E810" s="17">
        <f t="shared" ref="E810:E816" si="175">D810</f>
        <v>2010</v>
      </c>
      <c r="F810" s="17">
        <v>1</v>
      </c>
      <c r="G810" s="17">
        <v>4</v>
      </c>
      <c r="H810" s="17">
        <v>2020</v>
      </c>
      <c r="I810" s="19" t="s">
        <v>12</v>
      </c>
      <c r="J810" s="17">
        <v>2542.0875552299999</v>
      </c>
      <c r="K810" s="17">
        <v>-658.30565724999997</v>
      </c>
      <c r="L810" s="20">
        <v>139042.86850000001</v>
      </c>
      <c r="M810" s="20">
        <v>5028070.6809999999</v>
      </c>
      <c r="N810" s="20">
        <f t="shared" si="169"/>
        <v>139042.86900000001</v>
      </c>
      <c r="O810" s="20">
        <f t="shared" si="170"/>
        <v>5028070.6809999999</v>
      </c>
      <c r="P810" s="20" t="s">
        <v>104</v>
      </c>
      <c r="Q810" s="43"/>
      <c r="R810" s="43"/>
      <c r="S810" s="43"/>
      <c r="T810" s="43"/>
      <c r="U810" s="43"/>
      <c r="V810" s="44">
        <v>3.7596177100000001</v>
      </c>
      <c r="W810" s="44">
        <v>4.2267170299999997</v>
      </c>
      <c r="X810" s="45">
        <f t="shared" si="171"/>
        <v>3.7596177100000001</v>
      </c>
      <c r="Y810" s="45">
        <f t="shared" si="172"/>
        <v>4.2267170299999997</v>
      </c>
      <c r="Z810" s="45">
        <f t="shared" si="173"/>
        <v>3.7596177100000001</v>
      </c>
      <c r="AA810" s="17"/>
      <c r="AB810" s="17"/>
      <c r="AC810" s="17"/>
      <c r="AD810" s="17"/>
      <c r="AE810" s="17"/>
      <c r="AF810" s="17"/>
      <c r="AG810" s="17"/>
      <c r="AH810" s="17"/>
      <c r="AI810" s="17"/>
      <c r="AJ810" s="17"/>
      <c r="AK810" s="17"/>
      <c r="AL810" s="43"/>
      <c r="AM810" s="43"/>
    </row>
    <row r="811" spans="1:39" x14ac:dyDescent="0.25">
      <c r="A811" s="17" t="s">
        <v>358</v>
      </c>
      <c r="B811" s="18">
        <v>178</v>
      </c>
      <c r="C811" s="18">
        <v>810</v>
      </c>
      <c r="D811" s="18">
        <v>1998</v>
      </c>
      <c r="E811" s="17">
        <f t="shared" si="175"/>
        <v>1998</v>
      </c>
      <c r="F811" s="17">
        <v>5</v>
      </c>
      <c r="G811" s="17">
        <v>4</v>
      </c>
      <c r="H811" s="17">
        <v>2020</v>
      </c>
      <c r="I811" s="19" t="s">
        <v>12</v>
      </c>
      <c r="J811" s="17">
        <v>2018.57845918</v>
      </c>
      <c r="K811" s="17">
        <v>-482.41747146</v>
      </c>
      <c r="L811" s="20">
        <v>139042.86850000001</v>
      </c>
      <c r="M811" s="20">
        <v>5028070.6809999999</v>
      </c>
      <c r="N811" s="20">
        <f t="shared" si="169"/>
        <v>139042.86900000001</v>
      </c>
      <c r="O811" s="20">
        <f t="shared" si="170"/>
        <v>5028070.6809999999</v>
      </c>
      <c r="P811" s="20" t="s">
        <v>104</v>
      </c>
      <c r="Q811" s="43"/>
      <c r="R811" s="43"/>
      <c r="S811" s="43"/>
      <c r="T811" s="43"/>
      <c r="U811" s="43"/>
      <c r="V811" s="44">
        <v>1.1062032799999999</v>
      </c>
      <c r="W811" s="44">
        <v>4.8507065300000001</v>
      </c>
      <c r="X811" s="45">
        <f t="shared" si="171"/>
        <v>1.1062032799999999</v>
      </c>
      <c r="Y811" s="45">
        <f t="shared" si="172"/>
        <v>4.8507065300000001</v>
      </c>
      <c r="Z811" s="45">
        <f t="shared" si="173"/>
        <v>1.1062032799999999</v>
      </c>
      <c r="AA811" s="17"/>
      <c r="AB811" s="17"/>
      <c r="AC811" s="17"/>
      <c r="AD811" s="17"/>
      <c r="AE811" s="17"/>
      <c r="AF811" s="17"/>
      <c r="AG811" s="17"/>
      <c r="AH811" s="17"/>
      <c r="AI811" s="17"/>
      <c r="AJ811" s="17"/>
      <c r="AK811" s="17"/>
      <c r="AL811" s="43"/>
      <c r="AM811" s="43"/>
    </row>
    <row r="812" spans="1:39" x14ac:dyDescent="0.25">
      <c r="A812" s="17" t="s">
        <v>412</v>
      </c>
      <c r="B812" s="18">
        <v>235</v>
      </c>
      <c r="C812" s="18">
        <v>811</v>
      </c>
      <c r="D812" s="18">
        <v>1995</v>
      </c>
      <c r="E812" s="17">
        <f t="shared" si="175"/>
        <v>1995</v>
      </c>
      <c r="F812" s="17">
        <v>30</v>
      </c>
      <c r="G812" s="17">
        <v>4</v>
      </c>
      <c r="H812" s="17">
        <v>2020</v>
      </c>
      <c r="I812" s="19" t="s">
        <v>12</v>
      </c>
      <c r="J812" s="17">
        <v>1610.2252013299999</v>
      </c>
      <c r="K812" s="17">
        <v>-318.91081426</v>
      </c>
      <c r="L812" s="20">
        <v>139042.86850000001</v>
      </c>
      <c r="M812" s="20">
        <v>5028070.6809999999</v>
      </c>
      <c r="N812" s="20">
        <f t="shared" si="169"/>
        <v>139042.86900000001</v>
      </c>
      <c r="O812" s="20">
        <f t="shared" si="170"/>
        <v>5028070.6809999999</v>
      </c>
      <c r="P812" s="20" t="s">
        <v>104</v>
      </c>
      <c r="Q812" s="43"/>
      <c r="R812" s="43"/>
      <c r="S812" s="43"/>
      <c r="T812" s="43"/>
      <c r="U812" s="43"/>
      <c r="V812" s="52">
        <v>11.06552421</v>
      </c>
      <c r="W812" s="52">
        <v>4.0411132900000002</v>
      </c>
      <c r="X812" s="45">
        <f t="shared" si="171"/>
        <v>11.06552421</v>
      </c>
      <c r="Y812" s="45">
        <f t="shared" si="172"/>
        <v>4.0411132900000002</v>
      </c>
      <c r="Z812" s="45">
        <f t="shared" si="173"/>
        <v>11.06552421</v>
      </c>
      <c r="AA812" s="17"/>
      <c r="AB812" s="17"/>
      <c r="AC812" s="17"/>
      <c r="AD812" s="17"/>
      <c r="AE812" s="17"/>
      <c r="AF812" s="17"/>
      <c r="AG812" s="17"/>
      <c r="AH812" s="17"/>
      <c r="AI812" s="17"/>
      <c r="AJ812" s="17"/>
      <c r="AK812" s="17"/>
      <c r="AL812" s="43"/>
      <c r="AM812" s="43"/>
    </row>
    <row r="813" spans="1:39" x14ac:dyDescent="0.25">
      <c r="A813" s="17" t="s">
        <v>449</v>
      </c>
      <c r="B813" s="18">
        <v>272</v>
      </c>
      <c r="C813" s="18">
        <v>812</v>
      </c>
      <c r="D813" s="18">
        <v>1992</v>
      </c>
      <c r="E813" s="17">
        <f t="shared" si="175"/>
        <v>1992</v>
      </c>
      <c r="F813" s="17">
        <v>37</v>
      </c>
      <c r="G813" s="17">
        <v>4</v>
      </c>
      <c r="H813" s="17">
        <v>2020</v>
      </c>
      <c r="I813" s="19" t="s">
        <v>12</v>
      </c>
      <c r="J813" s="17">
        <v>3152.56304271</v>
      </c>
      <c r="K813" s="17">
        <v>-810.33878725</v>
      </c>
      <c r="L813" s="20">
        <v>139042.86850000001</v>
      </c>
      <c r="M813" s="20">
        <v>5028070.6809999999</v>
      </c>
      <c r="N813" s="20">
        <f t="shared" si="169"/>
        <v>139042.86900000001</v>
      </c>
      <c r="O813" s="20">
        <f t="shared" si="170"/>
        <v>5028070.6809999999</v>
      </c>
      <c r="P813" s="20" t="s">
        <v>104</v>
      </c>
      <c r="Q813" s="43"/>
      <c r="R813" s="43"/>
      <c r="S813" s="43"/>
      <c r="T813" s="43"/>
      <c r="U813" s="43"/>
      <c r="V813" s="44">
        <v>1E-8</v>
      </c>
      <c r="W813" s="44">
        <v>6.6776535399999997</v>
      </c>
      <c r="X813" s="45">
        <f t="shared" si="171"/>
        <v>1E-8</v>
      </c>
      <c r="Y813" s="45">
        <f t="shared" si="172"/>
        <v>6.6776535399999997</v>
      </c>
      <c r="Z813" s="45">
        <f t="shared" si="173"/>
        <v>1E-8</v>
      </c>
      <c r="AA813" s="17"/>
      <c r="AB813" s="17"/>
      <c r="AC813" s="17"/>
      <c r="AD813" s="17"/>
      <c r="AE813" s="17"/>
      <c r="AF813" s="17"/>
      <c r="AG813" s="17"/>
      <c r="AH813" s="17"/>
      <c r="AI813" s="17"/>
      <c r="AJ813" s="17"/>
      <c r="AK813" s="17"/>
      <c r="AL813" s="43"/>
      <c r="AM813" s="43"/>
    </row>
    <row r="814" spans="1:39" x14ac:dyDescent="0.25">
      <c r="A814" s="17" t="s">
        <v>474</v>
      </c>
      <c r="B814" s="18">
        <v>298</v>
      </c>
      <c r="C814" s="18">
        <v>813</v>
      </c>
      <c r="D814" s="18">
        <v>1989</v>
      </c>
      <c r="E814" s="17">
        <f t="shared" si="175"/>
        <v>1989</v>
      </c>
      <c r="F814" s="17">
        <v>25</v>
      </c>
      <c r="G814" s="17">
        <v>4</v>
      </c>
      <c r="H814" s="17">
        <v>2020</v>
      </c>
      <c r="I814" s="19" t="s">
        <v>12</v>
      </c>
      <c r="J814" s="17">
        <v>3247.2190478100001</v>
      </c>
      <c r="K814" s="17">
        <v>-830.40781910999999</v>
      </c>
      <c r="L814" s="20">
        <v>139042.86850000001</v>
      </c>
      <c r="M814" s="20">
        <v>5028070.6809999999</v>
      </c>
      <c r="N814" s="20">
        <f t="shared" si="169"/>
        <v>139042.86900000001</v>
      </c>
      <c r="O814" s="20">
        <f t="shared" si="170"/>
        <v>5028070.6809999999</v>
      </c>
      <c r="P814" s="20" t="s">
        <v>104</v>
      </c>
      <c r="Q814" s="43"/>
      <c r="R814" s="43"/>
      <c r="S814" s="43"/>
      <c r="T814" s="43"/>
      <c r="U814" s="43"/>
      <c r="V814" s="52">
        <v>0.29804925999999998</v>
      </c>
      <c r="W814" s="52">
        <v>4.4973053500000004</v>
      </c>
      <c r="X814" s="45">
        <f t="shared" si="171"/>
        <v>0.29804925999999998</v>
      </c>
      <c r="Y814" s="45">
        <f t="shared" si="172"/>
        <v>4.4973053500000004</v>
      </c>
      <c r="Z814" s="45">
        <f t="shared" si="173"/>
        <v>0.29804925999999998</v>
      </c>
      <c r="AA814" s="17"/>
      <c r="AB814" s="17"/>
      <c r="AC814" s="17"/>
      <c r="AD814" s="17"/>
      <c r="AE814" s="17"/>
      <c r="AF814" s="17"/>
      <c r="AG814" s="17"/>
      <c r="AH814" s="17"/>
      <c r="AI814" s="17"/>
      <c r="AJ814" s="17"/>
      <c r="AK814" s="17"/>
      <c r="AL814" s="43"/>
      <c r="AM814" s="43"/>
    </row>
    <row r="815" spans="1:39" x14ac:dyDescent="0.25">
      <c r="A815" s="17" t="s">
        <v>535</v>
      </c>
      <c r="B815" s="18">
        <v>360</v>
      </c>
      <c r="C815" s="18">
        <v>814</v>
      </c>
      <c r="D815" s="18">
        <v>1983</v>
      </c>
      <c r="E815" s="17">
        <f t="shared" si="175"/>
        <v>1983</v>
      </c>
      <c r="F815" s="17">
        <v>30</v>
      </c>
      <c r="G815" s="17">
        <v>4</v>
      </c>
      <c r="H815" s="17">
        <v>2020</v>
      </c>
      <c r="I815" s="19" t="s">
        <v>12</v>
      </c>
      <c r="J815" s="17">
        <v>3170.7227218100002</v>
      </c>
      <c r="K815" s="17">
        <v>-856.83489073999999</v>
      </c>
      <c r="L815" s="20">
        <v>139042.86850000001</v>
      </c>
      <c r="M815" s="20">
        <v>5028070.6809999999</v>
      </c>
      <c r="N815" s="20">
        <f t="shared" si="169"/>
        <v>139042.86900000001</v>
      </c>
      <c r="O815" s="20">
        <f t="shared" si="170"/>
        <v>5028070.6809999999</v>
      </c>
      <c r="P815" s="20" t="s">
        <v>104</v>
      </c>
      <c r="Q815" s="43"/>
      <c r="R815" s="43"/>
      <c r="S815" s="43"/>
      <c r="T815" s="43"/>
      <c r="U815" s="43"/>
      <c r="V815" s="45">
        <v>20.416037970000001</v>
      </c>
      <c r="W815" s="45">
        <v>22.104929340000002</v>
      </c>
      <c r="X815" s="45">
        <f t="shared" si="171"/>
        <v>20.416037970000001</v>
      </c>
      <c r="Y815" s="45">
        <f t="shared" si="172"/>
        <v>22.104929340000002</v>
      </c>
      <c r="Z815" s="45">
        <f t="shared" si="173"/>
        <v>20.416037970000001</v>
      </c>
      <c r="AA815" s="17"/>
      <c r="AB815" s="17"/>
      <c r="AC815" s="17"/>
      <c r="AD815" s="17"/>
      <c r="AE815" s="17"/>
      <c r="AF815" s="17"/>
      <c r="AG815" s="17"/>
      <c r="AH815" s="17"/>
      <c r="AI815" s="17"/>
      <c r="AJ815" s="17"/>
      <c r="AK815" s="17"/>
      <c r="AL815" s="43"/>
      <c r="AM815" s="43"/>
    </row>
    <row r="816" spans="1:39" x14ac:dyDescent="0.25">
      <c r="A816" s="23" t="s">
        <v>109</v>
      </c>
      <c r="B816" s="23">
        <v>3</v>
      </c>
      <c r="C816" s="23">
        <v>815</v>
      </c>
      <c r="D816" s="23">
        <v>2020</v>
      </c>
      <c r="E816" s="23">
        <f t="shared" si="175"/>
        <v>2020</v>
      </c>
      <c r="F816" s="23" t="s">
        <v>12</v>
      </c>
      <c r="G816" s="23">
        <v>3</v>
      </c>
      <c r="H816" s="23">
        <v>2020</v>
      </c>
      <c r="I816" s="24">
        <v>29</v>
      </c>
      <c r="J816" s="23" t="s">
        <v>12</v>
      </c>
      <c r="K816" s="23" t="s">
        <v>12</v>
      </c>
      <c r="L816" s="25">
        <v>139048.30859999999</v>
      </c>
      <c r="M816" s="25">
        <v>5028379.59</v>
      </c>
      <c r="N816" s="25">
        <f t="shared" si="169"/>
        <v>139048.30900000001</v>
      </c>
      <c r="O816" s="25">
        <f t="shared" si="170"/>
        <v>5028379.59</v>
      </c>
      <c r="P816" s="25" t="s">
        <v>104</v>
      </c>
      <c r="Q816" s="26">
        <v>6.1076633679310337</v>
      </c>
      <c r="R816" s="26">
        <v>6.9089379482758613</v>
      </c>
      <c r="S816" s="27">
        <f>IF(E816=2020, Q816, IF(E816=1946, Q816+5.4, IF(E816=1883, Q816+8.2, IF(E816=1882, Q816+5.9, IF(E816=1824, Q816+5.8, IF(E816=1803, Q816+14.8, IF(E816=1790, Q816+8, )))))))</f>
        <v>6.1076633679310337</v>
      </c>
      <c r="T816" s="27">
        <f>IF(E816=2020, R816, IF(E816=1946, R816+5.4, IF(E816=1883, R816+8.2, IF(E816=1882, R816+5.9, IF(E816=1824, R816+5.8, IF(E816=1803, R816+14.8, IF(E816=1790, R816+8, )))))))</f>
        <v>6.9089379482758613</v>
      </c>
      <c r="U816" s="27">
        <f>IF(P816="Affine", S816, T816)</f>
        <v>6.1076633679310337</v>
      </c>
      <c r="V816" s="23"/>
      <c r="W816" s="23"/>
      <c r="X816" s="28"/>
      <c r="Y816" s="27"/>
      <c r="Z816" s="26"/>
      <c r="AA816" s="23">
        <v>1883</v>
      </c>
      <c r="AB816" s="23">
        <v>1889</v>
      </c>
      <c r="AC816" s="23">
        <f>AVERAGE(AA816:AB816)</f>
        <v>1886</v>
      </c>
      <c r="AD816" s="23">
        <f>AC816-AA816</f>
        <v>3</v>
      </c>
      <c r="AE816" s="23">
        <v>2020</v>
      </c>
      <c r="AF816" s="23">
        <v>2020</v>
      </c>
      <c r="AG816" s="23">
        <f>AVERAGE(AE816:AF816)</f>
        <v>2020</v>
      </c>
      <c r="AH816" s="23">
        <f>AG816-AE816</f>
        <v>0</v>
      </c>
      <c r="AI816" s="23" t="s">
        <v>105</v>
      </c>
      <c r="AJ816" s="23">
        <v>1</v>
      </c>
      <c r="AK816" s="23" t="s">
        <v>110</v>
      </c>
      <c r="AL816" s="26">
        <f>AVERAGE(V817:V845)</f>
        <v>6.1076633679310337</v>
      </c>
      <c r="AM816" s="26">
        <f>AVERAGE(W817:W845)</f>
        <v>6.9089379482758613</v>
      </c>
    </row>
    <row r="817" spans="1:39" x14ac:dyDescent="0.25">
      <c r="A817" s="17" t="s">
        <v>753</v>
      </c>
      <c r="B817" s="18">
        <v>582</v>
      </c>
      <c r="C817" s="18">
        <v>816</v>
      </c>
      <c r="D817" s="17" t="s">
        <v>754</v>
      </c>
      <c r="E817" s="17">
        <v>1947</v>
      </c>
      <c r="F817" s="17">
        <v>1</v>
      </c>
      <c r="G817" s="17">
        <v>3</v>
      </c>
      <c r="H817" s="17">
        <v>2020</v>
      </c>
      <c r="I817" s="19" t="s">
        <v>12</v>
      </c>
      <c r="J817" s="17">
        <v>229.59105030000001</v>
      </c>
      <c r="K817" s="17">
        <v>-910.73949312000002</v>
      </c>
      <c r="L817" s="20">
        <v>139048.30858725001</v>
      </c>
      <c r="M817" s="20">
        <v>5028379.5903244801</v>
      </c>
      <c r="N817" s="20">
        <f t="shared" si="169"/>
        <v>139048.30900000001</v>
      </c>
      <c r="O817" s="20">
        <f t="shared" si="170"/>
        <v>5028379.59</v>
      </c>
      <c r="P817" s="20" t="s">
        <v>104</v>
      </c>
      <c r="Q817" s="43"/>
      <c r="R817" s="43"/>
      <c r="S817" s="43"/>
      <c r="T817" s="43"/>
      <c r="U817" s="43"/>
      <c r="V817" s="44">
        <v>4.5999999999999996</v>
      </c>
      <c r="W817" s="44">
        <v>8.3000000000000007</v>
      </c>
      <c r="X817" s="45">
        <f t="shared" ref="X817:X845" si="176">IF(H817=2020, V817, IF(H817=1946, V817+5.4, IF(H817=1883, V817+8.2, IF(H817=1882, V817+5.9, IF(H817=1824, V817+5.8, IF(H817=1803, V817+14.8, IF(H817=1790, V817+8, )))))))</f>
        <v>4.5999999999999996</v>
      </c>
      <c r="Y817" s="45">
        <f t="shared" ref="Y817:Y845" si="177">IF(H817=2020, W817, IF(H817=1946, W817+6.1, IF(H817=1883, W817+7.6, IF(H817=1882, W817+6.3, IF(H817=1824, W817+7.4, IF(H817=1803, W817+17.5, IF(H817=1790, W817+11.8, )))))))</f>
        <v>8.3000000000000007</v>
      </c>
      <c r="Z817" s="45">
        <f t="shared" ref="Z817:Z845" si="178">IF(P817="Affine", X817, Y817)</f>
        <v>4.5999999999999996</v>
      </c>
      <c r="AA817" s="17"/>
      <c r="AB817" s="17"/>
      <c r="AC817" s="17"/>
      <c r="AD817" s="17"/>
      <c r="AE817" s="17"/>
      <c r="AF817" s="17"/>
      <c r="AG817" s="17"/>
      <c r="AH817" s="17"/>
      <c r="AI817" s="17"/>
      <c r="AJ817" s="17"/>
      <c r="AK817" s="17"/>
      <c r="AL817" s="43"/>
      <c r="AM817" s="43"/>
    </row>
    <row r="818" spans="1:39" x14ac:dyDescent="0.25">
      <c r="A818" s="17" t="s">
        <v>818</v>
      </c>
      <c r="B818" s="18">
        <v>644</v>
      </c>
      <c r="C818" s="18">
        <v>817</v>
      </c>
      <c r="D818" s="17" t="s">
        <v>809</v>
      </c>
      <c r="E818" s="17">
        <v>1947</v>
      </c>
      <c r="F818" s="17">
        <v>10</v>
      </c>
      <c r="G818" s="17">
        <v>3</v>
      </c>
      <c r="H818" s="17">
        <v>2020</v>
      </c>
      <c r="I818" s="19" t="s">
        <v>12</v>
      </c>
      <c r="J818" s="17">
        <v>212.39897321000001</v>
      </c>
      <c r="K818" s="17">
        <v>-843.27969736</v>
      </c>
      <c r="L818" s="20">
        <v>139048.30858725001</v>
      </c>
      <c r="M818" s="20">
        <v>5028379.5903244801</v>
      </c>
      <c r="N818" s="20">
        <f t="shared" si="169"/>
        <v>139048.30900000001</v>
      </c>
      <c r="O818" s="20">
        <f t="shared" si="170"/>
        <v>5028379.59</v>
      </c>
      <c r="P818" s="20" t="s">
        <v>104</v>
      </c>
      <c r="Q818" s="43"/>
      <c r="R818" s="43"/>
      <c r="S818" s="43"/>
      <c r="T818" s="43"/>
      <c r="U818" s="43"/>
      <c r="V818" s="44">
        <v>3</v>
      </c>
      <c r="W818" s="44">
        <v>4.9000000000000004</v>
      </c>
      <c r="X818" s="45">
        <f t="shared" si="176"/>
        <v>3</v>
      </c>
      <c r="Y818" s="45">
        <f t="shared" si="177"/>
        <v>4.9000000000000004</v>
      </c>
      <c r="Z818" s="45">
        <f t="shared" si="178"/>
        <v>3</v>
      </c>
      <c r="AA818" s="17"/>
      <c r="AB818" s="17"/>
      <c r="AC818" s="17"/>
      <c r="AD818" s="17"/>
      <c r="AE818" s="17"/>
      <c r="AF818" s="17"/>
      <c r="AG818" s="17"/>
      <c r="AH818" s="17"/>
      <c r="AI818" s="17"/>
      <c r="AJ818" s="17"/>
      <c r="AK818" s="17"/>
      <c r="AL818" s="43"/>
      <c r="AM818" s="43"/>
    </row>
    <row r="819" spans="1:39" x14ac:dyDescent="0.25">
      <c r="A819" s="17" t="s">
        <v>945</v>
      </c>
      <c r="B819" s="18">
        <v>768</v>
      </c>
      <c r="C819" s="18">
        <v>818</v>
      </c>
      <c r="D819" s="17">
        <v>1931</v>
      </c>
      <c r="E819" s="17">
        <f>D819</f>
        <v>1931</v>
      </c>
      <c r="F819" s="17">
        <v>1</v>
      </c>
      <c r="G819" s="17">
        <v>3</v>
      </c>
      <c r="H819" s="17">
        <v>2020</v>
      </c>
      <c r="I819" s="19" t="s">
        <v>12</v>
      </c>
      <c r="J819" s="17">
        <v>225.17401663000001</v>
      </c>
      <c r="K819" s="17">
        <v>-928.15949010999998</v>
      </c>
      <c r="L819" s="20">
        <v>139048.30858725001</v>
      </c>
      <c r="M819" s="20">
        <v>5028379.5903244801</v>
      </c>
      <c r="N819" s="20">
        <f t="shared" si="169"/>
        <v>139048.30900000001</v>
      </c>
      <c r="O819" s="20">
        <f t="shared" si="170"/>
        <v>5028379.59</v>
      </c>
      <c r="P819" s="20" t="s">
        <v>104</v>
      </c>
      <c r="Q819" s="43"/>
      <c r="R819" s="43"/>
      <c r="S819" s="43"/>
      <c r="T819" s="43"/>
      <c r="U819" s="43"/>
      <c r="V819" s="53">
        <v>3.8768725000000002</v>
      </c>
      <c r="W819" s="53">
        <v>4.6331103999999996</v>
      </c>
      <c r="X819" s="45">
        <f t="shared" si="176"/>
        <v>3.8768725000000002</v>
      </c>
      <c r="Y819" s="45">
        <f t="shared" si="177"/>
        <v>4.6331103999999996</v>
      </c>
      <c r="Z819" s="45">
        <f t="shared" si="178"/>
        <v>3.8768725000000002</v>
      </c>
      <c r="AA819" s="17"/>
      <c r="AB819" s="17"/>
      <c r="AC819" s="17"/>
      <c r="AD819" s="17"/>
      <c r="AE819" s="17"/>
      <c r="AF819" s="17"/>
      <c r="AG819" s="17"/>
      <c r="AH819" s="17"/>
      <c r="AI819" s="17"/>
      <c r="AJ819" s="17"/>
      <c r="AK819" s="17"/>
      <c r="AL819" s="43"/>
      <c r="AM819" s="43"/>
    </row>
    <row r="820" spans="1:39" x14ac:dyDescent="0.25">
      <c r="A820" s="17" t="s">
        <v>1013</v>
      </c>
      <c r="B820" s="18">
        <v>835</v>
      </c>
      <c r="C820" s="18">
        <v>819</v>
      </c>
      <c r="D820" s="17" t="s">
        <v>1012</v>
      </c>
      <c r="E820" s="17">
        <v>1905</v>
      </c>
      <c r="F820" s="17">
        <v>2</v>
      </c>
      <c r="G820" s="17">
        <v>3</v>
      </c>
      <c r="H820" s="17">
        <v>2020</v>
      </c>
      <c r="I820" s="19" t="s">
        <v>12</v>
      </c>
      <c r="J820" s="17">
        <v>6043.9802672100004</v>
      </c>
      <c r="K820" s="17">
        <v>-2286.32213877</v>
      </c>
      <c r="L820" s="20">
        <v>139048.30858725001</v>
      </c>
      <c r="M820" s="20">
        <v>5028379.5903244801</v>
      </c>
      <c r="N820" s="20">
        <f t="shared" si="169"/>
        <v>139048.30900000001</v>
      </c>
      <c r="O820" s="20">
        <f t="shared" si="170"/>
        <v>5028379.59</v>
      </c>
      <c r="P820" s="20" t="s">
        <v>104</v>
      </c>
      <c r="Q820" s="43"/>
      <c r="R820" s="43"/>
      <c r="S820" s="43"/>
      <c r="T820" s="43"/>
      <c r="U820" s="43"/>
      <c r="V820" s="53">
        <v>12.20060462</v>
      </c>
      <c r="W820" s="44">
        <v>9.4006277600000008</v>
      </c>
      <c r="X820" s="45">
        <f t="shared" si="176"/>
        <v>12.20060462</v>
      </c>
      <c r="Y820" s="45">
        <f t="shared" si="177"/>
        <v>9.4006277600000008</v>
      </c>
      <c r="Z820" s="45">
        <f t="shared" si="178"/>
        <v>12.20060462</v>
      </c>
      <c r="AA820" s="17"/>
      <c r="AB820" s="17"/>
      <c r="AC820" s="17"/>
      <c r="AD820" s="17"/>
      <c r="AE820" s="17"/>
      <c r="AF820" s="17"/>
      <c r="AG820" s="17"/>
      <c r="AH820" s="17"/>
      <c r="AI820" s="17"/>
      <c r="AJ820" s="17"/>
      <c r="AK820" s="17"/>
      <c r="AL820" s="43"/>
      <c r="AM820" s="43"/>
    </row>
    <row r="821" spans="1:39" x14ac:dyDescent="0.25">
      <c r="A821" s="17" t="s">
        <v>1066</v>
      </c>
      <c r="B821" s="18">
        <v>888</v>
      </c>
      <c r="C821" s="18">
        <v>820</v>
      </c>
      <c r="D821" s="17" t="s">
        <v>1067</v>
      </c>
      <c r="E821" s="17">
        <v>1905</v>
      </c>
      <c r="F821" s="17">
        <v>1</v>
      </c>
      <c r="G821" s="17">
        <v>3</v>
      </c>
      <c r="H821" s="17">
        <v>2020</v>
      </c>
      <c r="I821" s="19" t="s">
        <v>12</v>
      </c>
      <c r="J821" s="17">
        <v>2940.1233766199998</v>
      </c>
      <c r="K821" s="17">
        <v>-796.07142856999997</v>
      </c>
      <c r="L821" s="20">
        <v>139048.30858725001</v>
      </c>
      <c r="M821" s="20">
        <v>5028379.5903244801</v>
      </c>
      <c r="N821" s="20">
        <f t="shared" si="169"/>
        <v>139048.30900000001</v>
      </c>
      <c r="O821" s="20">
        <f t="shared" si="170"/>
        <v>5028379.59</v>
      </c>
      <c r="P821" s="20" t="s">
        <v>104</v>
      </c>
      <c r="Q821" s="43"/>
      <c r="R821" s="43"/>
      <c r="S821" s="43"/>
      <c r="T821" s="43"/>
      <c r="U821" s="43"/>
      <c r="V821" s="44">
        <v>17.600000000000001</v>
      </c>
      <c r="W821" s="44">
        <v>14.1</v>
      </c>
      <c r="X821" s="45">
        <f t="shared" si="176"/>
        <v>17.600000000000001</v>
      </c>
      <c r="Y821" s="45">
        <f t="shared" si="177"/>
        <v>14.1</v>
      </c>
      <c r="Z821" s="45">
        <f t="shared" si="178"/>
        <v>17.600000000000001</v>
      </c>
      <c r="AA821" s="17"/>
      <c r="AB821" s="17"/>
      <c r="AC821" s="17"/>
      <c r="AD821" s="17"/>
      <c r="AE821" s="17"/>
      <c r="AF821" s="17"/>
      <c r="AG821" s="17"/>
      <c r="AH821" s="17"/>
      <c r="AI821" s="17"/>
      <c r="AJ821" s="17"/>
      <c r="AK821" s="17"/>
      <c r="AL821" s="43"/>
      <c r="AM821" s="43"/>
    </row>
    <row r="822" spans="1:39" x14ac:dyDescent="0.25">
      <c r="A822" s="17" t="s">
        <v>265</v>
      </c>
      <c r="B822" s="18">
        <v>82</v>
      </c>
      <c r="C822" s="18">
        <v>821</v>
      </c>
      <c r="D822" s="18">
        <v>2013</v>
      </c>
      <c r="E822" s="17">
        <f t="shared" ref="E822:E830" si="179">D822</f>
        <v>2013</v>
      </c>
      <c r="F822" s="17">
        <v>1</v>
      </c>
      <c r="G822" s="17">
        <v>3</v>
      </c>
      <c r="H822" s="17">
        <v>2020</v>
      </c>
      <c r="I822" s="19" t="s">
        <v>12</v>
      </c>
      <c r="J822" s="17">
        <v>2.6176479800000001</v>
      </c>
      <c r="K822" s="17">
        <v>3.1896656499999998</v>
      </c>
      <c r="L822" s="20">
        <v>139048.30859999999</v>
      </c>
      <c r="M822" s="20">
        <v>5028379.59</v>
      </c>
      <c r="N822" s="20">
        <f t="shared" si="169"/>
        <v>139048.30900000001</v>
      </c>
      <c r="O822" s="20">
        <f t="shared" si="170"/>
        <v>5028379.59</v>
      </c>
      <c r="P822" s="20" t="s">
        <v>104</v>
      </c>
      <c r="Q822" s="43"/>
      <c r="R822" s="43"/>
      <c r="S822" s="43"/>
      <c r="T822" s="43"/>
      <c r="U822" s="43"/>
      <c r="V822" s="44">
        <v>1.6</v>
      </c>
      <c r="W822" s="44">
        <v>1.2</v>
      </c>
      <c r="X822" s="45">
        <f t="shared" si="176"/>
        <v>1.6</v>
      </c>
      <c r="Y822" s="45">
        <f t="shared" si="177"/>
        <v>1.2</v>
      </c>
      <c r="Z822" s="45">
        <f t="shared" si="178"/>
        <v>1.6</v>
      </c>
      <c r="AA822" s="17"/>
      <c r="AB822" s="17"/>
      <c r="AC822" s="17"/>
      <c r="AD822" s="17"/>
      <c r="AE822" s="17"/>
      <c r="AF822" s="17"/>
      <c r="AG822" s="17"/>
      <c r="AH822" s="17"/>
      <c r="AI822" s="17"/>
      <c r="AJ822" s="17"/>
      <c r="AK822" s="17"/>
      <c r="AL822" s="43"/>
      <c r="AM822" s="43"/>
    </row>
    <row r="823" spans="1:39" x14ac:dyDescent="0.25">
      <c r="A823" s="17" t="s">
        <v>324</v>
      </c>
      <c r="B823" s="18">
        <v>144</v>
      </c>
      <c r="C823" s="18">
        <v>822</v>
      </c>
      <c r="D823" s="18">
        <v>2000</v>
      </c>
      <c r="E823" s="17">
        <f t="shared" si="179"/>
        <v>2000</v>
      </c>
      <c r="F823" s="17">
        <v>5</v>
      </c>
      <c r="G823" s="17">
        <v>3</v>
      </c>
      <c r="H823" s="17">
        <v>2020</v>
      </c>
      <c r="I823" s="19" t="s">
        <v>12</v>
      </c>
      <c r="J823" s="17">
        <v>1496.96483306</v>
      </c>
      <c r="K823" s="17">
        <v>-258.74112065000003</v>
      </c>
      <c r="L823" s="20">
        <v>139048.30859999999</v>
      </c>
      <c r="M823" s="20">
        <v>5028379.59</v>
      </c>
      <c r="N823" s="20">
        <f t="shared" si="169"/>
        <v>139048.30900000001</v>
      </c>
      <c r="O823" s="20">
        <f t="shared" si="170"/>
        <v>5028379.59</v>
      </c>
      <c r="P823" s="20" t="s">
        <v>104</v>
      </c>
      <c r="Q823" s="43"/>
      <c r="R823" s="43"/>
      <c r="S823" s="43"/>
      <c r="T823" s="43"/>
      <c r="U823" s="43"/>
      <c r="V823" s="44">
        <v>5.7</v>
      </c>
      <c r="W823" s="44">
        <v>6.1</v>
      </c>
      <c r="X823" s="45">
        <f t="shared" si="176"/>
        <v>5.7</v>
      </c>
      <c r="Y823" s="45">
        <f t="shared" si="177"/>
        <v>6.1</v>
      </c>
      <c r="Z823" s="45">
        <f t="shared" si="178"/>
        <v>5.7</v>
      </c>
      <c r="AA823" s="17"/>
      <c r="AB823" s="17"/>
      <c r="AC823" s="17"/>
      <c r="AD823" s="17"/>
      <c r="AE823" s="17"/>
      <c r="AF823" s="17"/>
      <c r="AG823" s="17"/>
      <c r="AH823" s="17"/>
      <c r="AI823" s="17"/>
      <c r="AJ823" s="17"/>
      <c r="AK823" s="17"/>
      <c r="AL823" s="43"/>
      <c r="AM823" s="43"/>
    </row>
    <row r="824" spans="1:39" x14ac:dyDescent="0.25">
      <c r="A824" s="17" t="s">
        <v>478</v>
      </c>
      <c r="B824" s="18">
        <v>302</v>
      </c>
      <c r="C824" s="18">
        <v>823</v>
      </c>
      <c r="D824" s="18">
        <v>1986</v>
      </c>
      <c r="E824" s="17">
        <f t="shared" si="179"/>
        <v>1986</v>
      </c>
      <c r="F824" s="17">
        <v>2</v>
      </c>
      <c r="G824" s="17">
        <v>3</v>
      </c>
      <c r="H824" s="17">
        <v>2020</v>
      </c>
      <c r="I824" s="19" t="s">
        <v>12</v>
      </c>
      <c r="J824" s="17">
        <v>45.993891140000002</v>
      </c>
      <c r="K824" s="17">
        <v>5.38420261</v>
      </c>
      <c r="L824" s="20">
        <v>139048.30859999999</v>
      </c>
      <c r="M824" s="20">
        <v>5028379.59</v>
      </c>
      <c r="N824" s="20">
        <f t="shared" si="169"/>
        <v>139048.30900000001</v>
      </c>
      <c r="O824" s="20">
        <f t="shared" si="170"/>
        <v>5028379.59</v>
      </c>
      <c r="P824" s="20" t="s">
        <v>104</v>
      </c>
      <c r="Q824" s="43"/>
      <c r="R824" s="43"/>
      <c r="S824" s="43"/>
      <c r="T824" s="43"/>
      <c r="U824" s="43"/>
      <c r="V824" s="44">
        <v>4.2</v>
      </c>
      <c r="W824" s="44">
        <v>4.0999999999999996</v>
      </c>
      <c r="X824" s="45">
        <f t="shared" si="176"/>
        <v>4.2</v>
      </c>
      <c r="Y824" s="45">
        <f t="shared" si="177"/>
        <v>4.0999999999999996</v>
      </c>
      <c r="Z824" s="45">
        <f t="shared" si="178"/>
        <v>4.2</v>
      </c>
      <c r="AA824" s="17"/>
      <c r="AB824" s="17"/>
      <c r="AC824" s="17"/>
      <c r="AD824" s="17"/>
      <c r="AE824" s="17"/>
      <c r="AF824" s="17"/>
      <c r="AG824" s="17"/>
      <c r="AH824" s="17"/>
      <c r="AI824" s="17"/>
      <c r="AJ824" s="17"/>
      <c r="AK824" s="17"/>
      <c r="AL824" s="43"/>
      <c r="AM824" s="43"/>
    </row>
    <row r="825" spans="1:39" x14ac:dyDescent="0.25">
      <c r="A825" s="17" t="s">
        <v>615</v>
      </c>
      <c r="B825" s="18">
        <v>444</v>
      </c>
      <c r="C825" s="18">
        <v>824</v>
      </c>
      <c r="D825" s="18">
        <v>1974</v>
      </c>
      <c r="E825" s="17">
        <f t="shared" si="179"/>
        <v>1974</v>
      </c>
      <c r="F825" s="17">
        <v>3</v>
      </c>
      <c r="G825" s="17">
        <v>3</v>
      </c>
      <c r="H825" s="17">
        <v>2020</v>
      </c>
      <c r="I825" s="19" t="s">
        <v>12</v>
      </c>
      <c r="J825" s="17">
        <v>19.731180609999999</v>
      </c>
      <c r="K825" s="17">
        <v>8.6594422800000004</v>
      </c>
      <c r="L825" s="20">
        <v>139048.30859999999</v>
      </c>
      <c r="M825" s="20">
        <v>5028379.59</v>
      </c>
      <c r="N825" s="20">
        <f t="shared" si="169"/>
        <v>139048.30900000001</v>
      </c>
      <c r="O825" s="20">
        <f t="shared" si="170"/>
        <v>5028379.59</v>
      </c>
      <c r="P825" s="20" t="s">
        <v>104</v>
      </c>
      <c r="Q825" s="43"/>
      <c r="R825" s="43"/>
      <c r="S825" s="43"/>
      <c r="T825" s="43"/>
      <c r="U825" s="43"/>
      <c r="V825" s="44">
        <v>4.8</v>
      </c>
      <c r="W825" s="44">
        <v>10</v>
      </c>
      <c r="X825" s="45">
        <f t="shared" si="176"/>
        <v>4.8</v>
      </c>
      <c r="Y825" s="45">
        <f t="shared" si="177"/>
        <v>10</v>
      </c>
      <c r="Z825" s="45">
        <f t="shared" si="178"/>
        <v>4.8</v>
      </c>
      <c r="AA825" s="17"/>
      <c r="AB825" s="17"/>
      <c r="AC825" s="17"/>
      <c r="AD825" s="17"/>
      <c r="AE825" s="17"/>
      <c r="AF825" s="17"/>
      <c r="AG825" s="17"/>
      <c r="AH825" s="17"/>
      <c r="AI825" s="17"/>
      <c r="AJ825" s="17"/>
      <c r="AK825" s="17"/>
      <c r="AL825" s="43"/>
      <c r="AM825" s="43"/>
    </row>
    <row r="826" spans="1:39" x14ac:dyDescent="0.25">
      <c r="A826" s="17" t="s">
        <v>630</v>
      </c>
      <c r="B826" s="18">
        <v>459</v>
      </c>
      <c r="C826" s="18">
        <v>825</v>
      </c>
      <c r="D826" s="18">
        <v>1971</v>
      </c>
      <c r="E826" s="17">
        <f t="shared" si="179"/>
        <v>1971</v>
      </c>
      <c r="F826" s="17">
        <v>2</v>
      </c>
      <c r="G826" s="17">
        <v>3</v>
      </c>
      <c r="H826" s="17">
        <v>2020</v>
      </c>
      <c r="I826" s="19" t="s">
        <v>12</v>
      </c>
      <c r="J826" s="17">
        <v>19.81769521</v>
      </c>
      <c r="K826" s="17">
        <v>20.539627629999998</v>
      </c>
      <c r="L826" s="20">
        <v>139048.30859999999</v>
      </c>
      <c r="M826" s="20">
        <v>5028379.59</v>
      </c>
      <c r="N826" s="20">
        <f t="shared" si="169"/>
        <v>139048.30900000001</v>
      </c>
      <c r="O826" s="20">
        <f t="shared" si="170"/>
        <v>5028379.59</v>
      </c>
      <c r="P826" s="20" t="s">
        <v>104</v>
      </c>
      <c r="Q826" s="43"/>
      <c r="R826" s="43"/>
      <c r="S826" s="43"/>
      <c r="T826" s="43"/>
      <c r="U826" s="43"/>
      <c r="V826" s="44">
        <v>1.9</v>
      </c>
      <c r="W826" s="44">
        <v>0.9</v>
      </c>
      <c r="X826" s="45">
        <f t="shared" si="176"/>
        <v>1.9</v>
      </c>
      <c r="Y826" s="45">
        <f t="shared" si="177"/>
        <v>0.9</v>
      </c>
      <c r="Z826" s="45">
        <f t="shared" si="178"/>
        <v>1.9</v>
      </c>
      <c r="AA826" s="17"/>
      <c r="AB826" s="17"/>
      <c r="AC826" s="17"/>
      <c r="AD826" s="17"/>
      <c r="AE826" s="17"/>
      <c r="AF826" s="17"/>
      <c r="AG826" s="17"/>
      <c r="AH826" s="17"/>
      <c r="AI826" s="17"/>
      <c r="AJ826" s="17"/>
      <c r="AK826" s="17"/>
      <c r="AL826" s="43"/>
      <c r="AM826" s="43"/>
    </row>
    <row r="827" spans="1:39" x14ac:dyDescent="0.25">
      <c r="A827" s="17" t="s">
        <v>653</v>
      </c>
      <c r="B827" s="18">
        <v>482</v>
      </c>
      <c r="C827" s="18">
        <v>826</v>
      </c>
      <c r="D827" s="18">
        <v>1966</v>
      </c>
      <c r="E827" s="17">
        <f t="shared" si="179"/>
        <v>1966</v>
      </c>
      <c r="F827" s="17">
        <v>1</v>
      </c>
      <c r="G827" s="17">
        <v>3</v>
      </c>
      <c r="H827" s="17">
        <v>2020</v>
      </c>
      <c r="I827" s="19" t="s">
        <v>12</v>
      </c>
      <c r="J827" s="17">
        <v>2.1300690100000002</v>
      </c>
      <c r="K827" s="17">
        <v>4.2479289900000001</v>
      </c>
      <c r="L827" s="20">
        <v>139048.30859999999</v>
      </c>
      <c r="M827" s="20">
        <v>5028379.59</v>
      </c>
      <c r="N827" s="20">
        <f t="shared" si="169"/>
        <v>139048.30900000001</v>
      </c>
      <c r="O827" s="20">
        <f t="shared" si="170"/>
        <v>5028379.59</v>
      </c>
      <c r="P827" s="20" t="s">
        <v>104</v>
      </c>
      <c r="Q827" s="43"/>
      <c r="R827" s="43"/>
      <c r="S827" s="43"/>
      <c r="T827" s="43"/>
      <c r="U827" s="43"/>
      <c r="V827" s="44">
        <v>5.9</v>
      </c>
      <c r="W827" s="44">
        <v>7.3</v>
      </c>
      <c r="X827" s="45">
        <f t="shared" si="176"/>
        <v>5.9</v>
      </c>
      <c r="Y827" s="45">
        <f t="shared" si="177"/>
        <v>7.3</v>
      </c>
      <c r="Z827" s="45">
        <f t="shared" si="178"/>
        <v>5.9</v>
      </c>
      <c r="AA827" s="17"/>
      <c r="AB827" s="17"/>
      <c r="AC827" s="17"/>
      <c r="AD827" s="17"/>
      <c r="AE827" s="17"/>
      <c r="AF827" s="17"/>
      <c r="AG827" s="17"/>
      <c r="AH827" s="17"/>
      <c r="AI827" s="17"/>
      <c r="AJ827" s="17"/>
      <c r="AK827" s="17"/>
      <c r="AL827" s="43"/>
      <c r="AM827" s="43"/>
    </row>
    <row r="828" spans="1:39" x14ac:dyDescent="0.25">
      <c r="A828" s="17" t="s">
        <v>701</v>
      </c>
      <c r="B828" s="18">
        <v>530</v>
      </c>
      <c r="C828" s="18">
        <v>827</v>
      </c>
      <c r="D828" s="18">
        <v>1963</v>
      </c>
      <c r="E828" s="17">
        <f t="shared" si="179"/>
        <v>1963</v>
      </c>
      <c r="F828" s="17">
        <v>24</v>
      </c>
      <c r="G828" s="17">
        <v>3</v>
      </c>
      <c r="H828" s="17">
        <v>2020</v>
      </c>
      <c r="I828" s="19" t="s">
        <v>12</v>
      </c>
      <c r="J828" s="17">
        <v>4.5256835200000003</v>
      </c>
      <c r="K828" s="17">
        <v>5.6578401999999999</v>
      </c>
      <c r="L828" s="20">
        <v>139048.30859999999</v>
      </c>
      <c r="M828" s="20">
        <v>5028379.59</v>
      </c>
      <c r="N828" s="20">
        <f t="shared" si="169"/>
        <v>139048.30900000001</v>
      </c>
      <c r="O828" s="20">
        <f t="shared" si="170"/>
        <v>5028379.59</v>
      </c>
      <c r="P828" s="20" t="s">
        <v>104</v>
      </c>
      <c r="Q828" s="43"/>
      <c r="R828" s="43"/>
      <c r="S828" s="43"/>
      <c r="T828" s="43"/>
      <c r="U828" s="43"/>
      <c r="V828" s="44">
        <v>3.1</v>
      </c>
      <c r="W828" s="44">
        <v>4.3</v>
      </c>
      <c r="X828" s="45">
        <f t="shared" si="176"/>
        <v>3.1</v>
      </c>
      <c r="Y828" s="45">
        <f t="shared" si="177"/>
        <v>4.3</v>
      </c>
      <c r="Z828" s="45">
        <f t="shared" si="178"/>
        <v>3.1</v>
      </c>
      <c r="AA828" s="17"/>
      <c r="AB828" s="17"/>
      <c r="AC828" s="17"/>
      <c r="AD828" s="17"/>
      <c r="AE828" s="17"/>
      <c r="AF828" s="17"/>
      <c r="AG828" s="17"/>
      <c r="AH828" s="17"/>
      <c r="AI828" s="17"/>
      <c r="AJ828" s="17"/>
      <c r="AK828" s="17"/>
      <c r="AL828" s="43"/>
      <c r="AM828" s="43"/>
    </row>
    <row r="829" spans="1:39" x14ac:dyDescent="0.25">
      <c r="A829" s="17" t="s">
        <v>705</v>
      </c>
      <c r="B829" s="18">
        <v>534</v>
      </c>
      <c r="C829" s="18">
        <v>828</v>
      </c>
      <c r="D829" s="18">
        <v>1960</v>
      </c>
      <c r="E829" s="17">
        <f t="shared" si="179"/>
        <v>1960</v>
      </c>
      <c r="F829" s="17">
        <v>3</v>
      </c>
      <c r="G829" s="17">
        <v>3</v>
      </c>
      <c r="H829" s="17">
        <v>2020</v>
      </c>
      <c r="I829" s="19" t="s">
        <v>12</v>
      </c>
      <c r="J829" s="17">
        <v>3.0915546100000002</v>
      </c>
      <c r="K829" s="17">
        <v>5.8254352699999998</v>
      </c>
      <c r="L829" s="20">
        <v>139048.30859999999</v>
      </c>
      <c r="M829" s="20">
        <v>5028379.59</v>
      </c>
      <c r="N829" s="20">
        <f t="shared" si="169"/>
        <v>139048.30900000001</v>
      </c>
      <c r="O829" s="20">
        <f t="shared" si="170"/>
        <v>5028379.59</v>
      </c>
      <c r="P829" s="20" t="s">
        <v>104</v>
      </c>
      <c r="Q829" s="43"/>
      <c r="R829" s="43"/>
      <c r="S829" s="43"/>
      <c r="T829" s="43"/>
      <c r="U829" s="43"/>
      <c r="V829" s="44">
        <v>3.6</v>
      </c>
      <c r="W829" s="44">
        <v>3.1</v>
      </c>
      <c r="X829" s="45">
        <f t="shared" si="176"/>
        <v>3.6</v>
      </c>
      <c r="Y829" s="45">
        <f t="shared" si="177"/>
        <v>3.1</v>
      </c>
      <c r="Z829" s="45">
        <f t="shared" si="178"/>
        <v>3.6</v>
      </c>
      <c r="AA829" s="17"/>
      <c r="AB829" s="17"/>
      <c r="AC829" s="17"/>
      <c r="AD829" s="17"/>
      <c r="AE829" s="17"/>
      <c r="AF829" s="17"/>
      <c r="AG829" s="17"/>
      <c r="AH829" s="17"/>
      <c r="AI829" s="17"/>
      <c r="AJ829" s="17"/>
      <c r="AK829" s="17"/>
      <c r="AL829" s="43"/>
      <c r="AM829" s="43"/>
    </row>
    <row r="830" spans="1:39" x14ac:dyDescent="0.25">
      <c r="A830" s="17" t="s">
        <v>729</v>
      </c>
      <c r="B830" s="18">
        <v>558</v>
      </c>
      <c r="C830" s="18">
        <v>829</v>
      </c>
      <c r="D830" s="18">
        <v>1958</v>
      </c>
      <c r="E830" s="17">
        <f t="shared" si="179"/>
        <v>1958</v>
      </c>
      <c r="F830" s="17">
        <v>2</v>
      </c>
      <c r="G830" s="17">
        <v>3</v>
      </c>
      <c r="H830" s="17">
        <v>2020</v>
      </c>
      <c r="I830" s="19" t="s">
        <v>12</v>
      </c>
      <c r="J830" s="17">
        <v>3.64390532</v>
      </c>
      <c r="K830" s="17">
        <v>5.8391906999999996</v>
      </c>
      <c r="L830" s="20">
        <v>139048.30859999999</v>
      </c>
      <c r="M830" s="20">
        <v>5028379.59</v>
      </c>
      <c r="N830" s="20">
        <f t="shared" si="169"/>
        <v>139048.30900000001</v>
      </c>
      <c r="O830" s="20">
        <f t="shared" si="170"/>
        <v>5028379.59</v>
      </c>
      <c r="P830" s="20" t="s">
        <v>104</v>
      </c>
      <c r="Q830" s="43"/>
      <c r="R830" s="43"/>
      <c r="S830" s="43"/>
      <c r="T830" s="43"/>
      <c r="U830" s="43"/>
      <c r="V830" s="44">
        <v>3.5</v>
      </c>
      <c r="W830" s="44">
        <v>3.5</v>
      </c>
      <c r="X830" s="45">
        <f t="shared" si="176"/>
        <v>3.5</v>
      </c>
      <c r="Y830" s="45">
        <f t="shared" si="177"/>
        <v>3.5</v>
      </c>
      <c r="Z830" s="45">
        <f t="shared" si="178"/>
        <v>3.5</v>
      </c>
      <c r="AA830" s="17"/>
      <c r="AB830" s="17"/>
      <c r="AC830" s="17"/>
      <c r="AD830" s="17"/>
      <c r="AE830" s="17"/>
      <c r="AF830" s="17"/>
      <c r="AG830" s="17"/>
      <c r="AH830" s="17"/>
      <c r="AI830" s="17"/>
      <c r="AJ830" s="17"/>
      <c r="AK830" s="17"/>
      <c r="AL830" s="43"/>
      <c r="AM830" s="43"/>
    </row>
    <row r="831" spans="1:39" x14ac:dyDescent="0.25">
      <c r="A831" s="17" t="s">
        <v>807</v>
      </c>
      <c r="B831" s="18">
        <v>634</v>
      </c>
      <c r="C831" s="18">
        <v>830</v>
      </c>
      <c r="D831" s="17" t="s">
        <v>781</v>
      </c>
      <c r="E831" s="17">
        <v>1947</v>
      </c>
      <c r="F831" s="17">
        <v>27</v>
      </c>
      <c r="G831" s="17">
        <v>3</v>
      </c>
      <c r="H831" s="17">
        <v>2020</v>
      </c>
      <c r="I831" s="19" t="s">
        <v>12</v>
      </c>
      <c r="J831" s="17">
        <v>231.04539922999999</v>
      </c>
      <c r="K831" s="17">
        <v>-910.19433772000002</v>
      </c>
      <c r="L831" s="20">
        <v>139048.30859999999</v>
      </c>
      <c r="M831" s="20">
        <v>5028379.59</v>
      </c>
      <c r="N831" s="20">
        <f t="shared" si="169"/>
        <v>139048.30900000001</v>
      </c>
      <c r="O831" s="20">
        <f t="shared" si="170"/>
        <v>5028379.59</v>
      </c>
      <c r="P831" s="20" t="s">
        <v>104</v>
      </c>
      <c r="Q831" s="43"/>
      <c r="R831" s="43"/>
      <c r="S831" s="43"/>
      <c r="T831" s="43"/>
      <c r="U831" s="43"/>
      <c r="V831" s="44">
        <v>7.7</v>
      </c>
      <c r="W831" s="44">
        <v>10.3</v>
      </c>
      <c r="X831" s="45">
        <f t="shared" si="176"/>
        <v>7.7</v>
      </c>
      <c r="Y831" s="45">
        <f t="shared" si="177"/>
        <v>10.3</v>
      </c>
      <c r="Z831" s="45">
        <f t="shared" si="178"/>
        <v>7.7</v>
      </c>
      <c r="AA831" s="17"/>
      <c r="AB831" s="17"/>
      <c r="AC831" s="17"/>
      <c r="AD831" s="17"/>
      <c r="AE831" s="17"/>
      <c r="AF831" s="17"/>
      <c r="AG831" s="17"/>
      <c r="AH831" s="17"/>
      <c r="AI831" s="17"/>
      <c r="AJ831" s="17"/>
      <c r="AK831" s="17"/>
      <c r="AL831" s="43"/>
      <c r="AM831" s="43"/>
    </row>
    <row r="832" spans="1:39" x14ac:dyDescent="0.25">
      <c r="A832" s="17" t="s">
        <v>836</v>
      </c>
      <c r="B832" s="18">
        <v>662</v>
      </c>
      <c r="C832" s="18">
        <v>831</v>
      </c>
      <c r="D832" s="17" t="s">
        <v>837</v>
      </c>
      <c r="E832" s="17">
        <v>1946</v>
      </c>
      <c r="F832" s="17">
        <v>1</v>
      </c>
      <c r="G832" s="17">
        <v>3</v>
      </c>
      <c r="H832" s="17">
        <v>2020</v>
      </c>
      <c r="I832" s="19" t="s">
        <v>12</v>
      </c>
      <c r="J832" s="17">
        <v>14.432180839999999</v>
      </c>
      <c r="K832" s="17">
        <v>10.250645779999999</v>
      </c>
      <c r="L832" s="20">
        <v>139048.30859999999</v>
      </c>
      <c r="M832" s="20">
        <v>5028379.59</v>
      </c>
      <c r="N832" s="20">
        <f t="shared" si="169"/>
        <v>139048.30900000001</v>
      </c>
      <c r="O832" s="20">
        <f t="shared" si="170"/>
        <v>5028379.59</v>
      </c>
      <c r="P832" s="20" t="s">
        <v>104</v>
      </c>
      <c r="Q832" s="43"/>
      <c r="R832" s="43"/>
      <c r="S832" s="43"/>
      <c r="T832" s="43"/>
      <c r="U832" s="43"/>
      <c r="V832" s="44">
        <v>12.5</v>
      </c>
      <c r="W832" s="44">
        <v>11.4</v>
      </c>
      <c r="X832" s="45">
        <f t="shared" si="176"/>
        <v>12.5</v>
      </c>
      <c r="Y832" s="45">
        <f t="shared" si="177"/>
        <v>11.4</v>
      </c>
      <c r="Z832" s="45">
        <f t="shared" si="178"/>
        <v>12.5</v>
      </c>
      <c r="AA832" s="17"/>
      <c r="AB832" s="17"/>
      <c r="AC832" s="17"/>
      <c r="AD832" s="17"/>
      <c r="AE832" s="17"/>
      <c r="AF832" s="17"/>
      <c r="AG832" s="17"/>
      <c r="AH832" s="17"/>
      <c r="AI832" s="17"/>
      <c r="AJ832" s="17"/>
      <c r="AK832" s="17"/>
      <c r="AL832" s="45"/>
      <c r="AM832" s="45"/>
    </row>
    <row r="833" spans="1:39" x14ac:dyDescent="0.25">
      <c r="A833" s="17" t="s">
        <v>878</v>
      </c>
      <c r="B833" s="18">
        <v>703</v>
      </c>
      <c r="C833" s="18">
        <v>832</v>
      </c>
      <c r="D833" s="17" t="s">
        <v>879</v>
      </c>
      <c r="E833" s="17">
        <v>1946</v>
      </c>
      <c r="F833" s="17">
        <v>1</v>
      </c>
      <c r="G833" s="17">
        <v>3</v>
      </c>
      <c r="H833" s="17">
        <v>2020</v>
      </c>
      <c r="I833" s="19" t="s">
        <v>12</v>
      </c>
      <c r="J833" s="17">
        <v>559.91607565000004</v>
      </c>
      <c r="K833" s="17">
        <v>-261.49290780000001</v>
      </c>
      <c r="L833" s="20">
        <v>139048.30859999999</v>
      </c>
      <c r="M833" s="20">
        <v>5028379.59</v>
      </c>
      <c r="N833" s="20">
        <f t="shared" si="169"/>
        <v>139048.30900000001</v>
      </c>
      <c r="O833" s="20">
        <f t="shared" si="170"/>
        <v>5028379.59</v>
      </c>
      <c r="P833" s="20" t="s">
        <v>104</v>
      </c>
      <c r="Q833" s="43"/>
      <c r="R833" s="43"/>
      <c r="S833" s="43"/>
      <c r="T833" s="43"/>
      <c r="U833" s="43"/>
      <c r="V833" s="44">
        <v>2.7</v>
      </c>
      <c r="W833" s="44">
        <v>4.8</v>
      </c>
      <c r="X833" s="45">
        <f t="shared" si="176"/>
        <v>2.7</v>
      </c>
      <c r="Y833" s="45">
        <f t="shared" si="177"/>
        <v>4.8</v>
      </c>
      <c r="Z833" s="45">
        <f t="shared" si="178"/>
        <v>2.7</v>
      </c>
      <c r="AA833" s="17"/>
      <c r="AB833" s="17"/>
      <c r="AC833" s="17"/>
      <c r="AD833" s="17"/>
      <c r="AE833" s="17"/>
      <c r="AF833" s="17"/>
      <c r="AG833" s="17"/>
      <c r="AH833" s="17"/>
      <c r="AI833" s="17"/>
      <c r="AJ833" s="17"/>
      <c r="AK833" s="17"/>
      <c r="AL833" s="43"/>
      <c r="AM833" s="43"/>
    </row>
    <row r="834" spans="1:39" x14ac:dyDescent="0.25">
      <c r="A834" s="17" t="s">
        <v>918</v>
      </c>
      <c r="B834" s="18">
        <v>742</v>
      </c>
      <c r="C834" s="18">
        <v>833</v>
      </c>
      <c r="D834" s="17" t="s">
        <v>919</v>
      </c>
      <c r="E834" s="17">
        <v>1946</v>
      </c>
      <c r="F834" s="17">
        <v>1</v>
      </c>
      <c r="G834" s="17">
        <v>3</v>
      </c>
      <c r="H834" s="17">
        <v>2020</v>
      </c>
      <c r="I834" s="19" t="s">
        <v>12</v>
      </c>
      <c r="J834" s="17">
        <v>37.024688879999999</v>
      </c>
      <c r="K834" s="17">
        <v>22.313397800000001</v>
      </c>
      <c r="L834" s="20">
        <v>139048.30859999999</v>
      </c>
      <c r="M834" s="20">
        <v>5028379.59</v>
      </c>
      <c r="N834" s="20">
        <f t="shared" ref="N834:N897" si="180">ROUND(L834,3)</f>
        <v>139048.30900000001</v>
      </c>
      <c r="O834" s="20">
        <f t="shared" ref="O834:O897" si="181">ROUND(M834,3)</f>
        <v>5028379.59</v>
      </c>
      <c r="P834" s="20" t="s">
        <v>104</v>
      </c>
      <c r="Q834" s="43"/>
      <c r="R834" s="43"/>
      <c r="S834" s="43"/>
      <c r="T834" s="43"/>
      <c r="U834" s="43"/>
      <c r="V834" s="44">
        <v>5.2</v>
      </c>
      <c r="W834" s="44">
        <v>7.1</v>
      </c>
      <c r="X834" s="45">
        <f t="shared" si="176"/>
        <v>5.2</v>
      </c>
      <c r="Y834" s="45">
        <f t="shared" si="177"/>
        <v>7.1</v>
      </c>
      <c r="Z834" s="45">
        <f t="shared" si="178"/>
        <v>5.2</v>
      </c>
      <c r="AA834" s="17"/>
      <c r="AB834" s="17"/>
      <c r="AC834" s="17"/>
      <c r="AD834" s="17"/>
      <c r="AE834" s="17"/>
      <c r="AF834" s="17"/>
      <c r="AG834" s="17"/>
      <c r="AH834" s="17"/>
      <c r="AI834" s="17"/>
      <c r="AJ834" s="17"/>
      <c r="AK834" s="17"/>
      <c r="AL834" s="43"/>
      <c r="AM834" s="43"/>
    </row>
    <row r="835" spans="1:39" x14ac:dyDescent="0.25">
      <c r="A835" s="17" t="s">
        <v>975</v>
      </c>
      <c r="B835" s="18">
        <v>798</v>
      </c>
      <c r="C835" s="18">
        <v>834</v>
      </c>
      <c r="D835" s="17">
        <v>1917</v>
      </c>
      <c r="E835" s="17">
        <f t="shared" ref="E835:E842" si="182">D835</f>
        <v>1917</v>
      </c>
      <c r="F835" s="17">
        <v>3</v>
      </c>
      <c r="G835" s="17">
        <v>3</v>
      </c>
      <c r="H835" s="17">
        <v>2020</v>
      </c>
      <c r="I835" s="19" t="s">
        <v>12</v>
      </c>
      <c r="J835" s="17">
        <v>11.151585880000001</v>
      </c>
      <c r="K835" s="17">
        <v>1.8544777100000001</v>
      </c>
      <c r="L835" s="20">
        <v>139048.30859999999</v>
      </c>
      <c r="M835" s="20">
        <v>5028379.59</v>
      </c>
      <c r="N835" s="20">
        <f t="shared" si="180"/>
        <v>139048.30900000001</v>
      </c>
      <c r="O835" s="20">
        <f t="shared" si="181"/>
        <v>5028379.59</v>
      </c>
      <c r="P835" s="20" t="s">
        <v>104</v>
      </c>
      <c r="Q835" s="43"/>
      <c r="R835" s="43"/>
      <c r="S835" s="43"/>
      <c r="T835" s="43"/>
      <c r="U835" s="43"/>
      <c r="V835" s="44">
        <v>5.3231389900000003</v>
      </c>
      <c r="W835" s="44">
        <v>8.3688164999999994</v>
      </c>
      <c r="X835" s="45">
        <f t="shared" si="176"/>
        <v>5.3231389900000003</v>
      </c>
      <c r="Y835" s="45">
        <f t="shared" si="177"/>
        <v>8.3688164999999994</v>
      </c>
      <c r="Z835" s="45">
        <f t="shared" si="178"/>
        <v>5.3231389900000003</v>
      </c>
      <c r="AA835" s="17"/>
      <c r="AB835" s="17"/>
      <c r="AC835" s="17"/>
      <c r="AD835" s="17"/>
      <c r="AE835" s="17"/>
      <c r="AF835" s="17"/>
      <c r="AG835" s="17"/>
      <c r="AH835" s="17"/>
      <c r="AI835" s="17"/>
      <c r="AJ835" s="17"/>
      <c r="AK835" s="17"/>
      <c r="AL835" s="43"/>
      <c r="AM835" s="43"/>
    </row>
    <row r="836" spans="1:39" x14ac:dyDescent="0.25">
      <c r="A836" s="17" t="s">
        <v>1004</v>
      </c>
      <c r="B836" s="18">
        <v>827</v>
      </c>
      <c r="C836" s="18">
        <v>835</v>
      </c>
      <c r="D836" s="17">
        <v>1911</v>
      </c>
      <c r="E836" s="17">
        <f t="shared" si="182"/>
        <v>1911</v>
      </c>
      <c r="F836" s="17">
        <v>9</v>
      </c>
      <c r="G836" s="17">
        <v>3</v>
      </c>
      <c r="H836" s="17">
        <v>2020</v>
      </c>
      <c r="I836" s="19" t="s">
        <v>12</v>
      </c>
      <c r="J836" s="17">
        <v>3852.8184843899999</v>
      </c>
      <c r="K836" s="17">
        <v>-2922.4610003799999</v>
      </c>
      <c r="L836" s="20">
        <v>139048.30859999999</v>
      </c>
      <c r="M836" s="20">
        <v>5028379.59</v>
      </c>
      <c r="N836" s="20">
        <f t="shared" si="180"/>
        <v>139048.30900000001</v>
      </c>
      <c r="O836" s="20">
        <f t="shared" si="181"/>
        <v>5028379.59</v>
      </c>
      <c r="P836" s="20" t="s">
        <v>104</v>
      </c>
      <c r="Q836" s="43"/>
      <c r="R836" s="43"/>
      <c r="S836" s="43"/>
      <c r="T836" s="43"/>
      <c r="U836" s="43"/>
      <c r="V836" s="44">
        <v>1.3</v>
      </c>
      <c r="W836" s="44">
        <v>2.6</v>
      </c>
      <c r="X836" s="45">
        <f t="shared" si="176"/>
        <v>1.3</v>
      </c>
      <c r="Y836" s="45">
        <f t="shared" si="177"/>
        <v>2.6</v>
      </c>
      <c r="Z836" s="45">
        <f t="shared" si="178"/>
        <v>1.3</v>
      </c>
      <c r="AA836" s="17"/>
      <c r="AB836" s="17"/>
      <c r="AC836" s="17"/>
      <c r="AD836" s="17"/>
      <c r="AE836" s="17"/>
      <c r="AF836" s="17"/>
      <c r="AG836" s="17"/>
      <c r="AH836" s="17"/>
      <c r="AI836" s="17"/>
      <c r="AJ836" s="17"/>
      <c r="AK836" s="17"/>
      <c r="AL836" s="43"/>
      <c r="AM836" s="43"/>
    </row>
    <row r="837" spans="1:39" x14ac:dyDescent="0.25">
      <c r="A837" s="17" t="s">
        <v>1102</v>
      </c>
      <c r="B837" s="18">
        <v>923</v>
      </c>
      <c r="C837" s="18">
        <v>836</v>
      </c>
      <c r="D837" s="17">
        <v>1891</v>
      </c>
      <c r="E837" s="17">
        <f t="shared" si="182"/>
        <v>1891</v>
      </c>
      <c r="F837" s="17">
        <v>1</v>
      </c>
      <c r="G837" s="17">
        <v>3</v>
      </c>
      <c r="H837" s="17">
        <v>2020</v>
      </c>
      <c r="I837" s="19" t="s">
        <v>12</v>
      </c>
      <c r="J837" s="17">
        <v>5.3142784000000001</v>
      </c>
      <c r="K837" s="17">
        <v>6.7413978200000004</v>
      </c>
      <c r="L837" s="20">
        <v>139048.30859999999</v>
      </c>
      <c r="M837" s="20">
        <v>5028379.59</v>
      </c>
      <c r="N837" s="20">
        <f t="shared" si="180"/>
        <v>139048.30900000001</v>
      </c>
      <c r="O837" s="20">
        <f t="shared" si="181"/>
        <v>5028379.59</v>
      </c>
      <c r="P837" s="20" t="s">
        <v>104</v>
      </c>
      <c r="Q837" s="43"/>
      <c r="R837" s="43"/>
      <c r="S837" s="43"/>
      <c r="T837" s="43"/>
      <c r="U837" s="43"/>
      <c r="V837" s="44">
        <v>4.4000000000000004</v>
      </c>
      <c r="W837" s="44">
        <v>3.7</v>
      </c>
      <c r="X837" s="45">
        <f t="shared" si="176"/>
        <v>4.4000000000000004</v>
      </c>
      <c r="Y837" s="45">
        <f t="shared" si="177"/>
        <v>3.7</v>
      </c>
      <c r="Z837" s="45">
        <f t="shared" si="178"/>
        <v>4.4000000000000004</v>
      </c>
      <c r="AA837" s="17"/>
      <c r="AB837" s="17"/>
      <c r="AC837" s="17"/>
      <c r="AD837" s="17"/>
      <c r="AE837" s="17"/>
      <c r="AF837" s="17"/>
      <c r="AG837" s="17"/>
      <c r="AH837" s="17"/>
      <c r="AI837" s="17"/>
      <c r="AJ837" s="17"/>
      <c r="AK837" s="17"/>
      <c r="AL837" s="43"/>
      <c r="AM837" s="43"/>
    </row>
    <row r="838" spans="1:39" x14ac:dyDescent="0.25">
      <c r="A838" s="17" t="s">
        <v>289</v>
      </c>
      <c r="B838" s="18">
        <v>106</v>
      </c>
      <c r="C838" s="18">
        <v>837</v>
      </c>
      <c r="D838" s="18">
        <v>2010</v>
      </c>
      <c r="E838" s="17">
        <f t="shared" si="182"/>
        <v>2010</v>
      </c>
      <c r="F838" s="17">
        <v>2</v>
      </c>
      <c r="G838" s="17">
        <v>3</v>
      </c>
      <c r="H838" s="17">
        <v>2020</v>
      </c>
      <c r="I838" s="19" t="s">
        <v>12</v>
      </c>
      <c r="J838" s="17">
        <v>2577.9784848899999</v>
      </c>
      <c r="K838" s="17">
        <v>-587.85340452000003</v>
      </c>
      <c r="L838" s="20">
        <v>139048.30859999999</v>
      </c>
      <c r="M838" s="20">
        <v>5028379.59</v>
      </c>
      <c r="N838" s="20">
        <f t="shared" si="180"/>
        <v>139048.30900000001</v>
      </c>
      <c r="O838" s="20">
        <f t="shared" si="181"/>
        <v>5028379.59</v>
      </c>
      <c r="P838" s="20" t="s">
        <v>104</v>
      </c>
      <c r="Q838" s="43"/>
      <c r="R838" s="43"/>
      <c r="S838" s="43"/>
      <c r="T838" s="43"/>
      <c r="U838" s="43"/>
      <c r="V838" s="44">
        <v>6.6785594899999996</v>
      </c>
      <c r="W838" s="44">
        <v>6.0426721299999997</v>
      </c>
      <c r="X838" s="45">
        <f t="shared" si="176"/>
        <v>6.6785594899999996</v>
      </c>
      <c r="Y838" s="45">
        <f t="shared" si="177"/>
        <v>6.0426721299999997</v>
      </c>
      <c r="Z838" s="45">
        <f t="shared" si="178"/>
        <v>6.6785594899999996</v>
      </c>
      <c r="AA838" s="17"/>
      <c r="AB838" s="17"/>
      <c r="AC838" s="17"/>
      <c r="AD838" s="17"/>
      <c r="AE838" s="17"/>
      <c r="AF838" s="17"/>
      <c r="AG838" s="17"/>
      <c r="AH838" s="17"/>
      <c r="AI838" s="17"/>
      <c r="AJ838" s="17"/>
      <c r="AK838" s="17"/>
      <c r="AL838" s="43"/>
      <c r="AM838" s="43"/>
    </row>
    <row r="839" spans="1:39" x14ac:dyDescent="0.25">
      <c r="A839" s="17" t="s">
        <v>356</v>
      </c>
      <c r="B839" s="18">
        <v>176</v>
      </c>
      <c r="C839" s="18">
        <v>838</v>
      </c>
      <c r="D839" s="18">
        <v>1998</v>
      </c>
      <c r="E839" s="17">
        <f t="shared" si="182"/>
        <v>1998</v>
      </c>
      <c r="F839" s="17">
        <v>3</v>
      </c>
      <c r="G839" s="17">
        <v>3</v>
      </c>
      <c r="H839" s="17">
        <v>2020</v>
      </c>
      <c r="I839" s="19" t="s">
        <v>12</v>
      </c>
      <c r="J839" s="17">
        <v>2043.45252712</v>
      </c>
      <c r="K839" s="17">
        <v>-431.86806687000001</v>
      </c>
      <c r="L839" s="20">
        <v>139048.30859999999</v>
      </c>
      <c r="M839" s="20">
        <v>5028379.59</v>
      </c>
      <c r="N839" s="20">
        <f t="shared" si="180"/>
        <v>139048.30900000001</v>
      </c>
      <c r="O839" s="20">
        <f t="shared" si="181"/>
        <v>5028379.59</v>
      </c>
      <c r="P839" s="20" t="s">
        <v>104</v>
      </c>
      <c r="Q839" s="43"/>
      <c r="R839" s="43"/>
      <c r="S839" s="43"/>
      <c r="T839" s="43"/>
      <c r="U839" s="43"/>
      <c r="V839" s="44">
        <v>0.69432125</v>
      </c>
      <c r="W839" s="44">
        <v>4.2583546500000002</v>
      </c>
      <c r="X839" s="45">
        <f t="shared" si="176"/>
        <v>0.69432125</v>
      </c>
      <c r="Y839" s="45">
        <f t="shared" si="177"/>
        <v>4.2583546500000002</v>
      </c>
      <c r="Z839" s="45">
        <f t="shared" si="178"/>
        <v>0.69432125</v>
      </c>
      <c r="AA839" s="17"/>
      <c r="AB839" s="17"/>
      <c r="AC839" s="17"/>
      <c r="AD839" s="17"/>
      <c r="AE839" s="17"/>
      <c r="AF839" s="17"/>
      <c r="AG839" s="17"/>
      <c r="AH839" s="17"/>
      <c r="AI839" s="17"/>
      <c r="AJ839" s="17"/>
      <c r="AK839" s="17"/>
      <c r="AL839" s="43"/>
      <c r="AM839" s="43"/>
    </row>
    <row r="840" spans="1:39" x14ac:dyDescent="0.25">
      <c r="A840" s="17" t="s">
        <v>387</v>
      </c>
      <c r="B840" s="18">
        <v>209</v>
      </c>
      <c r="C840" s="18">
        <v>839</v>
      </c>
      <c r="D840" s="18">
        <v>1995</v>
      </c>
      <c r="E840" s="17">
        <f t="shared" si="182"/>
        <v>1995</v>
      </c>
      <c r="F840" s="17">
        <v>5</v>
      </c>
      <c r="G840" s="17">
        <v>3</v>
      </c>
      <c r="H840" s="17">
        <v>2020</v>
      </c>
      <c r="I840" s="19" t="s">
        <v>12</v>
      </c>
      <c r="J840" s="17">
        <v>1629.3062837299999</v>
      </c>
      <c r="K840" s="17">
        <v>-279.44657590000003</v>
      </c>
      <c r="L840" s="20">
        <v>139048.30859999999</v>
      </c>
      <c r="M840" s="20">
        <v>5028379.59</v>
      </c>
      <c r="N840" s="20">
        <f t="shared" si="180"/>
        <v>139048.30900000001</v>
      </c>
      <c r="O840" s="20">
        <f t="shared" si="181"/>
        <v>5028379.59</v>
      </c>
      <c r="P840" s="20" t="s">
        <v>104</v>
      </c>
      <c r="Q840" s="43"/>
      <c r="R840" s="43"/>
      <c r="S840" s="43"/>
      <c r="T840" s="43"/>
      <c r="U840" s="43"/>
      <c r="V840" s="44">
        <v>11.938515799999999</v>
      </c>
      <c r="W840" s="44">
        <v>12.95059672</v>
      </c>
      <c r="X840" s="45">
        <f t="shared" si="176"/>
        <v>11.938515799999999</v>
      </c>
      <c r="Y840" s="45">
        <f t="shared" si="177"/>
        <v>12.95059672</v>
      </c>
      <c r="Z840" s="45">
        <f t="shared" si="178"/>
        <v>11.938515799999999</v>
      </c>
      <c r="AA840" s="17"/>
      <c r="AB840" s="17"/>
      <c r="AC840" s="17"/>
      <c r="AD840" s="17"/>
      <c r="AE840" s="17"/>
      <c r="AF840" s="17"/>
      <c r="AG840" s="17"/>
      <c r="AH840" s="17"/>
      <c r="AI840" s="17"/>
      <c r="AJ840" s="17"/>
      <c r="AK840" s="17"/>
      <c r="AL840" s="43"/>
      <c r="AM840" s="43"/>
    </row>
    <row r="841" spans="1:39" x14ac:dyDescent="0.25">
      <c r="A841" s="17" t="s">
        <v>414</v>
      </c>
      <c r="B841" s="18">
        <v>237</v>
      </c>
      <c r="C841" s="18">
        <v>840</v>
      </c>
      <c r="D841" s="18">
        <v>1992</v>
      </c>
      <c r="E841" s="17">
        <f t="shared" si="182"/>
        <v>1992</v>
      </c>
      <c r="F841" s="17">
        <v>2</v>
      </c>
      <c r="G841" s="17">
        <v>3</v>
      </c>
      <c r="H841" s="17">
        <v>2020</v>
      </c>
      <c r="I841" s="19" t="s">
        <v>12</v>
      </c>
      <c r="J841" s="17">
        <v>3202.1297445700002</v>
      </c>
      <c r="K841" s="17">
        <v>-738.99975029999996</v>
      </c>
      <c r="L841" s="20">
        <v>139048.30859999999</v>
      </c>
      <c r="M841" s="20">
        <v>5028379.59</v>
      </c>
      <c r="N841" s="20">
        <f t="shared" si="180"/>
        <v>139048.30900000001</v>
      </c>
      <c r="O841" s="20">
        <f t="shared" si="181"/>
        <v>5028379.59</v>
      </c>
      <c r="P841" s="20" t="s">
        <v>104</v>
      </c>
      <c r="Q841" s="43"/>
      <c r="R841" s="43"/>
      <c r="S841" s="43"/>
      <c r="T841" s="43"/>
      <c r="U841" s="43"/>
      <c r="V841" s="44">
        <v>13.010224750000001</v>
      </c>
      <c r="W841" s="44">
        <v>9.1587967900000002</v>
      </c>
      <c r="X841" s="45">
        <f t="shared" si="176"/>
        <v>13.010224750000001</v>
      </c>
      <c r="Y841" s="45">
        <f t="shared" si="177"/>
        <v>9.1587967900000002</v>
      </c>
      <c r="Z841" s="45">
        <f t="shared" si="178"/>
        <v>13.010224750000001</v>
      </c>
      <c r="AA841" s="17"/>
      <c r="AB841" s="17"/>
      <c r="AC841" s="17"/>
      <c r="AD841" s="17"/>
      <c r="AE841" s="17"/>
      <c r="AF841" s="17"/>
      <c r="AG841" s="17"/>
      <c r="AH841" s="17"/>
      <c r="AI841" s="17"/>
      <c r="AJ841" s="17"/>
      <c r="AK841" s="17"/>
      <c r="AL841" s="43"/>
      <c r="AM841" s="43"/>
    </row>
    <row r="842" spans="1:39" x14ac:dyDescent="0.25">
      <c r="A842" s="17" t="s">
        <v>450</v>
      </c>
      <c r="B842" s="18">
        <v>273</v>
      </c>
      <c r="C842" s="18">
        <v>841</v>
      </c>
      <c r="D842" s="18">
        <v>1989</v>
      </c>
      <c r="E842" s="17">
        <f t="shared" si="182"/>
        <v>1989</v>
      </c>
      <c r="F842" s="17">
        <v>1</v>
      </c>
      <c r="G842" s="17">
        <v>3</v>
      </c>
      <c r="H842" s="17">
        <v>2020</v>
      </c>
      <c r="I842" s="19" t="s">
        <v>12</v>
      </c>
      <c r="J842" s="17">
        <v>3299.8631372</v>
      </c>
      <c r="K842" s="17">
        <v>-760.15902820999997</v>
      </c>
      <c r="L842" s="20">
        <v>139048.30859999999</v>
      </c>
      <c r="M842" s="20">
        <v>5028379.59</v>
      </c>
      <c r="N842" s="20">
        <f t="shared" si="180"/>
        <v>139048.30900000001</v>
      </c>
      <c r="O842" s="20">
        <f t="shared" si="181"/>
        <v>5028379.59</v>
      </c>
      <c r="P842" s="20" t="s">
        <v>104</v>
      </c>
      <c r="Q842" s="43"/>
      <c r="R842" s="43"/>
      <c r="S842" s="43"/>
      <c r="T842" s="43"/>
      <c r="U842" s="43"/>
      <c r="V842" s="44">
        <v>3.0579391</v>
      </c>
      <c r="W842" s="53">
        <v>1.3986967299999999</v>
      </c>
      <c r="X842" s="45">
        <f t="shared" si="176"/>
        <v>3.0579391</v>
      </c>
      <c r="Y842" s="45">
        <f t="shared" si="177"/>
        <v>1.3986967299999999</v>
      </c>
      <c r="Z842" s="45">
        <f t="shared" si="178"/>
        <v>3.0579391</v>
      </c>
      <c r="AA842" s="17"/>
      <c r="AB842" s="17"/>
      <c r="AC842" s="17"/>
      <c r="AD842" s="17"/>
      <c r="AE842" s="17"/>
      <c r="AF842" s="17"/>
      <c r="AG842" s="17"/>
      <c r="AH842" s="17"/>
      <c r="AI842" s="17"/>
      <c r="AJ842" s="17"/>
      <c r="AK842" s="17"/>
      <c r="AL842" s="43"/>
      <c r="AM842" s="43"/>
    </row>
    <row r="843" spans="1:39" x14ac:dyDescent="0.25">
      <c r="A843" s="17" t="s">
        <v>511</v>
      </c>
      <c r="B843" s="18">
        <v>335</v>
      </c>
      <c r="C843" s="18">
        <v>842</v>
      </c>
      <c r="D843" s="18">
        <v>1983</v>
      </c>
      <c r="E843" s="18">
        <v>1983</v>
      </c>
      <c r="F843" s="17">
        <v>6</v>
      </c>
      <c r="G843" s="17">
        <v>3</v>
      </c>
      <c r="H843" s="17">
        <v>2020</v>
      </c>
      <c r="I843" s="19" t="s">
        <v>12</v>
      </c>
      <c r="J843" s="17">
        <v>3229.2628343400002</v>
      </c>
      <c r="K843" s="17">
        <v>-787.67986036000002</v>
      </c>
      <c r="L843" s="20">
        <v>139048.30859999999</v>
      </c>
      <c r="M843" s="20">
        <v>5028379.59</v>
      </c>
      <c r="N843" s="20">
        <f t="shared" si="180"/>
        <v>139048.30900000001</v>
      </c>
      <c r="O843" s="20">
        <f t="shared" si="181"/>
        <v>5028379.59</v>
      </c>
      <c r="P843" s="20" t="s">
        <v>104</v>
      </c>
      <c r="Q843" s="43"/>
      <c r="R843" s="43"/>
      <c r="S843" s="43"/>
      <c r="T843" s="43"/>
      <c r="U843" s="43"/>
      <c r="V843" s="44">
        <v>10.663122189999999</v>
      </c>
      <c r="W843" s="44">
        <v>11.8697894</v>
      </c>
      <c r="X843" s="45">
        <f t="shared" si="176"/>
        <v>10.663122189999999</v>
      </c>
      <c r="Y843" s="45">
        <f t="shared" si="177"/>
        <v>11.8697894</v>
      </c>
      <c r="Z843" s="45">
        <f t="shared" si="178"/>
        <v>10.663122189999999</v>
      </c>
      <c r="AA843" s="17"/>
      <c r="AB843" s="17"/>
      <c r="AC843" s="17"/>
      <c r="AD843" s="17"/>
      <c r="AE843" s="17"/>
      <c r="AF843" s="17"/>
      <c r="AG843" s="17"/>
      <c r="AH843" s="17"/>
      <c r="AI843" s="17"/>
      <c r="AJ843" s="17"/>
      <c r="AK843" s="17"/>
      <c r="AL843" s="43"/>
      <c r="AM843" s="43"/>
    </row>
    <row r="844" spans="1:39" x14ac:dyDescent="0.25">
      <c r="A844" s="17" t="s">
        <v>538</v>
      </c>
      <c r="B844" s="18">
        <v>363</v>
      </c>
      <c r="C844" s="18">
        <v>843</v>
      </c>
      <c r="D844">
        <v>1980</v>
      </c>
      <c r="E844">
        <v>1980</v>
      </c>
      <c r="F844">
        <v>3</v>
      </c>
      <c r="G844" s="17">
        <v>3</v>
      </c>
      <c r="H844" s="17">
        <v>2020</v>
      </c>
      <c r="I844" s="19" t="s">
        <v>12</v>
      </c>
      <c r="J844">
        <v>3398.6273772499999</v>
      </c>
      <c r="K844">
        <v>-873.69410082000002</v>
      </c>
      <c r="L844" s="54">
        <v>139048.30859999999</v>
      </c>
      <c r="M844" s="54">
        <v>5028379.59</v>
      </c>
      <c r="N844" s="20">
        <f t="shared" si="180"/>
        <v>139048.30900000001</v>
      </c>
      <c r="O844" s="20">
        <f t="shared" si="181"/>
        <v>5028379.59</v>
      </c>
      <c r="P844" s="20" t="s">
        <v>104</v>
      </c>
      <c r="Q844" s="43"/>
      <c r="R844" s="43"/>
      <c r="S844" s="43"/>
      <c r="T844" s="43"/>
      <c r="U844" s="43"/>
      <c r="V844" s="44">
        <v>7.6474087600000002</v>
      </c>
      <c r="W844" s="44">
        <v>11.19679054</v>
      </c>
      <c r="X844" s="45">
        <f t="shared" si="176"/>
        <v>7.6474087600000002</v>
      </c>
      <c r="Y844" s="45">
        <f t="shared" si="177"/>
        <v>11.19679054</v>
      </c>
      <c r="Z844" s="45">
        <f t="shared" si="178"/>
        <v>7.6474087600000002</v>
      </c>
      <c r="AA844" s="17"/>
      <c r="AB844" s="17"/>
      <c r="AC844" s="17"/>
      <c r="AD844" s="17"/>
      <c r="AE844" s="17"/>
      <c r="AF844" s="17"/>
      <c r="AG844" s="17"/>
      <c r="AH844" s="17"/>
      <c r="AI844" s="17"/>
      <c r="AJ844" s="17"/>
      <c r="AK844" s="17"/>
      <c r="AL844" s="43"/>
      <c r="AM844" s="43"/>
    </row>
    <row r="845" spans="1:39" x14ac:dyDescent="0.25">
      <c r="A845" s="17" t="s">
        <v>590</v>
      </c>
      <c r="B845" s="18">
        <v>417</v>
      </c>
      <c r="C845" s="18">
        <v>844</v>
      </c>
      <c r="D845" s="18">
        <v>1977</v>
      </c>
      <c r="E845" s="17">
        <f t="shared" ref="E845:E851" si="183">D845</f>
        <v>1977</v>
      </c>
      <c r="F845" s="17">
        <v>16</v>
      </c>
      <c r="G845" s="17">
        <v>3</v>
      </c>
      <c r="H845" s="17">
        <v>2020</v>
      </c>
      <c r="I845" s="19" t="s">
        <v>12</v>
      </c>
      <c r="J845" s="17">
        <v>3463.18094888</v>
      </c>
      <c r="K845" s="17">
        <v>-896.77068821</v>
      </c>
      <c r="L845" s="20">
        <v>139048.30859999999</v>
      </c>
      <c r="M845" s="20">
        <v>5028379.59</v>
      </c>
      <c r="N845" s="20">
        <f t="shared" si="180"/>
        <v>139048.30900000001</v>
      </c>
      <c r="O845" s="20">
        <f t="shared" si="181"/>
        <v>5028379.59</v>
      </c>
      <c r="P845" s="20" t="s">
        <v>104</v>
      </c>
      <c r="Q845" s="43"/>
      <c r="R845" s="43"/>
      <c r="S845" s="43"/>
      <c r="T845" s="43"/>
      <c r="U845" s="43"/>
      <c r="V845" s="44">
        <v>8.7315302199999998</v>
      </c>
      <c r="W845" s="44">
        <v>13.38094888</v>
      </c>
      <c r="X845" s="45">
        <f t="shared" si="176"/>
        <v>8.7315302199999998</v>
      </c>
      <c r="Y845" s="45">
        <f t="shared" si="177"/>
        <v>13.38094888</v>
      </c>
      <c r="Z845" s="45">
        <f t="shared" si="178"/>
        <v>8.7315302199999998</v>
      </c>
      <c r="AA845" s="17"/>
      <c r="AB845" s="17"/>
      <c r="AC845" s="17"/>
      <c r="AD845" s="17"/>
      <c r="AE845" s="17"/>
      <c r="AF845" s="17"/>
      <c r="AG845" s="17"/>
      <c r="AH845" s="17"/>
      <c r="AI845" s="17"/>
      <c r="AJ845" s="17"/>
      <c r="AK845" s="17"/>
      <c r="AL845" s="43"/>
      <c r="AM845" s="43"/>
    </row>
    <row r="846" spans="1:39" x14ac:dyDescent="0.25">
      <c r="A846" s="29" t="s">
        <v>198</v>
      </c>
      <c r="B846" s="29">
        <v>48</v>
      </c>
      <c r="C846" s="29">
        <v>845</v>
      </c>
      <c r="D846" s="29">
        <v>1803</v>
      </c>
      <c r="E846" s="29">
        <f t="shared" si="183"/>
        <v>1803</v>
      </c>
      <c r="F846" s="29" t="s">
        <v>12</v>
      </c>
      <c r="G846" s="29">
        <v>48</v>
      </c>
      <c r="H846" s="29">
        <v>1803</v>
      </c>
      <c r="I846" s="30">
        <v>4</v>
      </c>
      <c r="J846" s="29" t="s">
        <v>12</v>
      </c>
      <c r="K846" s="29" t="s">
        <v>12</v>
      </c>
      <c r="L846" s="31">
        <v>139070.81270000001</v>
      </c>
      <c r="M846" s="31">
        <v>5028683.5599999996</v>
      </c>
      <c r="N846" s="31">
        <f t="shared" si="180"/>
        <v>139070.81299999999</v>
      </c>
      <c r="O846" s="31">
        <f t="shared" si="181"/>
        <v>5028683.5599999996</v>
      </c>
      <c r="P846" s="31" t="s">
        <v>199</v>
      </c>
      <c r="Q846" s="32">
        <v>5.1318253924999997</v>
      </c>
      <c r="R846" s="32">
        <v>5.0711589724999993</v>
      </c>
      <c r="S846" s="33">
        <f>IF(E846=2020, Q846, IF(E846=1946, Q846+5.4, IF(E846=1883, Q846+8.2, IF(E846=1882, Q846+5.9, IF(E846=1824, Q846+5.8, IF(E846=1803, Q846+14.8, IF(E846=1790, Q846+8, )))))))</f>
        <v>19.931825392500002</v>
      </c>
      <c r="T846" s="33">
        <f>IF(E846=2020, R846, IF(E846=1946, R846+5.4, IF(E846=1883, R846+8.2, IF(E846=1882, R846+5.9, IF(E846=1824, R846+5.8, IF(E846=1803, R846+14.8, IF(E846=1790, R846+8, )))))))</f>
        <v>19.871158972499998</v>
      </c>
      <c r="U846" s="33">
        <f>IF(P846="Affine", S846, T846)</f>
        <v>19.871158972499998</v>
      </c>
      <c r="V846" s="29"/>
      <c r="W846" s="29"/>
      <c r="X846" s="34"/>
      <c r="Y846" s="33"/>
      <c r="Z846" s="32"/>
      <c r="AA846" s="29">
        <v>1749</v>
      </c>
      <c r="AB846" s="29">
        <v>1780</v>
      </c>
      <c r="AC846" s="29">
        <f>AVERAGE(AA846:AB846)</f>
        <v>1764.5</v>
      </c>
      <c r="AD846" s="29">
        <f>AC846-AA846</f>
        <v>15.5</v>
      </c>
      <c r="AE846" s="29">
        <v>1807</v>
      </c>
      <c r="AF846" s="29">
        <v>1824</v>
      </c>
      <c r="AG846" s="29">
        <f>AVERAGE(AE846:AF846)</f>
        <v>1815.5</v>
      </c>
      <c r="AH846" s="29">
        <f>AG846-AE846</f>
        <v>8.5</v>
      </c>
      <c r="AI846" s="29" t="s">
        <v>142</v>
      </c>
      <c r="AJ846" s="29">
        <v>2</v>
      </c>
      <c r="AK846" s="29" t="s">
        <v>200</v>
      </c>
      <c r="AL846" s="32">
        <f>AVERAGE(V847:V850)</f>
        <v>5.1318253924999997</v>
      </c>
      <c r="AM846" s="32">
        <f>AVERAGE(W847:W850)</f>
        <v>5.0711589724999993</v>
      </c>
    </row>
    <row r="847" spans="1:39" x14ac:dyDescent="0.25">
      <c r="A847" s="17" t="s">
        <v>1473</v>
      </c>
      <c r="B847" s="18">
        <v>1286</v>
      </c>
      <c r="C847" s="18">
        <v>846</v>
      </c>
      <c r="D847" s="17">
        <v>1807</v>
      </c>
      <c r="E847" s="17">
        <f t="shared" si="183"/>
        <v>1807</v>
      </c>
      <c r="F847" s="17">
        <v>16</v>
      </c>
      <c r="G847" s="17">
        <v>48</v>
      </c>
      <c r="H847" s="17">
        <v>1803</v>
      </c>
      <c r="I847" s="19" t="s">
        <v>12</v>
      </c>
      <c r="J847" s="17">
        <v>304.28227587999999</v>
      </c>
      <c r="K847" s="17">
        <v>-264.86173043999997</v>
      </c>
      <c r="L847" s="20">
        <v>139070.81270000001</v>
      </c>
      <c r="M847" s="20">
        <v>5028683.5599999996</v>
      </c>
      <c r="N847" s="20">
        <f t="shared" si="180"/>
        <v>139070.81299999999</v>
      </c>
      <c r="O847" s="20">
        <f t="shared" si="181"/>
        <v>5028683.5599999996</v>
      </c>
      <c r="P847" s="20" t="s">
        <v>199</v>
      </c>
      <c r="Q847" s="43"/>
      <c r="R847" s="43"/>
      <c r="S847" s="43"/>
      <c r="T847" s="43"/>
      <c r="U847" s="43"/>
      <c r="V847" s="45">
        <v>9.5273015700000006</v>
      </c>
      <c r="W847" s="45">
        <v>8.6846358899999991</v>
      </c>
      <c r="X847" s="45">
        <f>IF(H847=2020, V847, IF(H847=1946, V847+5.4, IF(H847=1883, V847+8.2, IF(H847=1882, V847+5.9, IF(H847=1824, V847+5.8, IF(H847=1803, V847+14.8, IF(H847=1790, V847+8, )))))))</f>
        <v>24.327301570000003</v>
      </c>
      <c r="Y847" s="45">
        <f>IF(H847=2020, W847, IF(H847=1946, W847+6.1, IF(H847=1883, W847+7.6, IF(H847=1882, W847+6.3, IF(H847=1824, W847+7.4, IF(H847=1803, W847+17.5, IF(H847=1790, W847+11.8, )))))))</f>
        <v>26.184635889999999</v>
      </c>
      <c r="Z847" s="45">
        <f>IF(P847="Affine", X847, Y847)</f>
        <v>26.184635889999999</v>
      </c>
      <c r="AA847" s="17"/>
      <c r="AB847" s="17"/>
      <c r="AC847" s="17"/>
      <c r="AD847" s="17"/>
      <c r="AE847" s="17"/>
      <c r="AF847" s="17"/>
      <c r="AG847" s="17"/>
      <c r="AH847" s="17"/>
      <c r="AI847" s="17"/>
      <c r="AJ847" s="17"/>
      <c r="AK847" s="17"/>
      <c r="AL847" s="43"/>
      <c r="AM847" s="43"/>
    </row>
    <row r="848" spans="1:39" x14ac:dyDescent="0.25">
      <c r="A848" s="17" t="s">
        <v>1491</v>
      </c>
      <c r="B848" s="18">
        <v>1302</v>
      </c>
      <c r="C848" s="18">
        <v>847</v>
      </c>
      <c r="D848" s="17">
        <v>1797</v>
      </c>
      <c r="E848" s="17">
        <f t="shared" si="183"/>
        <v>1797</v>
      </c>
      <c r="F848" s="17">
        <v>2</v>
      </c>
      <c r="G848" s="17">
        <v>48</v>
      </c>
      <c r="H848" s="17">
        <v>1803</v>
      </c>
      <c r="I848" s="19" t="s">
        <v>12</v>
      </c>
      <c r="J848" s="17">
        <v>11.55998698</v>
      </c>
      <c r="K848" s="17">
        <v>10.26108638</v>
      </c>
      <c r="L848" s="20">
        <v>139070.81272592</v>
      </c>
      <c r="M848" s="20">
        <v>5028683.5603289297</v>
      </c>
      <c r="N848" s="20">
        <f t="shared" si="180"/>
        <v>139070.81299999999</v>
      </c>
      <c r="O848" s="20">
        <f t="shared" si="181"/>
        <v>5028683.5599999996</v>
      </c>
      <c r="P848" s="20" t="s">
        <v>199</v>
      </c>
      <c r="Q848" s="43"/>
      <c r="R848" s="43"/>
      <c r="S848" s="43"/>
      <c r="T848" s="43"/>
      <c r="U848" s="43"/>
      <c r="V848" s="44">
        <v>4</v>
      </c>
      <c r="W848" s="44">
        <v>4.5999999999999996</v>
      </c>
      <c r="X848" s="45">
        <f>IF(H848=2020, V848, IF(H848=1946, V848+5.4, IF(H848=1883, V848+8.2, IF(H848=1882, V848+5.9, IF(H848=1824, V848+5.8, IF(H848=1803, V848+14.8, IF(H848=1790, V848+8, )))))))</f>
        <v>18.8</v>
      </c>
      <c r="Y848" s="45">
        <f>IF(H848=2020, W848, IF(H848=1946, W848+6.1, IF(H848=1883, W848+7.6, IF(H848=1882, W848+6.3, IF(H848=1824, W848+7.4, IF(H848=1803, W848+17.5, IF(H848=1790, W848+11.8, )))))))</f>
        <v>22.1</v>
      </c>
      <c r="Z848" s="45">
        <f>IF(P848="Affine", X848, Y848)</f>
        <v>22.1</v>
      </c>
      <c r="AA848" s="17"/>
      <c r="AB848" s="17"/>
      <c r="AC848" s="17"/>
      <c r="AD848" s="17"/>
      <c r="AE848" s="17"/>
      <c r="AF848" s="17"/>
      <c r="AG848" s="17"/>
      <c r="AH848" s="17"/>
      <c r="AI848" s="17"/>
      <c r="AJ848" s="17"/>
      <c r="AK848" s="17"/>
      <c r="AL848" s="43"/>
      <c r="AM848" s="43"/>
    </row>
    <row r="849" spans="1:39" x14ac:dyDescent="0.25">
      <c r="A849" s="17" t="s">
        <v>1501</v>
      </c>
      <c r="B849" s="18">
        <v>1312</v>
      </c>
      <c r="C849" s="18">
        <v>848</v>
      </c>
      <c r="D849" s="17">
        <v>1790</v>
      </c>
      <c r="E849" s="17">
        <f t="shared" si="183"/>
        <v>1790</v>
      </c>
      <c r="F849" s="17">
        <v>3</v>
      </c>
      <c r="G849" s="17">
        <v>48</v>
      </c>
      <c r="H849" s="17">
        <v>1803</v>
      </c>
      <c r="I849" s="19" t="s">
        <v>12</v>
      </c>
      <c r="J849" s="17">
        <v>1146.7793985999999</v>
      </c>
      <c r="K849" s="17">
        <v>-2341.51035159</v>
      </c>
      <c r="L849" s="20">
        <v>139070.81272592</v>
      </c>
      <c r="M849" s="20">
        <v>5028683.5603289297</v>
      </c>
      <c r="N849" s="20">
        <f t="shared" si="180"/>
        <v>139070.81299999999</v>
      </c>
      <c r="O849" s="20">
        <f t="shared" si="181"/>
        <v>5028683.5599999996</v>
      </c>
      <c r="P849" s="20" t="s">
        <v>199</v>
      </c>
      <c r="Q849" s="43"/>
      <c r="R849" s="43"/>
      <c r="S849" s="43"/>
      <c r="T849" s="43"/>
      <c r="U849" s="43"/>
      <c r="V849" s="44">
        <v>4.5999999999999996</v>
      </c>
      <c r="W849" s="44">
        <v>3.8</v>
      </c>
      <c r="X849" s="45">
        <f>IF(H849=2020, V849, IF(H849=1946, V849+5.4, IF(H849=1883, V849+8.2, IF(H849=1882, V849+5.9, IF(H849=1824, V849+5.8, IF(H849=1803, V849+14.8, IF(H849=1790, V849+8, )))))))</f>
        <v>19.399999999999999</v>
      </c>
      <c r="Y849" s="45">
        <f>IF(H849=2020, W849, IF(H849=1946, W849+6.1, IF(H849=1883, W849+7.6, IF(H849=1882, W849+6.3, IF(H849=1824, W849+7.4, IF(H849=1803, W849+17.5, IF(H849=1790, W849+11.8, )))))))</f>
        <v>21.3</v>
      </c>
      <c r="Z849" s="45">
        <f>IF(P849="Affine", X849, Y849)</f>
        <v>21.3</v>
      </c>
      <c r="AA849" s="17"/>
      <c r="AB849" s="17"/>
      <c r="AC849" s="17"/>
      <c r="AD849" s="17"/>
      <c r="AE849" s="17"/>
      <c r="AF849" s="17"/>
      <c r="AG849" s="17"/>
      <c r="AH849" s="17"/>
      <c r="AI849" s="17"/>
      <c r="AJ849" s="17"/>
      <c r="AK849" s="17"/>
      <c r="AL849" s="43"/>
      <c r="AM849" s="43"/>
    </row>
    <row r="850" spans="1:39" x14ac:dyDescent="0.25">
      <c r="A850" s="17" t="s">
        <v>1510</v>
      </c>
      <c r="B850" s="18">
        <v>1321</v>
      </c>
      <c r="C850" s="18">
        <v>849</v>
      </c>
      <c r="D850" s="17">
        <v>1780</v>
      </c>
      <c r="E850" s="17">
        <f t="shared" si="183"/>
        <v>1780</v>
      </c>
      <c r="F850" s="17">
        <v>3</v>
      </c>
      <c r="G850" s="17">
        <v>48</v>
      </c>
      <c r="H850" s="17">
        <v>1803</v>
      </c>
      <c r="I850" s="19" t="s">
        <v>12</v>
      </c>
      <c r="J850" s="17">
        <v>895.35303150000004</v>
      </c>
      <c r="K850" s="17">
        <v>-1597.35304913</v>
      </c>
      <c r="L850" s="20">
        <v>139070.81272592</v>
      </c>
      <c r="M850" s="20">
        <v>5028683.5603289297</v>
      </c>
      <c r="N850" s="20">
        <f t="shared" si="180"/>
        <v>139070.81299999999</v>
      </c>
      <c r="O850" s="20">
        <f t="shared" si="181"/>
        <v>5028683.5599999996</v>
      </c>
      <c r="P850" s="20" t="s">
        <v>199</v>
      </c>
      <c r="Q850" s="43"/>
      <c r="R850" s="43"/>
      <c r="S850" s="43"/>
      <c r="T850" s="43"/>
      <c r="U850" s="43"/>
      <c r="V850" s="44">
        <v>2.4</v>
      </c>
      <c r="W850" s="44">
        <v>3.2</v>
      </c>
      <c r="X850" s="45">
        <f>IF(H850=2020, V850, IF(H850=1946, V850+5.4, IF(H850=1883, V850+8.2, IF(H850=1882, V850+5.9, IF(H850=1824, V850+5.8, IF(H850=1803, V850+14.8, IF(H850=1790, V850+8, )))))))</f>
        <v>17.2</v>
      </c>
      <c r="Y850" s="45">
        <f>IF(H850=2020, W850, IF(H850=1946, W850+6.1, IF(H850=1883, W850+7.6, IF(H850=1882, W850+6.3, IF(H850=1824, W850+7.4, IF(H850=1803, W850+17.5, IF(H850=1790, W850+11.8, )))))))</f>
        <v>20.7</v>
      </c>
      <c r="Z850" s="45">
        <f>IF(P850="Affine", X850, Y850)</f>
        <v>20.7</v>
      </c>
      <c r="AA850" s="17"/>
      <c r="AB850" s="17"/>
      <c r="AC850" s="17"/>
      <c r="AD850" s="17"/>
      <c r="AE850" s="17"/>
      <c r="AF850" s="17"/>
      <c r="AG850" s="17"/>
      <c r="AH850" s="17"/>
      <c r="AI850" s="17"/>
      <c r="AJ850" s="17"/>
      <c r="AK850" s="17"/>
      <c r="AL850" s="43"/>
      <c r="AM850" s="43"/>
    </row>
    <row r="851" spans="1:39" x14ac:dyDescent="0.25">
      <c r="A851" s="29" t="s">
        <v>174</v>
      </c>
      <c r="B851" s="29">
        <v>35</v>
      </c>
      <c r="C851" s="29">
        <v>850</v>
      </c>
      <c r="D851" s="29">
        <v>2020</v>
      </c>
      <c r="E851" s="29">
        <f t="shared" si="183"/>
        <v>2020</v>
      </c>
      <c r="F851" s="29" t="s">
        <v>12</v>
      </c>
      <c r="G851" s="29">
        <v>35</v>
      </c>
      <c r="H851" s="29">
        <v>2020</v>
      </c>
      <c r="I851" s="30">
        <v>26</v>
      </c>
      <c r="J851" s="29" t="s">
        <v>12</v>
      </c>
      <c r="K851" s="29" t="s">
        <v>12</v>
      </c>
      <c r="L851" s="31">
        <v>139078.0723</v>
      </c>
      <c r="M851" s="31">
        <v>5028738.1339999996</v>
      </c>
      <c r="N851" s="31">
        <f t="shared" si="180"/>
        <v>139078.07199999999</v>
      </c>
      <c r="O851" s="31">
        <f t="shared" si="181"/>
        <v>5028738.1339999996</v>
      </c>
      <c r="P851" s="31" t="s">
        <v>104</v>
      </c>
      <c r="Q851" s="32">
        <v>10.366924616923079</v>
      </c>
      <c r="R851" s="32">
        <v>12.124088624615384</v>
      </c>
      <c r="S851" s="33">
        <f>IF(E851=2020, Q851, IF(E851=1946, Q851+5.4, IF(E851=1883, Q851+8.2, IF(E851=1882, Q851+5.9, IF(E851=1824, Q851+5.8, IF(E851=1803, Q851+14.8, IF(E851=1790, Q851+8, )))))))</f>
        <v>10.366924616923079</v>
      </c>
      <c r="T851" s="33">
        <f>IF(E851=2020, R851, IF(E851=1946, R851+5.4, IF(E851=1883, R851+8.2, IF(E851=1882, R851+5.9, IF(E851=1824, R851+5.8, IF(E851=1803, R851+14.8, IF(E851=1790, R851+8, )))))))</f>
        <v>12.124088624615384</v>
      </c>
      <c r="U851" s="33">
        <f>IF(P851="Affine", S851, T851)</f>
        <v>10.366924616923079</v>
      </c>
      <c r="V851" s="29"/>
      <c r="W851" s="29"/>
      <c r="X851" s="34"/>
      <c r="Y851" s="33"/>
      <c r="Z851" s="32"/>
      <c r="AA851" s="29">
        <v>1790</v>
      </c>
      <c r="AB851" s="29">
        <v>1803</v>
      </c>
      <c r="AC851" s="29">
        <f>AVERAGE(AA851:AB851)</f>
        <v>1796.5</v>
      </c>
      <c r="AD851" s="29">
        <f>AC851-AA851</f>
        <v>6.5</v>
      </c>
      <c r="AE851" s="29">
        <v>2020</v>
      </c>
      <c r="AF851" s="29">
        <v>2020</v>
      </c>
      <c r="AG851" s="29">
        <f>AVERAGE(AE851:AF851)</f>
        <v>2020</v>
      </c>
      <c r="AH851" s="29">
        <f>AG851-AE851</f>
        <v>0</v>
      </c>
      <c r="AI851" s="29" t="s">
        <v>142</v>
      </c>
      <c r="AJ851" s="29">
        <v>2</v>
      </c>
      <c r="AK851" s="29" t="s">
        <v>175</v>
      </c>
      <c r="AL851" s="32">
        <f>AVERAGE(V852:V877)</f>
        <v>10.366924616923079</v>
      </c>
      <c r="AM851" s="32">
        <f>AVERAGE(W852:W877)</f>
        <v>12.124088624615384</v>
      </c>
    </row>
    <row r="852" spans="1:39" x14ac:dyDescent="0.25">
      <c r="A852" s="17" t="s">
        <v>1487</v>
      </c>
      <c r="B852" s="18">
        <v>1298</v>
      </c>
      <c r="C852" s="18">
        <v>851</v>
      </c>
      <c r="D852" s="17" t="s">
        <v>1483</v>
      </c>
      <c r="E852" s="17">
        <v>1803</v>
      </c>
      <c r="F852" s="17">
        <v>5</v>
      </c>
      <c r="G852" s="17">
        <v>35</v>
      </c>
      <c r="H852" s="17">
        <v>2020</v>
      </c>
      <c r="I852" s="19" t="s">
        <v>12</v>
      </c>
      <c r="J852" s="17">
        <v>463.116806</v>
      </c>
      <c r="K852" s="17">
        <v>-321.12646615</v>
      </c>
      <c r="L852" s="20">
        <v>139078.07228118999</v>
      </c>
      <c r="M852" s="20">
        <v>5028738.13397511</v>
      </c>
      <c r="N852" s="20">
        <f t="shared" si="180"/>
        <v>139078.07199999999</v>
      </c>
      <c r="O852" s="20">
        <f t="shared" si="181"/>
        <v>5028738.1339999996</v>
      </c>
      <c r="P852" s="20" t="s">
        <v>199</v>
      </c>
      <c r="Q852" s="43"/>
      <c r="R852" s="43"/>
      <c r="S852" s="43"/>
      <c r="T852" s="43"/>
      <c r="U852" s="43"/>
      <c r="V852" s="44">
        <v>1.7</v>
      </c>
      <c r="W852" s="44">
        <v>4.2</v>
      </c>
      <c r="X852" s="45">
        <f t="shared" ref="X852:X877" si="184">IF(H852=2020, V852, IF(H852=1946, V852+5.4, IF(H852=1883, V852+8.2, IF(H852=1882, V852+5.9, IF(H852=1824, V852+5.8, IF(H852=1803, V852+14.8, IF(H852=1790, V852+8, )))))))</f>
        <v>1.7</v>
      </c>
      <c r="Y852" s="45">
        <f t="shared" ref="Y852:Y877" si="185">IF(H852=2020, W852, IF(H852=1946, W852+6.1, IF(H852=1883, W852+7.6, IF(H852=1882, W852+6.3, IF(H852=1824, W852+7.4, IF(H852=1803, W852+17.5, IF(H852=1790, W852+11.8, )))))))</f>
        <v>4.2</v>
      </c>
      <c r="Z852" s="45">
        <f t="shared" ref="Z852:Z877" si="186">IF(P852="Affine", X852, Y852)</f>
        <v>4.2</v>
      </c>
      <c r="AA852" s="17"/>
      <c r="AB852" s="17"/>
      <c r="AC852" s="17"/>
      <c r="AD852" s="17"/>
      <c r="AE852" s="17"/>
      <c r="AF852" s="17"/>
      <c r="AG852" s="17"/>
      <c r="AH852" s="17"/>
      <c r="AI852" s="17"/>
      <c r="AJ852" s="17"/>
      <c r="AK852" s="17"/>
      <c r="AL852" s="43"/>
      <c r="AM852" s="43"/>
    </row>
    <row r="853" spans="1:39" x14ac:dyDescent="0.25">
      <c r="A853" s="17" t="s">
        <v>1477</v>
      </c>
      <c r="B853" s="18">
        <v>1289</v>
      </c>
      <c r="C853" s="18">
        <v>852</v>
      </c>
      <c r="D853" s="17" t="s">
        <v>1476</v>
      </c>
      <c r="E853" s="17">
        <v>1803</v>
      </c>
      <c r="F853" s="17">
        <v>2</v>
      </c>
      <c r="G853" s="17">
        <v>35</v>
      </c>
      <c r="H853" s="17">
        <v>2020</v>
      </c>
      <c r="I853" s="19" t="s">
        <v>12</v>
      </c>
      <c r="J853" s="17">
        <v>2351.7526910299998</v>
      </c>
      <c r="K853" s="17">
        <v>-4330.9484879700003</v>
      </c>
      <c r="L853" s="20">
        <v>139078.07228118999</v>
      </c>
      <c r="M853" s="20">
        <v>5028738.13397511</v>
      </c>
      <c r="N853" s="20">
        <f t="shared" si="180"/>
        <v>139078.07199999999</v>
      </c>
      <c r="O853" s="20">
        <f t="shared" si="181"/>
        <v>5028738.1339999996</v>
      </c>
      <c r="P853" s="20" t="s">
        <v>199</v>
      </c>
      <c r="Q853" s="43"/>
      <c r="R853" s="43"/>
      <c r="S853" s="43"/>
      <c r="T853" s="43"/>
      <c r="U853" s="43"/>
      <c r="V853" s="44">
        <v>6.8</v>
      </c>
      <c r="W853" s="44">
        <v>2.6</v>
      </c>
      <c r="X853" s="45">
        <f t="shared" si="184"/>
        <v>6.8</v>
      </c>
      <c r="Y853" s="45">
        <f t="shared" si="185"/>
        <v>2.6</v>
      </c>
      <c r="Z853" s="45">
        <f t="shared" si="186"/>
        <v>2.6</v>
      </c>
      <c r="AA853" s="17"/>
      <c r="AB853" s="17"/>
      <c r="AC853" s="17"/>
      <c r="AD853" s="17"/>
      <c r="AE853" s="17"/>
      <c r="AF853" s="17"/>
      <c r="AG853" s="17"/>
      <c r="AH853" s="17"/>
      <c r="AI853" s="17"/>
      <c r="AJ853" s="17"/>
      <c r="AK853" s="17"/>
      <c r="AL853" s="43"/>
      <c r="AM853" s="43"/>
    </row>
    <row r="854" spans="1:39" x14ac:dyDescent="0.25">
      <c r="A854" s="17" t="s">
        <v>1302</v>
      </c>
      <c r="B854" s="18">
        <v>1117</v>
      </c>
      <c r="C854" s="18">
        <v>853</v>
      </c>
      <c r="D854" s="17" t="s">
        <v>1286</v>
      </c>
      <c r="E854" s="17">
        <v>1876</v>
      </c>
      <c r="F854" s="17">
        <v>17</v>
      </c>
      <c r="G854" s="17">
        <v>35</v>
      </c>
      <c r="H854" s="17">
        <v>2020</v>
      </c>
      <c r="I854" s="19" t="s">
        <v>12</v>
      </c>
      <c r="J854" s="17">
        <v>1671.92097145</v>
      </c>
      <c r="K854" s="17">
        <v>-475.45923106999999</v>
      </c>
      <c r="L854" s="20">
        <v>139078.0723</v>
      </c>
      <c r="M854" s="20">
        <v>5028738.1339999996</v>
      </c>
      <c r="N854" s="20">
        <f t="shared" si="180"/>
        <v>139078.07199999999</v>
      </c>
      <c r="O854" s="20">
        <f t="shared" si="181"/>
        <v>5028738.1339999996</v>
      </c>
      <c r="P854" s="20" t="s">
        <v>104</v>
      </c>
      <c r="Q854" s="43"/>
      <c r="R854" s="43"/>
      <c r="S854" s="43"/>
      <c r="T854" s="43"/>
      <c r="U854" s="43"/>
      <c r="V854" s="44">
        <v>19.2</v>
      </c>
      <c r="W854" s="44">
        <v>25.9</v>
      </c>
      <c r="X854" s="45">
        <f t="shared" si="184"/>
        <v>19.2</v>
      </c>
      <c r="Y854" s="45">
        <f t="shared" si="185"/>
        <v>25.9</v>
      </c>
      <c r="Z854" s="45">
        <f t="shared" si="186"/>
        <v>19.2</v>
      </c>
      <c r="AA854" s="17"/>
      <c r="AB854" s="17"/>
      <c r="AC854" s="17"/>
      <c r="AD854" s="17"/>
      <c r="AE854" s="17"/>
      <c r="AF854" s="17"/>
      <c r="AG854" s="17"/>
      <c r="AH854" s="17"/>
      <c r="AI854" s="17"/>
      <c r="AJ854" s="17"/>
      <c r="AK854" s="17"/>
      <c r="AL854" s="43"/>
      <c r="AM854" s="43"/>
    </row>
    <row r="855" spans="1:39" x14ac:dyDescent="0.25">
      <c r="A855" s="17" t="s">
        <v>1423</v>
      </c>
      <c r="B855" s="18">
        <v>1237</v>
      </c>
      <c r="C855" s="18">
        <v>854</v>
      </c>
      <c r="D855" s="17" t="s">
        <v>1399</v>
      </c>
      <c r="E855" s="17">
        <v>1827</v>
      </c>
      <c r="F855" s="17">
        <v>25</v>
      </c>
      <c r="G855" s="17">
        <v>35</v>
      </c>
      <c r="H855" s="17">
        <v>2020</v>
      </c>
      <c r="I855" s="19" t="s">
        <v>12</v>
      </c>
      <c r="J855" s="17">
        <v>3979.1137989200001</v>
      </c>
      <c r="K855" s="17">
        <v>-3241.6635157999999</v>
      </c>
      <c r="L855" s="20">
        <v>139078.0723</v>
      </c>
      <c r="M855" s="20">
        <v>5028738.1339999996</v>
      </c>
      <c r="N855" s="20">
        <f t="shared" si="180"/>
        <v>139078.07199999999</v>
      </c>
      <c r="O855" s="20">
        <f t="shared" si="181"/>
        <v>5028738.1339999996</v>
      </c>
      <c r="P855" s="20" t="s">
        <v>199</v>
      </c>
      <c r="Q855" s="43"/>
      <c r="R855" s="43"/>
      <c r="S855" s="43"/>
      <c r="T855" s="43"/>
      <c r="U855" s="43"/>
      <c r="V855" s="45">
        <v>61.373550960000003</v>
      </c>
      <c r="W855" s="45">
        <v>67.096526510000004</v>
      </c>
      <c r="X855" s="45">
        <f t="shared" si="184"/>
        <v>61.373550960000003</v>
      </c>
      <c r="Y855" s="45">
        <f t="shared" si="185"/>
        <v>67.096526510000004</v>
      </c>
      <c r="Z855" s="45">
        <f t="shared" si="186"/>
        <v>67.096526510000004</v>
      </c>
      <c r="AA855" s="17"/>
      <c r="AB855" s="17"/>
      <c r="AC855" s="17"/>
      <c r="AD855" s="17"/>
      <c r="AE855" s="17"/>
      <c r="AF855" s="17"/>
      <c r="AG855" s="17"/>
      <c r="AH855" s="17"/>
      <c r="AI855" s="17"/>
      <c r="AJ855" s="17"/>
      <c r="AK855" s="17"/>
      <c r="AL855" s="43"/>
      <c r="AM855" s="43"/>
    </row>
    <row r="856" spans="1:39" x14ac:dyDescent="0.25">
      <c r="A856" s="17" t="s">
        <v>338</v>
      </c>
      <c r="B856" s="18">
        <v>158</v>
      </c>
      <c r="C856" s="18">
        <v>855</v>
      </c>
      <c r="D856" s="18">
        <v>2000</v>
      </c>
      <c r="E856" s="17">
        <f>D856</f>
        <v>2000</v>
      </c>
      <c r="F856" s="17">
        <v>19</v>
      </c>
      <c r="G856" s="17">
        <v>35</v>
      </c>
      <c r="H856" s="17">
        <v>2020</v>
      </c>
      <c r="I856" s="19" t="s">
        <v>12</v>
      </c>
      <c r="J856" s="17">
        <v>1522.08574466</v>
      </c>
      <c r="K856" s="17">
        <v>-214.75274618</v>
      </c>
      <c r="L856" s="20">
        <v>139078.0723</v>
      </c>
      <c r="M856" s="20">
        <v>5028738.1339999996</v>
      </c>
      <c r="N856" s="20">
        <f t="shared" si="180"/>
        <v>139078.07199999999</v>
      </c>
      <c r="O856" s="20">
        <f t="shared" si="181"/>
        <v>5028738.1339999996</v>
      </c>
      <c r="P856" s="20" t="s">
        <v>104</v>
      </c>
      <c r="Q856" s="43"/>
      <c r="R856" s="43"/>
      <c r="S856" s="43"/>
      <c r="T856" s="43"/>
      <c r="U856" s="43"/>
      <c r="V856" s="44">
        <v>0.6</v>
      </c>
      <c r="W856" s="44">
        <v>0.9</v>
      </c>
      <c r="X856" s="45">
        <f t="shared" si="184"/>
        <v>0.6</v>
      </c>
      <c r="Y856" s="45">
        <f t="shared" si="185"/>
        <v>0.9</v>
      </c>
      <c r="Z856" s="45">
        <f t="shared" si="186"/>
        <v>0.6</v>
      </c>
      <c r="AA856" s="17"/>
      <c r="AB856" s="17"/>
      <c r="AC856" s="17"/>
      <c r="AD856" s="17"/>
      <c r="AE856" s="17"/>
      <c r="AF856" s="17"/>
      <c r="AG856" s="17"/>
      <c r="AH856" s="17"/>
      <c r="AI856" s="17"/>
      <c r="AJ856" s="17"/>
      <c r="AK856" s="17"/>
      <c r="AL856" s="43"/>
      <c r="AM856" s="43"/>
    </row>
    <row r="857" spans="1:39" x14ac:dyDescent="0.25">
      <c r="A857" s="17" t="s">
        <v>500</v>
      </c>
      <c r="B857" s="18">
        <v>324</v>
      </c>
      <c r="C857" s="18">
        <v>856</v>
      </c>
      <c r="D857" s="18">
        <v>1986</v>
      </c>
      <c r="E857" s="17">
        <f>D857</f>
        <v>1986</v>
      </c>
      <c r="F857" s="17">
        <v>24</v>
      </c>
      <c r="G857" s="17">
        <v>35</v>
      </c>
      <c r="H857" s="17">
        <v>2020</v>
      </c>
      <c r="I857" s="19" t="s">
        <v>12</v>
      </c>
      <c r="J857" s="17">
        <v>46.958627440000001</v>
      </c>
      <c r="K857" s="17">
        <v>6.4453573100000003</v>
      </c>
      <c r="L857" s="20">
        <v>139078.0723</v>
      </c>
      <c r="M857" s="20">
        <v>5028738.1339999996</v>
      </c>
      <c r="N857" s="20">
        <f t="shared" si="180"/>
        <v>139078.07199999999</v>
      </c>
      <c r="O857" s="20">
        <f t="shared" si="181"/>
        <v>5028738.1339999996</v>
      </c>
      <c r="P857" s="20" t="s">
        <v>104</v>
      </c>
      <c r="Q857" s="43"/>
      <c r="R857" s="43"/>
      <c r="S857" s="43"/>
      <c r="T857" s="43"/>
      <c r="U857" s="43"/>
      <c r="V857" s="44">
        <v>1.3</v>
      </c>
      <c r="W857" s="44">
        <v>1.9</v>
      </c>
      <c r="X857" s="45">
        <f t="shared" si="184"/>
        <v>1.3</v>
      </c>
      <c r="Y857" s="45">
        <f t="shared" si="185"/>
        <v>1.9</v>
      </c>
      <c r="Z857" s="45">
        <f t="shared" si="186"/>
        <v>1.3</v>
      </c>
      <c r="AA857" s="17"/>
      <c r="AB857" s="17"/>
      <c r="AC857" s="17"/>
      <c r="AD857" s="17"/>
      <c r="AE857" s="17"/>
      <c r="AF857" s="17"/>
      <c r="AG857" s="17"/>
      <c r="AH857" s="17"/>
      <c r="AI857" s="17"/>
      <c r="AJ857" s="17"/>
      <c r="AK857" s="17"/>
      <c r="AL857" s="43"/>
      <c r="AM857" s="43"/>
    </row>
    <row r="858" spans="1:39" x14ac:dyDescent="0.25">
      <c r="A858" s="17" t="s">
        <v>866</v>
      </c>
      <c r="B858" s="18">
        <v>691</v>
      </c>
      <c r="C858" s="18">
        <v>857</v>
      </c>
      <c r="D858" s="17" t="s">
        <v>837</v>
      </c>
      <c r="E858" s="17">
        <v>1946</v>
      </c>
      <c r="F858" s="17">
        <v>30</v>
      </c>
      <c r="G858" s="17">
        <v>35</v>
      </c>
      <c r="H858" s="17">
        <v>2020</v>
      </c>
      <c r="I858" s="19" t="s">
        <v>12</v>
      </c>
      <c r="J858" s="17">
        <v>14.50937075</v>
      </c>
      <c r="K858" s="17">
        <v>10.81186417</v>
      </c>
      <c r="L858" s="20">
        <v>139078.0723</v>
      </c>
      <c r="M858" s="20">
        <v>5028738.1339999996</v>
      </c>
      <c r="N858" s="20">
        <f t="shared" si="180"/>
        <v>139078.07199999999</v>
      </c>
      <c r="O858" s="20">
        <f t="shared" si="181"/>
        <v>5028738.1339999996</v>
      </c>
      <c r="P858" s="20" t="s">
        <v>104</v>
      </c>
      <c r="Q858" s="43"/>
      <c r="R858" s="43"/>
      <c r="S858" s="43"/>
      <c r="T858" s="43"/>
      <c r="U858" s="43"/>
      <c r="V858" s="44">
        <v>0.4</v>
      </c>
      <c r="W858" s="44">
        <v>0.5</v>
      </c>
      <c r="X858" s="45">
        <f t="shared" si="184"/>
        <v>0.4</v>
      </c>
      <c r="Y858" s="45">
        <f t="shared" si="185"/>
        <v>0.5</v>
      </c>
      <c r="Z858" s="45">
        <f t="shared" si="186"/>
        <v>0.4</v>
      </c>
      <c r="AA858" s="17"/>
      <c r="AB858" s="17"/>
      <c r="AC858" s="17"/>
      <c r="AD858" s="17"/>
      <c r="AE858" s="17"/>
      <c r="AF858" s="17"/>
      <c r="AG858" s="17"/>
      <c r="AH858" s="17"/>
      <c r="AI858" s="17"/>
      <c r="AJ858" s="17"/>
      <c r="AK858" s="17"/>
      <c r="AL858" s="43"/>
      <c r="AM858" s="43"/>
    </row>
    <row r="859" spans="1:39" x14ac:dyDescent="0.25">
      <c r="A859" s="17" t="s">
        <v>909</v>
      </c>
      <c r="B859" s="18">
        <v>733</v>
      </c>
      <c r="C859" s="18">
        <v>858</v>
      </c>
      <c r="D859" s="17" t="s">
        <v>879</v>
      </c>
      <c r="E859" s="17">
        <v>1946</v>
      </c>
      <c r="F859" s="17">
        <v>31</v>
      </c>
      <c r="G859" s="17">
        <v>35</v>
      </c>
      <c r="H859" s="17">
        <v>2020</v>
      </c>
      <c r="I859" s="19" t="s">
        <v>12</v>
      </c>
      <c r="J859" s="17">
        <v>565.58998296000004</v>
      </c>
      <c r="K859" s="17">
        <v>-208.12616675999999</v>
      </c>
      <c r="L859" s="20">
        <v>139078.0723</v>
      </c>
      <c r="M859" s="20">
        <v>5028738.1339999996</v>
      </c>
      <c r="N859" s="20">
        <f t="shared" si="180"/>
        <v>139078.07199999999</v>
      </c>
      <c r="O859" s="20">
        <f t="shared" si="181"/>
        <v>5028738.1339999996</v>
      </c>
      <c r="P859" s="20" t="s">
        <v>104</v>
      </c>
      <c r="Q859" s="43"/>
      <c r="R859" s="43"/>
      <c r="S859" s="43"/>
      <c r="T859" s="43"/>
      <c r="U859" s="43"/>
      <c r="V859" s="44">
        <v>0.3</v>
      </c>
      <c r="W859" s="44">
        <v>1</v>
      </c>
      <c r="X859" s="45">
        <f t="shared" si="184"/>
        <v>0.3</v>
      </c>
      <c r="Y859" s="45">
        <f t="shared" si="185"/>
        <v>1</v>
      </c>
      <c r="Z859" s="45">
        <f t="shared" si="186"/>
        <v>0.3</v>
      </c>
      <c r="AA859" s="17"/>
      <c r="AB859" s="17"/>
      <c r="AC859" s="17"/>
      <c r="AD859" s="17"/>
      <c r="AE859" s="17"/>
      <c r="AF859" s="17"/>
      <c r="AG859" s="17"/>
      <c r="AH859" s="17"/>
      <c r="AI859" s="17"/>
      <c r="AJ859" s="17"/>
      <c r="AK859" s="17"/>
      <c r="AL859" s="43"/>
      <c r="AM859" s="43"/>
    </row>
    <row r="860" spans="1:39" x14ac:dyDescent="0.25">
      <c r="A860" s="17" t="s">
        <v>942</v>
      </c>
      <c r="B860" s="18">
        <v>765</v>
      </c>
      <c r="C860" s="18">
        <v>859</v>
      </c>
      <c r="D860" s="17" t="s">
        <v>919</v>
      </c>
      <c r="E860" s="17">
        <v>1946</v>
      </c>
      <c r="F860" s="17">
        <v>24</v>
      </c>
      <c r="G860" s="17">
        <v>35</v>
      </c>
      <c r="H860" s="17">
        <v>2020</v>
      </c>
      <c r="I860" s="19" t="s">
        <v>12</v>
      </c>
      <c r="J860" s="17">
        <v>37.503067989999998</v>
      </c>
      <c r="K860" s="17">
        <v>27.867398919999999</v>
      </c>
      <c r="L860" s="20">
        <v>139078.0723</v>
      </c>
      <c r="M860" s="20">
        <v>5028738.1339999996</v>
      </c>
      <c r="N860" s="20">
        <f t="shared" si="180"/>
        <v>139078.07199999999</v>
      </c>
      <c r="O860" s="20">
        <f t="shared" si="181"/>
        <v>5028738.1339999996</v>
      </c>
      <c r="P860" s="20" t="s">
        <v>104</v>
      </c>
      <c r="Q860" s="43"/>
      <c r="R860" s="43"/>
      <c r="S860" s="43"/>
      <c r="T860" s="43"/>
      <c r="U860" s="43"/>
      <c r="V860" s="44">
        <v>7.6</v>
      </c>
      <c r="W860" s="44">
        <v>7.5</v>
      </c>
      <c r="X860" s="45">
        <f t="shared" si="184"/>
        <v>7.6</v>
      </c>
      <c r="Y860" s="45">
        <f t="shared" si="185"/>
        <v>7.5</v>
      </c>
      <c r="Z860" s="45">
        <f t="shared" si="186"/>
        <v>7.6</v>
      </c>
      <c r="AA860" s="17"/>
      <c r="AB860" s="17"/>
      <c r="AC860" s="17"/>
      <c r="AD860" s="17"/>
      <c r="AE860" s="17"/>
      <c r="AF860" s="17"/>
      <c r="AG860" s="17"/>
      <c r="AH860" s="17"/>
      <c r="AI860" s="17"/>
      <c r="AJ860" s="17"/>
      <c r="AK860" s="17"/>
      <c r="AL860" s="43"/>
      <c r="AM860" s="43"/>
    </row>
    <row r="861" spans="1:39" x14ac:dyDescent="0.25">
      <c r="A861" s="17" t="s">
        <v>1058</v>
      </c>
      <c r="B861" s="18">
        <v>880</v>
      </c>
      <c r="C861" s="18">
        <v>860</v>
      </c>
      <c r="D861" s="17" t="s">
        <v>1012</v>
      </c>
      <c r="E861" s="17">
        <v>1905</v>
      </c>
      <c r="F861" s="17">
        <v>47</v>
      </c>
      <c r="G861" s="17">
        <v>35</v>
      </c>
      <c r="H861" s="17">
        <v>2020</v>
      </c>
      <c r="I861" s="19" t="s">
        <v>12</v>
      </c>
      <c r="J861" s="17">
        <v>6051.0073028500001</v>
      </c>
      <c r="K861" s="17">
        <v>-1921.28897648</v>
      </c>
      <c r="L861" s="20">
        <v>139078.0723</v>
      </c>
      <c r="M861" s="20">
        <v>5028738.1339999996</v>
      </c>
      <c r="N861" s="20">
        <f t="shared" si="180"/>
        <v>139078.07199999999</v>
      </c>
      <c r="O861" s="20">
        <f t="shared" si="181"/>
        <v>5028738.1339999996</v>
      </c>
      <c r="P861" s="20" t="s">
        <v>104</v>
      </c>
      <c r="Q861" s="43"/>
      <c r="R861" s="43"/>
      <c r="S861" s="43"/>
      <c r="T861" s="43"/>
      <c r="U861" s="43"/>
      <c r="V861" s="45">
        <v>10.99734357</v>
      </c>
      <c r="W861" s="45">
        <v>12.384710760000001</v>
      </c>
      <c r="X861" s="45">
        <f t="shared" si="184"/>
        <v>10.99734357</v>
      </c>
      <c r="Y861" s="45">
        <f t="shared" si="185"/>
        <v>12.384710760000001</v>
      </c>
      <c r="Z861" s="45">
        <f t="shared" si="186"/>
        <v>10.99734357</v>
      </c>
      <c r="AA861" s="17"/>
      <c r="AB861" s="17"/>
      <c r="AC861" s="17"/>
      <c r="AD861" s="17"/>
      <c r="AE861" s="17"/>
      <c r="AF861" s="17"/>
      <c r="AG861" s="17"/>
      <c r="AH861" s="17"/>
      <c r="AI861" s="17"/>
      <c r="AJ861" s="17"/>
      <c r="AK861" s="17"/>
      <c r="AL861" s="43"/>
      <c r="AM861" s="43"/>
    </row>
    <row r="862" spans="1:39" x14ac:dyDescent="0.25">
      <c r="A862" s="17" t="s">
        <v>1094</v>
      </c>
      <c r="B862" s="18">
        <v>915</v>
      </c>
      <c r="C862" s="18">
        <v>861</v>
      </c>
      <c r="D862" s="17" t="s">
        <v>1067</v>
      </c>
      <c r="E862" s="17">
        <v>1905</v>
      </c>
      <c r="F862" s="17">
        <v>28</v>
      </c>
      <c r="G862" s="17">
        <v>35</v>
      </c>
      <c r="H862" s="17">
        <v>2020</v>
      </c>
      <c r="I862" s="19" t="s">
        <v>12</v>
      </c>
      <c r="J862" s="17">
        <v>2941.7276739499998</v>
      </c>
      <c r="K862" s="17">
        <v>-430.61980483999997</v>
      </c>
      <c r="L862" s="20">
        <v>139078.0723</v>
      </c>
      <c r="M862" s="20">
        <v>5028738.1339999996</v>
      </c>
      <c r="N862" s="20">
        <f t="shared" si="180"/>
        <v>139078.07199999999</v>
      </c>
      <c r="O862" s="20">
        <f t="shared" si="181"/>
        <v>5028738.1339999996</v>
      </c>
      <c r="P862" s="20" t="s">
        <v>104</v>
      </c>
      <c r="Q862" s="43"/>
      <c r="R862" s="43"/>
      <c r="S862" s="43"/>
      <c r="T862" s="43"/>
      <c r="U862" s="43"/>
      <c r="V862" s="44">
        <v>9.4</v>
      </c>
      <c r="W862" s="44">
        <v>12.9</v>
      </c>
      <c r="X862" s="45">
        <f t="shared" si="184"/>
        <v>9.4</v>
      </c>
      <c r="Y862" s="45">
        <f t="shared" si="185"/>
        <v>12.9</v>
      </c>
      <c r="Z862" s="45">
        <f t="shared" si="186"/>
        <v>9.4</v>
      </c>
      <c r="AA862" s="17"/>
      <c r="AB862" s="17"/>
      <c r="AC862" s="17"/>
      <c r="AD862" s="17"/>
      <c r="AE862" s="17"/>
      <c r="AF862" s="17"/>
      <c r="AG862" s="17"/>
      <c r="AH862" s="17"/>
      <c r="AI862" s="17"/>
      <c r="AJ862" s="17"/>
      <c r="AK862" s="17"/>
      <c r="AL862" s="43"/>
      <c r="AM862" s="43"/>
    </row>
    <row r="863" spans="1:39" x14ac:dyDescent="0.25">
      <c r="A863" s="17" t="s">
        <v>1161</v>
      </c>
      <c r="B863" s="18">
        <v>981</v>
      </c>
      <c r="C863" s="18">
        <v>862</v>
      </c>
      <c r="D863" s="17">
        <v>1883</v>
      </c>
      <c r="E863" s="17">
        <f>D863</f>
        <v>1883</v>
      </c>
      <c r="F863" s="17">
        <v>26</v>
      </c>
      <c r="G863" s="17">
        <v>35</v>
      </c>
      <c r="H863" s="17">
        <v>2020</v>
      </c>
      <c r="I863" s="19" t="s">
        <v>12</v>
      </c>
      <c r="J863" s="17">
        <v>1545.63063293</v>
      </c>
      <c r="K863" s="17">
        <v>-2276.6311768599999</v>
      </c>
      <c r="L863" s="20">
        <v>139078.0723</v>
      </c>
      <c r="M863" s="20">
        <v>5028738.1339999996</v>
      </c>
      <c r="N863" s="20">
        <f t="shared" si="180"/>
        <v>139078.07199999999</v>
      </c>
      <c r="O863" s="20">
        <f t="shared" si="181"/>
        <v>5028738.1339999996</v>
      </c>
      <c r="P863" s="20" t="s">
        <v>104</v>
      </c>
      <c r="Q863" s="43"/>
      <c r="R863" s="43"/>
      <c r="S863" s="43"/>
      <c r="T863" s="43"/>
      <c r="U863" s="43"/>
      <c r="V863" s="53">
        <v>10.315514139999999</v>
      </c>
      <c r="W863" s="53">
        <v>9.1741529699999997</v>
      </c>
      <c r="X863" s="45">
        <f t="shared" si="184"/>
        <v>10.315514139999999</v>
      </c>
      <c r="Y863" s="45">
        <f t="shared" si="185"/>
        <v>9.1741529699999997</v>
      </c>
      <c r="Z863" s="45">
        <f t="shared" si="186"/>
        <v>10.315514139999999</v>
      </c>
      <c r="AA863" s="17"/>
      <c r="AB863" s="17"/>
      <c r="AC863" s="17"/>
      <c r="AD863" s="17"/>
      <c r="AE863" s="17"/>
      <c r="AF863" s="17"/>
      <c r="AG863" s="17"/>
      <c r="AH863" s="17"/>
      <c r="AI863" s="17"/>
      <c r="AJ863" s="17"/>
      <c r="AK863" s="17"/>
      <c r="AL863" s="43"/>
      <c r="AM863" s="43"/>
    </row>
    <row r="864" spans="1:39" x14ac:dyDescent="0.25">
      <c r="A864" s="17" t="s">
        <v>1186</v>
      </c>
      <c r="B864" s="18">
        <v>1004</v>
      </c>
      <c r="C864" s="18">
        <v>863</v>
      </c>
      <c r="D864" s="17" t="s">
        <v>1176</v>
      </c>
      <c r="E864" s="17">
        <v>1880</v>
      </c>
      <c r="F864" s="17">
        <v>11</v>
      </c>
      <c r="G864" s="17">
        <v>35</v>
      </c>
      <c r="H864" s="17">
        <v>2020</v>
      </c>
      <c r="I864" s="19" t="s">
        <v>12</v>
      </c>
      <c r="J864" s="17">
        <v>6384.1286424399996</v>
      </c>
      <c r="K864" s="17">
        <v>-1763.25473128</v>
      </c>
      <c r="L864" s="20">
        <v>139078.0723</v>
      </c>
      <c r="M864" s="20">
        <v>5028738.1339999996</v>
      </c>
      <c r="N864" s="20">
        <f t="shared" si="180"/>
        <v>139078.07199999999</v>
      </c>
      <c r="O864" s="20">
        <f t="shared" si="181"/>
        <v>5028738.1339999996</v>
      </c>
      <c r="P864" s="20" t="s">
        <v>104</v>
      </c>
      <c r="Q864" s="43"/>
      <c r="R864" s="43"/>
      <c r="S864" s="43"/>
      <c r="T864" s="43"/>
      <c r="U864" s="43"/>
      <c r="V864" s="44">
        <v>9.8000000000000007</v>
      </c>
      <c r="W864" s="44">
        <v>13.9</v>
      </c>
      <c r="X864" s="45">
        <f t="shared" si="184"/>
        <v>9.8000000000000007</v>
      </c>
      <c r="Y864" s="45">
        <f t="shared" si="185"/>
        <v>13.9</v>
      </c>
      <c r="Z864" s="45">
        <f t="shared" si="186"/>
        <v>9.8000000000000007</v>
      </c>
      <c r="AA864" s="17"/>
      <c r="AB864" s="17"/>
      <c r="AC864" s="17"/>
      <c r="AD864" s="17"/>
      <c r="AE864" s="17"/>
      <c r="AF864" s="17"/>
      <c r="AG864" s="17"/>
      <c r="AH864" s="17"/>
      <c r="AI864" s="17"/>
      <c r="AJ864" s="17"/>
      <c r="AK864" s="17"/>
      <c r="AL864" s="43"/>
      <c r="AM864" s="43"/>
    </row>
    <row r="865" spans="1:39" x14ac:dyDescent="0.25">
      <c r="A865" s="17" t="s">
        <v>1370</v>
      </c>
      <c r="B865" s="18">
        <v>1185</v>
      </c>
      <c r="C865" s="18">
        <v>864</v>
      </c>
      <c r="D865" s="17" t="s">
        <v>1742</v>
      </c>
      <c r="E865" s="17">
        <v>1852</v>
      </c>
      <c r="F865" s="17">
        <v>27</v>
      </c>
      <c r="G865" s="17">
        <v>35</v>
      </c>
      <c r="H865" s="17">
        <v>2020</v>
      </c>
      <c r="I865" s="19" t="s">
        <v>12</v>
      </c>
      <c r="J865" s="17">
        <v>3.8914286900000001</v>
      </c>
      <c r="K865" s="17">
        <v>2.7081703199999998</v>
      </c>
      <c r="L865" s="20">
        <v>139078.0723</v>
      </c>
      <c r="M865" s="20">
        <v>5028738.1339999996</v>
      </c>
      <c r="N865" s="20">
        <f t="shared" si="180"/>
        <v>139078.07199999999</v>
      </c>
      <c r="O865" s="20">
        <f t="shared" si="181"/>
        <v>5028738.1339999996</v>
      </c>
      <c r="P865" s="20" t="s">
        <v>104</v>
      </c>
      <c r="Q865" s="43"/>
      <c r="R865" s="43"/>
      <c r="S865" s="43"/>
      <c r="T865" s="43"/>
      <c r="U865" s="43"/>
      <c r="V865" s="44">
        <v>9.1</v>
      </c>
      <c r="W865" s="44">
        <v>7.5</v>
      </c>
      <c r="X865" s="45">
        <f t="shared" si="184"/>
        <v>9.1</v>
      </c>
      <c r="Y865" s="45">
        <f t="shared" si="185"/>
        <v>7.5</v>
      </c>
      <c r="Z865" s="45">
        <f t="shared" si="186"/>
        <v>9.1</v>
      </c>
      <c r="AA865" s="17"/>
      <c r="AB865" s="17"/>
      <c r="AC865" s="17"/>
      <c r="AD865" s="17"/>
      <c r="AE865" s="17"/>
      <c r="AF865" s="17"/>
      <c r="AG865" s="17"/>
      <c r="AH865" s="17"/>
      <c r="AI865" s="17"/>
      <c r="AJ865" s="17"/>
      <c r="AK865" s="17"/>
      <c r="AL865" s="43"/>
      <c r="AM865" s="43"/>
    </row>
    <row r="866" spans="1:39" x14ac:dyDescent="0.25">
      <c r="A866" s="17" t="s">
        <v>1392</v>
      </c>
      <c r="B866" s="18">
        <v>1207</v>
      </c>
      <c r="C866" s="18">
        <v>865</v>
      </c>
      <c r="D866" s="17" t="s">
        <v>1741</v>
      </c>
      <c r="E866" s="17">
        <v>1852</v>
      </c>
      <c r="F866" s="17">
        <v>15</v>
      </c>
      <c r="G866" s="17">
        <v>35</v>
      </c>
      <c r="H866" s="17">
        <v>2020</v>
      </c>
      <c r="I866" s="19" t="s">
        <v>12</v>
      </c>
      <c r="J866" s="17">
        <v>3.8322172800000001</v>
      </c>
      <c r="K866" s="17">
        <v>3.1001010400000002</v>
      </c>
      <c r="L866" s="20">
        <v>139078.0723</v>
      </c>
      <c r="M866" s="20">
        <v>5028738.1339999996</v>
      </c>
      <c r="N866" s="20">
        <f t="shared" si="180"/>
        <v>139078.07199999999</v>
      </c>
      <c r="O866" s="20">
        <f t="shared" si="181"/>
        <v>5028738.1339999996</v>
      </c>
      <c r="P866" s="20" t="s">
        <v>104</v>
      </c>
      <c r="Q866" s="43"/>
      <c r="R866" s="43"/>
      <c r="S866" s="43"/>
      <c r="T866" s="43"/>
      <c r="U866" s="43"/>
      <c r="V866" s="44">
        <v>6</v>
      </c>
      <c r="W866" s="44">
        <v>6</v>
      </c>
      <c r="X866" s="45">
        <f t="shared" si="184"/>
        <v>6</v>
      </c>
      <c r="Y866" s="45">
        <f t="shared" si="185"/>
        <v>6</v>
      </c>
      <c r="Z866" s="45">
        <f t="shared" si="186"/>
        <v>6</v>
      </c>
      <c r="AA866" s="17"/>
      <c r="AB866" s="17"/>
      <c r="AC866" s="17"/>
      <c r="AD866" s="17"/>
      <c r="AE866" s="17"/>
      <c r="AF866" s="17"/>
      <c r="AG866" s="17"/>
      <c r="AH866" s="17"/>
      <c r="AI866" s="17"/>
      <c r="AJ866" s="17"/>
      <c r="AK866" s="17"/>
      <c r="AL866" s="43"/>
      <c r="AM866" s="43"/>
    </row>
    <row r="867" spans="1:39" x14ac:dyDescent="0.25">
      <c r="A867" s="17" t="s">
        <v>1433</v>
      </c>
      <c r="B867" s="18">
        <v>1246</v>
      </c>
      <c r="C867" s="18">
        <v>866</v>
      </c>
      <c r="D867" s="17" t="s">
        <v>1428</v>
      </c>
      <c r="E867" s="17">
        <v>1827</v>
      </c>
      <c r="F867" s="17">
        <v>6</v>
      </c>
      <c r="G867" s="17">
        <v>35</v>
      </c>
      <c r="H867" s="17">
        <v>2020</v>
      </c>
      <c r="I867" s="19" t="s">
        <v>12</v>
      </c>
      <c r="J867" s="17">
        <v>2274.9857959400001</v>
      </c>
      <c r="K867" s="17">
        <v>-763.12906131</v>
      </c>
      <c r="L867" s="20">
        <v>139078.0723</v>
      </c>
      <c r="M867" s="20">
        <v>5028738.1339999996</v>
      </c>
      <c r="N867" s="20">
        <f t="shared" si="180"/>
        <v>139078.07199999999</v>
      </c>
      <c r="O867" s="20">
        <f t="shared" si="181"/>
        <v>5028738.1339999996</v>
      </c>
      <c r="P867" s="20" t="s">
        <v>199</v>
      </c>
      <c r="Q867" s="43"/>
      <c r="R867" s="43"/>
      <c r="S867" s="43"/>
      <c r="T867" s="43"/>
      <c r="U867" s="43"/>
      <c r="V867" s="53">
        <v>14.777203549999999</v>
      </c>
      <c r="W867" s="53">
        <v>33.211182479999998</v>
      </c>
      <c r="X867" s="45">
        <f t="shared" si="184"/>
        <v>14.777203549999999</v>
      </c>
      <c r="Y867" s="45">
        <f t="shared" si="185"/>
        <v>33.211182479999998</v>
      </c>
      <c r="Z867" s="45">
        <f t="shared" si="186"/>
        <v>33.211182479999998</v>
      </c>
      <c r="AA867" s="17"/>
      <c r="AB867" s="17"/>
      <c r="AC867" s="17"/>
      <c r="AD867" s="17"/>
      <c r="AE867" s="17"/>
      <c r="AF867" s="17"/>
      <c r="AG867" s="17"/>
      <c r="AH867" s="17"/>
      <c r="AI867" s="17"/>
      <c r="AJ867" s="17"/>
      <c r="AK867" s="17"/>
      <c r="AL867" s="43"/>
      <c r="AM867" s="43"/>
    </row>
    <row r="868" spans="1:39" x14ac:dyDescent="0.25">
      <c r="A868" s="17" t="s">
        <v>1451</v>
      </c>
      <c r="B868" s="18">
        <v>1264</v>
      </c>
      <c r="C868" s="18">
        <v>867</v>
      </c>
      <c r="D868" s="17">
        <v>1824</v>
      </c>
      <c r="E868" s="17">
        <f>D868</f>
        <v>1824</v>
      </c>
      <c r="F868" s="17">
        <v>10</v>
      </c>
      <c r="G868" s="17">
        <v>35</v>
      </c>
      <c r="H868" s="17">
        <v>2020</v>
      </c>
      <c r="I868" s="19" t="s">
        <v>12</v>
      </c>
      <c r="J868" s="17">
        <v>388.25282721000002</v>
      </c>
      <c r="K868" s="17">
        <v>-940.21196558999998</v>
      </c>
      <c r="L868" s="20">
        <v>139078.0723</v>
      </c>
      <c r="M868" s="20">
        <v>5028738.1339999996</v>
      </c>
      <c r="N868" s="20">
        <f t="shared" si="180"/>
        <v>139078.07199999999</v>
      </c>
      <c r="O868" s="20">
        <f t="shared" si="181"/>
        <v>5028738.1339999996</v>
      </c>
      <c r="P868" s="20" t="s">
        <v>104</v>
      </c>
      <c r="Q868" s="43"/>
      <c r="R868" s="43"/>
      <c r="S868" s="43"/>
      <c r="T868" s="43"/>
      <c r="U868" s="43"/>
      <c r="V868" s="44">
        <v>8.1856143299999999</v>
      </c>
      <c r="W868" s="53">
        <v>10.06036645</v>
      </c>
      <c r="X868" s="45">
        <f t="shared" si="184"/>
        <v>8.1856143299999999</v>
      </c>
      <c r="Y868" s="45">
        <f t="shared" si="185"/>
        <v>10.06036645</v>
      </c>
      <c r="Z868" s="45">
        <f t="shared" si="186"/>
        <v>8.1856143299999999</v>
      </c>
      <c r="AA868" s="17"/>
      <c r="AB868" s="17"/>
      <c r="AC868" s="17"/>
      <c r="AD868" s="17"/>
      <c r="AE868" s="17"/>
      <c r="AF868" s="17"/>
      <c r="AG868" s="17"/>
      <c r="AH868" s="17"/>
      <c r="AI868" s="17"/>
      <c r="AJ868" s="17"/>
      <c r="AK868" s="17"/>
      <c r="AL868" s="43"/>
      <c r="AM868" s="43"/>
    </row>
    <row r="869" spans="1:39" x14ac:dyDescent="0.25">
      <c r="A869" s="17" t="s">
        <v>1469</v>
      </c>
      <c r="B869" s="18">
        <v>1282</v>
      </c>
      <c r="C869" s="18">
        <v>868</v>
      </c>
      <c r="D869" s="17">
        <v>1807</v>
      </c>
      <c r="E869" s="17">
        <f>D869</f>
        <v>1807</v>
      </c>
      <c r="F869" s="17">
        <v>12</v>
      </c>
      <c r="G869" s="17">
        <v>35</v>
      </c>
      <c r="H869" s="17">
        <v>2020</v>
      </c>
      <c r="I869" s="19" t="s">
        <v>12</v>
      </c>
      <c r="J869" s="17">
        <v>303.46637277999997</v>
      </c>
      <c r="K869" s="17">
        <v>-251.12016396000001</v>
      </c>
      <c r="L869" s="20">
        <v>139078.0723</v>
      </c>
      <c r="M869" s="20">
        <v>5028738.1339999996</v>
      </c>
      <c r="N869" s="20">
        <f t="shared" si="180"/>
        <v>139078.07199999999</v>
      </c>
      <c r="O869" s="20">
        <f t="shared" si="181"/>
        <v>5028738.1339999996</v>
      </c>
      <c r="P869" s="20" t="s">
        <v>199</v>
      </c>
      <c r="Q869" s="43"/>
      <c r="R869" s="43"/>
      <c r="S869" s="43"/>
      <c r="T869" s="43"/>
      <c r="U869" s="43"/>
      <c r="V869" s="45">
        <v>10.544235759999999</v>
      </c>
      <c r="W869" s="45">
        <v>7.98140801</v>
      </c>
      <c r="X869" s="45">
        <f t="shared" si="184"/>
        <v>10.544235759999999</v>
      </c>
      <c r="Y869" s="45">
        <f t="shared" si="185"/>
        <v>7.98140801</v>
      </c>
      <c r="Z869" s="45">
        <f t="shared" si="186"/>
        <v>7.98140801</v>
      </c>
      <c r="AA869" s="17"/>
      <c r="AB869" s="17"/>
      <c r="AC869" s="17"/>
      <c r="AD869" s="17"/>
      <c r="AE869" s="17"/>
      <c r="AF869" s="17"/>
      <c r="AG869" s="17"/>
      <c r="AH869" s="17"/>
      <c r="AI869" s="17"/>
      <c r="AJ869" s="17"/>
      <c r="AK869" s="17"/>
      <c r="AL869" s="43"/>
      <c r="AM869" s="43"/>
    </row>
    <row r="870" spans="1:39" x14ac:dyDescent="0.25">
      <c r="A870" s="17" t="s">
        <v>1497</v>
      </c>
      <c r="B870" s="18">
        <v>1308</v>
      </c>
      <c r="C870" s="18">
        <v>869</v>
      </c>
      <c r="D870" s="17">
        <v>1797</v>
      </c>
      <c r="E870" s="17">
        <f>D870</f>
        <v>1797</v>
      </c>
      <c r="F870" s="17">
        <v>8</v>
      </c>
      <c r="G870" s="17">
        <v>35</v>
      </c>
      <c r="H870" s="17">
        <v>2020</v>
      </c>
      <c r="I870" s="19" t="s">
        <v>12</v>
      </c>
      <c r="J870" s="17">
        <v>11.25424643</v>
      </c>
      <c r="K870" s="17">
        <v>11.096990720000001</v>
      </c>
      <c r="L870" s="20">
        <v>139078.0723</v>
      </c>
      <c r="M870" s="20">
        <v>5028738.1339999996</v>
      </c>
      <c r="N870" s="20">
        <f t="shared" si="180"/>
        <v>139078.07199999999</v>
      </c>
      <c r="O870" s="20">
        <f t="shared" si="181"/>
        <v>5028738.1339999996</v>
      </c>
      <c r="P870" s="20" t="s">
        <v>199</v>
      </c>
      <c r="Q870" s="43"/>
      <c r="R870" s="43"/>
      <c r="S870" s="43"/>
      <c r="T870" s="43"/>
      <c r="U870" s="43"/>
      <c r="V870" s="44">
        <v>13.6</v>
      </c>
      <c r="W870" s="44">
        <v>11.1</v>
      </c>
      <c r="X870" s="45">
        <f t="shared" si="184"/>
        <v>13.6</v>
      </c>
      <c r="Y870" s="45">
        <f t="shared" si="185"/>
        <v>11.1</v>
      </c>
      <c r="Z870" s="45">
        <f t="shared" si="186"/>
        <v>11.1</v>
      </c>
      <c r="AA870" s="17"/>
      <c r="AB870" s="17"/>
      <c r="AC870" s="17"/>
      <c r="AD870" s="17"/>
      <c r="AE870" s="17"/>
      <c r="AF870" s="17"/>
      <c r="AG870" s="17"/>
      <c r="AH870" s="17"/>
      <c r="AI870" s="17"/>
      <c r="AJ870" s="17"/>
      <c r="AK870" s="17"/>
      <c r="AL870" s="43"/>
      <c r="AM870" s="43"/>
    </row>
    <row r="871" spans="1:39" x14ac:dyDescent="0.25">
      <c r="A871" s="17" t="s">
        <v>1244</v>
      </c>
      <c r="B871" s="18">
        <v>1061</v>
      </c>
      <c r="C871" s="18">
        <v>870</v>
      </c>
      <c r="D871" s="17" t="s">
        <v>1221</v>
      </c>
      <c r="E871" s="17">
        <v>1880</v>
      </c>
      <c r="F871" s="17">
        <v>24</v>
      </c>
      <c r="G871" s="17">
        <v>35</v>
      </c>
      <c r="H871" s="17">
        <v>2020</v>
      </c>
      <c r="I871" s="19" t="s">
        <v>12</v>
      </c>
      <c r="J871" s="17">
        <v>1883.70693738</v>
      </c>
      <c r="K871" s="17">
        <v>-460.57163575999999</v>
      </c>
      <c r="L871" s="20">
        <v>139078.0723</v>
      </c>
      <c r="M871" s="20">
        <v>5028738.1339999996</v>
      </c>
      <c r="N871" s="20">
        <f t="shared" si="180"/>
        <v>139078.07199999999</v>
      </c>
      <c r="O871" s="20">
        <f t="shared" si="181"/>
        <v>5028738.1339999996</v>
      </c>
      <c r="P871" s="20" t="s">
        <v>104</v>
      </c>
      <c r="Q871" s="43"/>
      <c r="R871" s="43"/>
      <c r="S871" s="43"/>
      <c r="T871" s="43"/>
      <c r="U871" s="43"/>
      <c r="V871" s="44">
        <v>8.3000000000000007</v>
      </c>
      <c r="W871" s="44">
        <v>10.9</v>
      </c>
      <c r="X871" s="45">
        <f t="shared" si="184"/>
        <v>8.3000000000000007</v>
      </c>
      <c r="Y871" s="45">
        <f t="shared" si="185"/>
        <v>10.9</v>
      </c>
      <c r="Z871" s="45">
        <f t="shared" si="186"/>
        <v>8.3000000000000007</v>
      </c>
      <c r="AA871" s="17"/>
      <c r="AB871" s="17"/>
      <c r="AC871" s="17"/>
      <c r="AD871" s="17"/>
      <c r="AE871" s="17"/>
      <c r="AF871" s="17"/>
      <c r="AG871" s="17"/>
      <c r="AH871" s="17"/>
      <c r="AI871" s="17"/>
      <c r="AJ871" s="17"/>
      <c r="AK871" s="17"/>
      <c r="AL871" s="43"/>
      <c r="AM871" s="43"/>
    </row>
    <row r="872" spans="1:39" x14ac:dyDescent="0.25">
      <c r="A872" s="17" t="s">
        <v>1275</v>
      </c>
      <c r="B872" s="18">
        <v>1091</v>
      </c>
      <c r="C872" s="18">
        <v>871</v>
      </c>
      <c r="D872" s="17" t="s">
        <v>1250</v>
      </c>
      <c r="E872" s="17">
        <v>1876</v>
      </c>
      <c r="F872" s="17">
        <v>26</v>
      </c>
      <c r="G872" s="17">
        <v>35</v>
      </c>
      <c r="H872" s="17">
        <v>2020</v>
      </c>
      <c r="I872" s="19" t="s">
        <v>12</v>
      </c>
      <c r="J872" s="17">
        <v>1831.88378906</v>
      </c>
      <c r="K872" s="17">
        <v>-1272.88671875</v>
      </c>
      <c r="L872" s="20">
        <v>139078.0723</v>
      </c>
      <c r="M872" s="20">
        <v>5028738.1339999996</v>
      </c>
      <c r="N872" s="20">
        <f t="shared" si="180"/>
        <v>139078.07199999999</v>
      </c>
      <c r="O872" s="20">
        <f t="shared" si="181"/>
        <v>5028738.1339999996</v>
      </c>
      <c r="P872" s="20" t="s">
        <v>104</v>
      </c>
      <c r="Q872" s="43"/>
      <c r="R872" s="43"/>
      <c r="S872" s="43"/>
      <c r="T872" s="43"/>
      <c r="U872" s="43"/>
      <c r="V872" s="44">
        <v>28</v>
      </c>
      <c r="W872" s="44">
        <v>36.299999999999997</v>
      </c>
      <c r="X872" s="45">
        <f t="shared" si="184"/>
        <v>28</v>
      </c>
      <c r="Y872" s="45">
        <f t="shared" si="185"/>
        <v>36.299999999999997</v>
      </c>
      <c r="Z872" s="45">
        <f t="shared" si="186"/>
        <v>28</v>
      </c>
      <c r="AA872" s="17"/>
      <c r="AB872" s="17"/>
      <c r="AC872" s="17"/>
      <c r="AD872" s="17"/>
      <c r="AE872" s="17"/>
      <c r="AF872" s="17"/>
      <c r="AG872" s="17"/>
      <c r="AH872" s="17"/>
      <c r="AI872" s="17"/>
      <c r="AJ872" s="17"/>
      <c r="AK872" s="17"/>
      <c r="AL872" s="43"/>
      <c r="AM872" s="43"/>
    </row>
    <row r="873" spans="1:39" x14ac:dyDescent="0.25">
      <c r="A873" s="17" t="s">
        <v>312</v>
      </c>
      <c r="B873" s="18">
        <v>129</v>
      </c>
      <c r="C873" s="18">
        <v>872</v>
      </c>
      <c r="D873" s="18">
        <v>2010</v>
      </c>
      <c r="E873" s="17">
        <f>D873</f>
        <v>2010</v>
      </c>
      <c r="F873" s="17">
        <v>25</v>
      </c>
      <c r="G873" s="17">
        <v>35</v>
      </c>
      <c r="H873" s="17">
        <v>2020</v>
      </c>
      <c r="I873" s="19" t="s">
        <v>12</v>
      </c>
      <c r="J873" s="17">
        <v>2624.4233479</v>
      </c>
      <c r="K873" s="17">
        <v>-505.73301591000001</v>
      </c>
      <c r="L873" s="20">
        <v>139078.0723</v>
      </c>
      <c r="M873" s="20">
        <v>5028738.1339999996</v>
      </c>
      <c r="N873" s="20">
        <f t="shared" si="180"/>
        <v>139078.07199999999</v>
      </c>
      <c r="O873" s="20">
        <f t="shared" si="181"/>
        <v>5028738.1339999996</v>
      </c>
      <c r="P873" s="20" t="s">
        <v>104</v>
      </c>
      <c r="Q873" s="43"/>
      <c r="R873" s="43"/>
      <c r="S873" s="43"/>
      <c r="T873" s="43"/>
      <c r="U873" s="43"/>
      <c r="V873" s="45">
        <v>0.66669372000000005</v>
      </c>
      <c r="W873" s="45">
        <v>0.35712885999999999</v>
      </c>
      <c r="X873" s="45">
        <f t="shared" si="184"/>
        <v>0.66669372000000005</v>
      </c>
      <c r="Y873" s="45">
        <f t="shared" si="185"/>
        <v>0.35712885999999999</v>
      </c>
      <c r="Z873" s="45">
        <f t="shared" si="186"/>
        <v>0.66669372000000005</v>
      </c>
      <c r="AA873" s="17"/>
      <c r="AB873" s="17"/>
      <c r="AC873" s="17"/>
      <c r="AD873" s="17"/>
      <c r="AE873" s="17"/>
      <c r="AF873" s="17"/>
      <c r="AG873" s="17"/>
      <c r="AH873" s="17"/>
      <c r="AI873" s="17"/>
      <c r="AJ873" s="17"/>
      <c r="AK873" s="17"/>
      <c r="AL873" s="43"/>
      <c r="AM873" s="43"/>
    </row>
    <row r="874" spans="1:39" x14ac:dyDescent="0.25">
      <c r="A874" s="17" t="s">
        <v>399</v>
      </c>
      <c r="B874" s="18">
        <v>221</v>
      </c>
      <c r="C874" s="18">
        <v>873</v>
      </c>
      <c r="D874" s="18">
        <v>1995</v>
      </c>
      <c r="E874" s="17">
        <f>D874</f>
        <v>1995</v>
      </c>
      <c r="F874" s="17">
        <v>17</v>
      </c>
      <c r="G874" s="17">
        <v>35</v>
      </c>
      <c r="H874" s="17">
        <v>2020</v>
      </c>
      <c r="I874" s="19" t="s">
        <v>12</v>
      </c>
      <c r="J874" s="17">
        <v>1655.6201997999999</v>
      </c>
      <c r="K874" s="17">
        <v>-230.26375826</v>
      </c>
      <c r="L874" s="20">
        <v>139078.0723</v>
      </c>
      <c r="M874" s="20">
        <v>5028738.1339999996</v>
      </c>
      <c r="N874" s="20">
        <f t="shared" si="180"/>
        <v>139078.07199999999</v>
      </c>
      <c r="O874" s="20">
        <f t="shared" si="181"/>
        <v>5028738.1339999996</v>
      </c>
      <c r="P874" s="20" t="s">
        <v>104</v>
      </c>
      <c r="Q874" s="43"/>
      <c r="R874" s="43"/>
      <c r="S874" s="43"/>
      <c r="T874" s="43"/>
      <c r="U874" s="43"/>
      <c r="V874" s="52">
        <v>3.6118758</v>
      </c>
      <c r="W874" s="52">
        <v>1.4712559300000001</v>
      </c>
      <c r="X874" s="45">
        <f t="shared" si="184"/>
        <v>3.6118758</v>
      </c>
      <c r="Y874" s="45">
        <f t="shared" si="185"/>
        <v>1.4712559300000001</v>
      </c>
      <c r="Z874" s="45">
        <f t="shared" si="186"/>
        <v>3.6118758</v>
      </c>
      <c r="AA874" s="17"/>
      <c r="AB874" s="17"/>
      <c r="AC874" s="17"/>
      <c r="AD874" s="17"/>
      <c r="AE874" s="17"/>
      <c r="AF874" s="17"/>
      <c r="AG874" s="17"/>
      <c r="AH874" s="17"/>
      <c r="AI874" s="17"/>
      <c r="AJ874" s="17"/>
      <c r="AK874" s="17"/>
      <c r="AL874" s="43"/>
      <c r="AM874" s="43"/>
    </row>
    <row r="875" spans="1:39" x14ac:dyDescent="0.25">
      <c r="A875" s="17" t="s">
        <v>475</v>
      </c>
      <c r="B875" s="18">
        <v>299</v>
      </c>
      <c r="C875" s="18">
        <v>874</v>
      </c>
      <c r="D875" s="18">
        <v>1989</v>
      </c>
      <c r="E875" s="17">
        <f>D875</f>
        <v>1989</v>
      </c>
      <c r="F875" s="17">
        <v>26</v>
      </c>
      <c r="G875" s="17">
        <v>35</v>
      </c>
      <c r="H875" s="17">
        <v>2020</v>
      </c>
      <c r="I875" s="19" t="s">
        <v>12</v>
      </c>
      <c r="J875" s="17">
        <v>3368.07925264</v>
      </c>
      <c r="K875" s="17">
        <v>-683.30818355999997</v>
      </c>
      <c r="L875" s="20">
        <v>139078.0723</v>
      </c>
      <c r="M875" s="20">
        <v>5028738.1339999996</v>
      </c>
      <c r="N875" s="20">
        <f t="shared" si="180"/>
        <v>139078.07199999999</v>
      </c>
      <c r="O875" s="20">
        <f t="shared" si="181"/>
        <v>5028738.1339999996</v>
      </c>
      <c r="P875" s="20" t="s">
        <v>104</v>
      </c>
      <c r="Q875" s="43"/>
      <c r="R875" s="43"/>
      <c r="S875" s="43"/>
      <c r="T875" s="43"/>
      <c r="U875" s="43"/>
      <c r="V875" s="52">
        <v>0.15343935</v>
      </c>
      <c r="W875" s="52">
        <v>0.96197606999999996</v>
      </c>
      <c r="X875" s="45">
        <f t="shared" si="184"/>
        <v>0.15343935</v>
      </c>
      <c r="Y875" s="45">
        <f t="shared" si="185"/>
        <v>0.96197606999999996</v>
      </c>
      <c r="Z875" s="45">
        <f t="shared" si="186"/>
        <v>0.15343935</v>
      </c>
      <c r="AA875" s="17"/>
      <c r="AB875" s="17"/>
      <c r="AC875" s="17"/>
      <c r="AD875" s="17"/>
      <c r="AE875" s="17"/>
      <c r="AF875" s="17"/>
      <c r="AG875" s="17"/>
      <c r="AH875" s="17"/>
      <c r="AI875" s="17"/>
      <c r="AJ875" s="17"/>
      <c r="AK875" s="17"/>
      <c r="AL875" s="43"/>
      <c r="AM875" s="43"/>
    </row>
    <row r="876" spans="1:39" x14ac:dyDescent="0.25">
      <c r="A876" s="17" t="s">
        <v>524</v>
      </c>
      <c r="B876" s="18">
        <v>349</v>
      </c>
      <c r="C876" s="18">
        <v>875</v>
      </c>
      <c r="D876" s="18">
        <v>1983</v>
      </c>
      <c r="E876" s="18">
        <v>1983</v>
      </c>
      <c r="F876" s="17">
        <v>19</v>
      </c>
      <c r="G876" s="17">
        <v>35</v>
      </c>
      <c r="H876" s="17">
        <v>2020</v>
      </c>
      <c r="I876" s="19" t="s">
        <v>12</v>
      </c>
      <c r="J876" s="17">
        <v>3298.6806304900001</v>
      </c>
      <c r="K876" s="17">
        <v>-713.62082812000006</v>
      </c>
      <c r="L876" s="20">
        <v>139078.0723</v>
      </c>
      <c r="M876" s="20">
        <v>5028738.1339999996</v>
      </c>
      <c r="N876" s="20">
        <f t="shared" si="180"/>
        <v>139078.07199999999</v>
      </c>
      <c r="O876" s="20">
        <f t="shared" si="181"/>
        <v>5028738.1339999996</v>
      </c>
      <c r="P876" s="20" t="s">
        <v>104</v>
      </c>
      <c r="Q876" s="43"/>
      <c r="R876" s="43"/>
      <c r="S876" s="43"/>
      <c r="T876" s="43"/>
      <c r="U876" s="43"/>
      <c r="V876" s="45">
        <v>12.576411970000001</v>
      </c>
      <c r="W876" s="45">
        <v>12.85185603</v>
      </c>
      <c r="X876" s="45">
        <f t="shared" si="184"/>
        <v>12.576411970000001</v>
      </c>
      <c r="Y876" s="45">
        <f t="shared" si="185"/>
        <v>12.85185603</v>
      </c>
      <c r="Z876" s="45">
        <f t="shared" si="186"/>
        <v>12.576411970000001</v>
      </c>
      <c r="AA876" s="17"/>
      <c r="AB876" s="17"/>
      <c r="AC876" s="17"/>
      <c r="AD876" s="17"/>
      <c r="AE876" s="17"/>
      <c r="AF876" s="17"/>
      <c r="AG876" s="17"/>
      <c r="AH876" s="17"/>
      <c r="AI876" s="17"/>
      <c r="AJ876" s="17"/>
      <c r="AK876" s="17"/>
      <c r="AL876" s="43"/>
      <c r="AM876" s="43"/>
    </row>
    <row r="877" spans="1:39" x14ac:dyDescent="0.25">
      <c r="A877" s="17" t="s">
        <v>555</v>
      </c>
      <c r="B877" s="18">
        <v>381</v>
      </c>
      <c r="C877" s="18">
        <v>876</v>
      </c>
      <c r="D877">
        <v>1980</v>
      </c>
      <c r="E877">
        <v>1980</v>
      </c>
      <c r="F877">
        <v>20</v>
      </c>
      <c r="G877" s="17">
        <v>35</v>
      </c>
      <c r="H877" s="17">
        <v>2020</v>
      </c>
      <c r="I877" s="19" t="s">
        <v>12</v>
      </c>
      <c r="J877">
        <v>3458.9428623099998</v>
      </c>
      <c r="K877">
        <v>-794.64764653999998</v>
      </c>
      <c r="L877" s="54">
        <v>139078.0723</v>
      </c>
      <c r="M877" s="54">
        <v>5028738.1339999996</v>
      </c>
      <c r="N877" s="20">
        <f t="shared" si="180"/>
        <v>139078.07199999999</v>
      </c>
      <c r="O877" s="20">
        <f t="shared" si="181"/>
        <v>5028738.1339999996</v>
      </c>
      <c r="P877" s="20" t="s">
        <v>104</v>
      </c>
      <c r="Q877" s="43"/>
      <c r="R877" s="43"/>
      <c r="S877" s="43"/>
      <c r="T877" s="43"/>
      <c r="U877" s="43"/>
      <c r="V877" s="45">
        <v>14.238156890000001</v>
      </c>
      <c r="W877" s="45">
        <v>16.57574017</v>
      </c>
      <c r="X877" s="45">
        <f t="shared" si="184"/>
        <v>14.238156890000001</v>
      </c>
      <c r="Y877" s="45">
        <f t="shared" si="185"/>
        <v>16.57574017</v>
      </c>
      <c r="Z877" s="45">
        <f t="shared" si="186"/>
        <v>14.238156890000001</v>
      </c>
      <c r="AA877" s="17"/>
      <c r="AB877" s="17"/>
      <c r="AC877" s="17"/>
      <c r="AD877" s="17"/>
      <c r="AE877" s="17"/>
      <c r="AF877" s="17"/>
      <c r="AG877" s="17"/>
      <c r="AH877" s="17"/>
      <c r="AI877" s="17"/>
      <c r="AJ877" s="17"/>
      <c r="AK877" s="17"/>
      <c r="AL877" s="43"/>
      <c r="AM877" s="43"/>
    </row>
    <row r="878" spans="1:39" x14ac:dyDescent="0.25">
      <c r="A878" s="29" t="s">
        <v>177</v>
      </c>
      <c r="B878" s="29">
        <v>37</v>
      </c>
      <c r="C878" s="29">
        <v>877</v>
      </c>
      <c r="D878" s="29">
        <v>2020</v>
      </c>
      <c r="E878" s="29">
        <f>D878</f>
        <v>2020</v>
      </c>
      <c r="F878" s="29" t="s">
        <v>12</v>
      </c>
      <c r="G878" s="29">
        <v>37</v>
      </c>
      <c r="H878" s="29">
        <v>2020</v>
      </c>
      <c r="I878" s="30">
        <v>25</v>
      </c>
      <c r="J878" s="29" t="s">
        <v>12</v>
      </c>
      <c r="K878" s="29" t="s">
        <v>12</v>
      </c>
      <c r="L878" s="31">
        <v>139083.78479999999</v>
      </c>
      <c r="M878" s="31">
        <v>5028849.4800000004</v>
      </c>
      <c r="N878" s="31">
        <f t="shared" si="180"/>
        <v>139083.785</v>
      </c>
      <c r="O878" s="31">
        <f t="shared" si="181"/>
        <v>5028849.4800000004</v>
      </c>
      <c r="P878" s="31" t="s">
        <v>104</v>
      </c>
      <c r="Q878" s="32">
        <v>5.4694841619999996</v>
      </c>
      <c r="R878" s="32">
        <v>5.5849741375999997</v>
      </c>
      <c r="S878" s="33">
        <f>IF(E878=2020, Q878, IF(E878=1946, Q878+5.4, IF(E878=1883, Q878+8.2, IF(E878=1882, Q878+5.9, IF(E878=1824, Q878+5.8, IF(E878=1803, Q878+14.8, IF(E878=1790, Q878+8, )))))))</f>
        <v>5.4694841619999996</v>
      </c>
      <c r="T878" s="33">
        <f>IF(E878=2020, R878, IF(E878=1946, R878+5.4, IF(E878=1883, R878+8.2, IF(E878=1882, R878+5.9, IF(E878=1824, R878+5.8, IF(E878=1803, R878+14.8, IF(E878=1790, R878+8, )))))))</f>
        <v>5.5849741375999997</v>
      </c>
      <c r="U878" s="33">
        <f>IF(P878="Affine", S878, T878)</f>
        <v>5.4694841619999996</v>
      </c>
      <c r="V878" s="29"/>
      <c r="W878" s="29"/>
      <c r="X878" s="34"/>
      <c r="Y878" s="33"/>
      <c r="Z878" s="32"/>
      <c r="AA878" s="29">
        <v>1790</v>
      </c>
      <c r="AB878" s="29">
        <v>1803</v>
      </c>
      <c r="AC878" s="29">
        <f>AVERAGE(AA878:AB878)</f>
        <v>1796.5</v>
      </c>
      <c r="AD878" s="29">
        <f>AC878-AA878</f>
        <v>6.5</v>
      </c>
      <c r="AE878" s="29">
        <v>2020</v>
      </c>
      <c r="AF878" s="29">
        <v>2020</v>
      </c>
      <c r="AG878" s="29">
        <f>AVERAGE(AE878:AF878)</f>
        <v>2020</v>
      </c>
      <c r="AH878" s="29">
        <f>AG878-AE878</f>
        <v>0</v>
      </c>
      <c r="AI878" s="29" t="s">
        <v>142</v>
      </c>
      <c r="AJ878" s="29">
        <v>2</v>
      </c>
      <c r="AK878" s="29" t="s">
        <v>175</v>
      </c>
      <c r="AL878" s="32">
        <f>AVERAGE(V879:V903)</f>
        <v>5.4694841619999996</v>
      </c>
      <c r="AM878" s="32">
        <f>AVERAGE(W879:W903)</f>
        <v>5.5849741375999997</v>
      </c>
    </row>
    <row r="879" spans="1:39" x14ac:dyDescent="0.25">
      <c r="A879" s="17" t="s">
        <v>1479</v>
      </c>
      <c r="B879" s="18">
        <v>1291</v>
      </c>
      <c r="C879" s="18">
        <v>878</v>
      </c>
      <c r="D879" s="17" t="s">
        <v>1476</v>
      </c>
      <c r="E879" s="17">
        <v>1803</v>
      </c>
      <c r="F879" s="17">
        <v>4</v>
      </c>
      <c r="G879" s="17">
        <v>37</v>
      </c>
      <c r="H879" s="17">
        <v>2020</v>
      </c>
      <c r="I879" s="19" t="s">
        <v>12</v>
      </c>
      <c r="J879" s="17">
        <v>2401.7333956900002</v>
      </c>
      <c r="K879" s="17">
        <v>-4592.1110611000004</v>
      </c>
      <c r="L879" s="20">
        <v>139083.78479486</v>
      </c>
      <c r="M879" s="20">
        <v>5028849.47985538</v>
      </c>
      <c r="N879" s="20">
        <f t="shared" si="180"/>
        <v>139083.785</v>
      </c>
      <c r="O879" s="20">
        <f t="shared" si="181"/>
        <v>5028849.4800000004</v>
      </c>
      <c r="P879" s="20" t="s">
        <v>199</v>
      </c>
      <c r="Q879" s="43"/>
      <c r="R879" s="43"/>
      <c r="S879" s="43"/>
      <c r="T879" s="43"/>
      <c r="U879" s="43"/>
      <c r="V879" s="44">
        <v>16.100000000000001</v>
      </c>
      <c r="W879" s="44">
        <v>17.600000000000001</v>
      </c>
      <c r="X879" s="45">
        <f t="shared" ref="X879:X903" si="187">IF(H879=2020, V879, IF(H879=1946, V879+5.4, IF(H879=1883, V879+8.2, IF(H879=1882, V879+5.9, IF(H879=1824, V879+5.8, IF(H879=1803, V879+14.8, IF(H879=1790, V879+8, )))))))</f>
        <v>16.100000000000001</v>
      </c>
      <c r="Y879" s="45">
        <f t="shared" ref="Y879:Y903" si="188">IF(H879=2020, W879, IF(H879=1946, W879+6.1, IF(H879=1883, W879+7.6, IF(H879=1882, W879+6.3, IF(H879=1824, W879+7.4, IF(H879=1803, W879+17.5, IF(H879=1790, W879+11.8, )))))))</f>
        <v>17.600000000000001</v>
      </c>
      <c r="Z879" s="45">
        <f t="shared" ref="Z879:Z903" si="189">IF(P879="Affine", X879, Y879)</f>
        <v>17.600000000000001</v>
      </c>
      <c r="AA879" s="17"/>
      <c r="AB879" s="17"/>
      <c r="AC879" s="17"/>
      <c r="AD879" s="17"/>
      <c r="AE879" s="17"/>
      <c r="AF879" s="17"/>
      <c r="AG879" s="17"/>
      <c r="AH879" s="17"/>
      <c r="AI879" s="17"/>
      <c r="AJ879" s="17"/>
      <c r="AK879" s="17"/>
      <c r="AL879" s="43"/>
      <c r="AM879" s="43"/>
    </row>
    <row r="880" spans="1:39" x14ac:dyDescent="0.25">
      <c r="A880" s="17" t="s">
        <v>1462</v>
      </c>
      <c r="B880" s="18">
        <v>1275</v>
      </c>
      <c r="C880" s="18">
        <v>879</v>
      </c>
      <c r="D880" s="17">
        <v>1807</v>
      </c>
      <c r="E880" s="17">
        <f>D880</f>
        <v>1807</v>
      </c>
      <c r="F880" s="17">
        <v>5</v>
      </c>
      <c r="G880" s="17">
        <v>37</v>
      </c>
      <c r="H880" s="17">
        <v>2020</v>
      </c>
      <c r="I880" s="19" t="s">
        <v>12</v>
      </c>
      <c r="J880" s="17">
        <v>296.05613684999997</v>
      </c>
      <c r="K880" s="17">
        <v>-221.79218600999999</v>
      </c>
      <c r="L880" s="20">
        <v>139083.78479486</v>
      </c>
      <c r="M880" s="20">
        <v>5028849.47985538</v>
      </c>
      <c r="N880" s="20">
        <f t="shared" si="180"/>
        <v>139083.785</v>
      </c>
      <c r="O880" s="20">
        <f t="shared" si="181"/>
        <v>5028849.4800000004</v>
      </c>
      <c r="P880" s="20" t="s">
        <v>199</v>
      </c>
      <c r="Q880" s="43"/>
      <c r="R880" s="43"/>
      <c r="S880" s="43"/>
      <c r="T880" s="43"/>
      <c r="U880" s="43"/>
      <c r="V880" s="53">
        <v>17.021395309999999</v>
      </c>
      <c r="W880" s="53">
        <v>12.9102838</v>
      </c>
      <c r="X880" s="45">
        <f t="shared" si="187"/>
        <v>17.021395309999999</v>
      </c>
      <c r="Y880" s="45">
        <f t="shared" si="188"/>
        <v>12.9102838</v>
      </c>
      <c r="Z880" s="45">
        <f t="shared" si="189"/>
        <v>12.9102838</v>
      </c>
      <c r="AA880" s="17"/>
      <c r="AB880" s="17"/>
      <c r="AC880" s="17"/>
      <c r="AD880" s="17"/>
      <c r="AE880" s="17"/>
      <c r="AF880" s="17"/>
      <c r="AG880" s="17"/>
      <c r="AH880" s="17"/>
      <c r="AI880" s="17"/>
      <c r="AJ880" s="17"/>
      <c r="AK880" s="17"/>
      <c r="AL880" s="43"/>
      <c r="AM880" s="43"/>
    </row>
    <row r="881" spans="1:39" x14ac:dyDescent="0.25">
      <c r="A881" s="17" t="s">
        <v>1486</v>
      </c>
      <c r="B881" s="18">
        <v>1297</v>
      </c>
      <c r="C881" s="18">
        <v>880</v>
      </c>
      <c r="D881" s="17" t="s">
        <v>1483</v>
      </c>
      <c r="E881" s="17">
        <v>1803</v>
      </c>
      <c r="F881" s="17">
        <v>4</v>
      </c>
      <c r="G881" s="17">
        <v>37</v>
      </c>
      <c r="H881" s="17">
        <v>2020</v>
      </c>
      <c r="I881" s="19" t="s">
        <v>12</v>
      </c>
      <c r="J881" s="17">
        <v>455.91173779000002</v>
      </c>
      <c r="K881" s="17">
        <v>-287.02172264000001</v>
      </c>
      <c r="L881" s="20">
        <v>139083.78479486</v>
      </c>
      <c r="M881" s="20">
        <v>5028849.47985538</v>
      </c>
      <c r="N881" s="20">
        <f t="shared" si="180"/>
        <v>139083.785</v>
      </c>
      <c r="O881" s="20">
        <f t="shared" si="181"/>
        <v>5028849.4800000004</v>
      </c>
      <c r="P881" s="20" t="s">
        <v>199</v>
      </c>
      <c r="Q881" s="43"/>
      <c r="R881" s="43"/>
      <c r="S881" s="43"/>
      <c r="T881" s="43"/>
      <c r="U881" s="43"/>
      <c r="V881" s="44">
        <v>5</v>
      </c>
      <c r="W881" s="44">
        <v>2</v>
      </c>
      <c r="X881" s="45">
        <f t="shared" si="187"/>
        <v>5</v>
      </c>
      <c r="Y881" s="45">
        <f t="shared" si="188"/>
        <v>2</v>
      </c>
      <c r="Z881" s="45">
        <f t="shared" si="189"/>
        <v>2</v>
      </c>
      <c r="AA881" s="17"/>
      <c r="AB881" s="17"/>
      <c r="AC881" s="17"/>
      <c r="AD881" s="17"/>
      <c r="AE881" s="17"/>
      <c r="AF881" s="17"/>
      <c r="AG881" s="17"/>
      <c r="AH881" s="17"/>
      <c r="AI881" s="17"/>
      <c r="AJ881" s="17"/>
      <c r="AK881" s="17"/>
      <c r="AL881" s="43"/>
      <c r="AM881" s="43"/>
    </row>
    <row r="882" spans="1:39" x14ac:dyDescent="0.25">
      <c r="A882" s="17" t="s">
        <v>1245</v>
      </c>
      <c r="B882" s="18">
        <v>1062</v>
      </c>
      <c r="C882" s="18">
        <v>881</v>
      </c>
      <c r="D882" s="17" t="s">
        <v>1221</v>
      </c>
      <c r="E882" s="17">
        <v>1880</v>
      </c>
      <c r="F882" s="17">
        <v>25</v>
      </c>
      <c r="G882" s="17">
        <v>37</v>
      </c>
      <c r="H882" s="17">
        <v>2020</v>
      </c>
      <c r="I882" s="19" t="s">
        <v>12</v>
      </c>
      <c r="J882" s="17">
        <v>1900.34370345</v>
      </c>
      <c r="K882" s="17">
        <v>-334.6527117</v>
      </c>
      <c r="L882" s="20">
        <v>139083.78479999999</v>
      </c>
      <c r="M882" s="20">
        <v>5028849.4800000004</v>
      </c>
      <c r="N882" s="20">
        <f t="shared" si="180"/>
        <v>139083.785</v>
      </c>
      <c r="O882" s="20">
        <f t="shared" si="181"/>
        <v>5028849.4800000004</v>
      </c>
      <c r="P882" s="20" t="s">
        <v>104</v>
      </c>
      <c r="Q882" s="43"/>
      <c r="R882" s="43"/>
      <c r="S882" s="43"/>
      <c r="T882" s="43"/>
      <c r="U882" s="43"/>
      <c r="V882" s="44">
        <v>2.2000000000000002</v>
      </c>
      <c r="W882" s="44">
        <v>0.7</v>
      </c>
      <c r="X882" s="45">
        <f t="shared" si="187"/>
        <v>2.2000000000000002</v>
      </c>
      <c r="Y882" s="45">
        <f t="shared" si="188"/>
        <v>0.7</v>
      </c>
      <c r="Z882" s="45">
        <f t="shared" si="189"/>
        <v>2.2000000000000002</v>
      </c>
      <c r="AA882" s="17"/>
      <c r="AB882" s="17"/>
      <c r="AC882" s="17"/>
      <c r="AD882" s="17"/>
      <c r="AE882" s="17"/>
      <c r="AF882" s="17"/>
      <c r="AG882" s="17"/>
      <c r="AH882" s="17"/>
      <c r="AI882" s="17"/>
      <c r="AJ882" s="17"/>
      <c r="AK882" s="17"/>
      <c r="AL882" s="43"/>
      <c r="AM882" s="43"/>
    </row>
    <row r="883" spans="1:39" x14ac:dyDescent="0.25">
      <c r="A883" s="17" t="s">
        <v>1424</v>
      </c>
      <c r="B883" s="18">
        <v>1238</v>
      </c>
      <c r="C883" s="18">
        <v>882</v>
      </c>
      <c r="D883" s="17" t="s">
        <v>1399</v>
      </c>
      <c r="E883" s="17">
        <v>1827</v>
      </c>
      <c r="F883" s="17">
        <v>26</v>
      </c>
      <c r="G883" s="17">
        <v>37</v>
      </c>
      <c r="H883" s="17">
        <v>2020</v>
      </c>
      <c r="I883" s="19" t="s">
        <v>12</v>
      </c>
      <c r="J883" s="17">
        <v>3964.4399869499998</v>
      </c>
      <c r="K883" s="17">
        <v>-3096.7783772399998</v>
      </c>
      <c r="L883" s="20">
        <v>139083.78479999999</v>
      </c>
      <c r="M883" s="20">
        <v>5028849.4800000004</v>
      </c>
      <c r="N883" s="20">
        <f t="shared" si="180"/>
        <v>139083.785</v>
      </c>
      <c r="O883" s="20">
        <f t="shared" si="181"/>
        <v>5028849.4800000004</v>
      </c>
      <c r="P883" s="20" t="s">
        <v>199</v>
      </c>
      <c r="Q883" s="43"/>
      <c r="R883" s="43"/>
      <c r="S883" s="43"/>
      <c r="T883" s="43"/>
      <c r="U883" s="43"/>
      <c r="V883" s="45">
        <v>4.4908233600000003</v>
      </c>
      <c r="W883" s="45">
        <v>7.7214490099999997</v>
      </c>
      <c r="X883" s="45">
        <f t="shared" si="187"/>
        <v>4.4908233600000003</v>
      </c>
      <c r="Y883" s="45">
        <f t="shared" si="188"/>
        <v>7.7214490099999997</v>
      </c>
      <c r="Z883" s="45">
        <f t="shared" si="189"/>
        <v>7.7214490099999997</v>
      </c>
      <c r="AA883" s="17"/>
      <c r="AB883" s="17"/>
      <c r="AC883" s="17"/>
      <c r="AD883" s="17"/>
      <c r="AE883" s="17"/>
      <c r="AF883" s="17"/>
      <c r="AG883" s="17"/>
      <c r="AH883" s="17"/>
      <c r="AI883" s="17"/>
      <c r="AJ883" s="17"/>
      <c r="AK883" s="17"/>
      <c r="AL883" s="43"/>
      <c r="AM883" s="43"/>
    </row>
    <row r="884" spans="1:39" x14ac:dyDescent="0.25">
      <c r="A884" s="17" t="s">
        <v>343</v>
      </c>
      <c r="B884" s="18">
        <v>163</v>
      </c>
      <c r="C884" s="18">
        <v>883</v>
      </c>
      <c r="D884" s="18">
        <v>2000</v>
      </c>
      <c r="E884" s="17">
        <f>D884</f>
        <v>2000</v>
      </c>
      <c r="F884" s="17">
        <v>24</v>
      </c>
      <c r="G884" s="17">
        <v>37</v>
      </c>
      <c r="H884" s="17">
        <v>2020</v>
      </c>
      <c r="I884" s="19" t="s">
        <v>12</v>
      </c>
      <c r="J884" s="17">
        <v>1529.4875804400001</v>
      </c>
      <c r="K884" s="17">
        <v>-201.15577467</v>
      </c>
      <c r="L884" s="20">
        <v>139083.78479999999</v>
      </c>
      <c r="M884" s="20">
        <v>5028849.4800000004</v>
      </c>
      <c r="N884" s="20">
        <f t="shared" si="180"/>
        <v>139083.785</v>
      </c>
      <c r="O884" s="20">
        <f t="shared" si="181"/>
        <v>5028849.4800000004</v>
      </c>
      <c r="P884" s="20" t="s">
        <v>104</v>
      </c>
      <c r="Q884" s="51"/>
      <c r="R884" s="51"/>
      <c r="S884" s="51"/>
      <c r="T884" s="51"/>
      <c r="U884" s="51"/>
      <c r="V884" s="44">
        <v>0.9</v>
      </c>
      <c r="W884" s="44">
        <v>0.8</v>
      </c>
      <c r="X884" s="45">
        <f t="shared" si="187"/>
        <v>0.9</v>
      </c>
      <c r="Y884" s="45">
        <f t="shared" si="188"/>
        <v>0.8</v>
      </c>
      <c r="Z884" s="45">
        <f t="shared" si="189"/>
        <v>0.9</v>
      </c>
      <c r="AA884" s="17"/>
      <c r="AB884" s="17"/>
      <c r="AC884" s="17"/>
      <c r="AD884" s="17"/>
      <c r="AE884" s="17"/>
      <c r="AF884" s="17"/>
      <c r="AG884" s="17"/>
      <c r="AH884" s="17"/>
      <c r="AI884" s="17"/>
      <c r="AJ884" s="17"/>
      <c r="AK884" s="17"/>
      <c r="AL884" s="51"/>
      <c r="AM884" s="51"/>
    </row>
    <row r="885" spans="1:39" x14ac:dyDescent="0.25">
      <c r="A885" s="17" t="s">
        <v>499</v>
      </c>
      <c r="B885" s="18">
        <v>323</v>
      </c>
      <c r="C885" s="18">
        <v>884</v>
      </c>
      <c r="D885" s="18">
        <v>1986</v>
      </c>
      <c r="E885" s="17">
        <f>D885</f>
        <v>1986</v>
      </c>
      <c r="F885" s="17">
        <v>23</v>
      </c>
      <c r="G885" s="17">
        <v>37</v>
      </c>
      <c r="H885" s="17">
        <v>2020</v>
      </c>
      <c r="I885" s="19" t="s">
        <v>12</v>
      </c>
      <c r="J885" s="17">
        <v>47.239206799999998</v>
      </c>
      <c r="K885" s="17">
        <v>6.78643368</v>
      </c>
      <c r="L885" s="20">
        <v>139083.78479999999</v>
      </c>
      <c r="M885" s="20">
        <v>5028849.4800000004</v>
      </c>
      <c r="N885" s="20">
        <f t="shared" si="180"/>
        <v>139083.785</v>
      </c>
      <c r="O885" s="20">
        <f t="shared" si="181"/>
        <v>5028849.4800000004</v>
      </c>
      <c r="P885" s="20" t="s">
        <v>104</v>
      </c>
      <c r="Q885" s="51"/>
      <c r="R885" s="51"/>
      <c r="S885" s="51"/>
      <c r="T885" s="51"/>
      <c r="U885" s="51"/>
      <c r="V885" s="44">
        <v>0.9</v>
      </c>
      <c r="W885" s="44">
        <v>1.2</v>
      </c>
      <c r="X885" s="45">
        <f t="shared" si="187"/>
        <v>0.9</v>
      </c>
      <c r="Y885" s="45">
        <f t="shared" si="188"/>
        <v>1.2</v>
      </c>
      <c r="Z885" s="45">
        <f t="shared" si="189"/>
        <v>0.9</v>
      </c>
      <c r="AA885" s="17"/>
      <c r="AB885" s="17"/>
      <c r="AC885" s="17"/>
      <c r="AD885" s="17"/>
      <c r="AE885" s="17"/>
      <c r="AF885" s="17"/>
      <c r="AG885" s="17"/>
      <c r="AH885" s="17"/>
      <c r="AI885" s="17"/>
      <c r="AJ885" s="17"/>
      <c r="AK885" s="17"/>
      <c r="AL885" s="51"/>
      <c r="AM885" s="51"/>
    </row>
    <row r="886" spans="1:39" x14ac:dyDescent="0.25">
      <c r="A886" s="17" t="s">
        <v>865</v>
      </c>
      <c r="B886" s="18">
        <v>690</v>
      </c>
      <c r="C886" s="18">
        <v>885</v>
      </c>
      <c r="D886" s="17" t="s">
        <v>837</v>
      </c>
      <c r="E886" s="17">
        <v>1946</v>
      </c>
      <c r="F886" s="17">
        <v>29</v>
      </c>
      <c r="G886" s="17">
        <v>37</v>
      </c>
      <c r="H886" s="17">
        <v>2020</v>
      </c>
      <c r="I886" s="19" t="s">
        <v>12</v>
      </c>
      <c r="J886" s="17">
        <v>14.522133520000001</v>
      </c>
      <c r="K886" s="17">
        <v>10.984973370000001</v>
      </c>
      <c r="L886" s="20">
        <v>139083.78479999999</v>
      </c>
      <c r="M886" s="20">
        <v>5028849.4800000004</v>
      </c>
      <c r="N886" s="20">
        <f t="shared" si="180"/>
        <v>139083.785</v>
      </c>
      <c r="O886" s="20">
        <f t="shared" si="181"/>
        <v>5028849.4800000004</v>
      </c>
      <c r="P886" s="20" t="s">
        <v>104</v>
      </c>
      <c r="Q886" s="51"/>
      <c r="R886" s="51"/>
      <c r="S886" s="51"/>
      <c r="T886" s="51"/>
      <c r="U886" s="51"/>
      <c r="V886" s="44">
        <v>0.7</v>
      </c>
      <c r="W886" s="44">
        <v>0.6</v>
      </c>
      <c r="X886" s="45">
        <f t="shared" si="187"/>
        <v>0.7</v>
      </c>
      <c r="Y886" s="45">
        <f t="shared" si="188"/>
        <v>0.6</v>
      </c>
      <c r="Z886" s="45">
        <f t="shared" si="189"/>
        <v>0.7</v>
      </c>
      <c r="AA886" s="17"/>
      <c r="AB886" s="17"/>
      <c r="AC886" s="17"/>
      <c r="AD886" s="17"/>
      <c r="AE886" s="17"/>
      <c r="AF886" s="17"/>
      <c r="AG886" s="17"/>
      <c r="AH886" s="17"/>
      <c r="AI886" s="17"/>
      <c r="AJ886" s="17"/>
      <c r="AK886" s="17"/>
      <c r="AL886" s="51"/>
      <c r="AM886" s="51"/>
    </row>
    <row r="887" spans="1:39" x14ac:dyDescent="0.25">
      <c r="A887" s="17" t="s">
        <v>910</v>
      </c>
      <c r="B887" s="18">
        <v>734</v>
      </c>
      <c r="C887" s="18">
        <v>886</v>
      </c>
      <c r="D887" s="17" t="s">
        <v>879</v>
      </c>
      <c r="E887" s="17">
        <v>1946</v>
      </c>
      <c r="F887" s="17">
        <v>32</v>
      </c>
      <c r="G887" s="17">
        <v>37</v>
      </c>
      <c r="H887" s="17">
        <v>2020</v>
      </c>
      <c r="I887" s="19" t="s">
        <v>12</v>
      </c>
      <c r="J887" s="17">
        <v>566.86692936999998</v>
      </c>
      <c r="K887" s="17">
        <v>-191.43950297000001</v>
      </c>
      <c r="L887" s="20">
        <v>139083.78479999999</v>
      </c>
      <c r="M887" s="20">
        <v>5028849.4800000004</v>
      </c>
      <c r="N887" s="20">
        <f t="shared" si="180"/>
        <v>139083.785</v>
      </c>
      <c r="O887" s="20">
        <f t="shared" si="181"/>
        <v>5028849.4800000004</v>
      </c>
      <c r="P887" s="20" t="s">
        <v>104</v>
      </c>
      <c r="Q887" s="43"/>
      <c r="R887" s="43"/>
      <c r="S887" s="43"/>
      <c r="T887" s="43"/>
      <c r="U887" s="43"/>
      <c r="V887" s="44">
        <v>0.5</v>
      </c>
      <c r="W887" s="44">
        <v>0.7</v>
      </c>
      <c r="X887" s="45">
        <f t="shared" si="187"/>
        <v>0.5</v>
      </c>
      <c r="Y887" s="45">
        <f t="shared" si="188"/>
        <v>0.7</v>
      </c>
      <c r="Z887" s="45">
        <f t="shared" si="189"/>
        <v>0.5</v>
      </c>
      <c r="AA887" s="17"/>
      <c r="AB887" s="17"/>
      <c r="AC887" s="17"/>
      <c r="AD887" s="17"/>
      <c r="AE887" s="17"/>
      <c r="AF887" s="17"/>
      <c r="AG887" s="17"/>
      <c r="AH887" s="17"/>
      <c r="AI887" s="17"/>
      <c r="AJ887" s="17"/>
      <c r="AK887" s="17"/>
      <c r="AL887" s="43"/>
      <c r="AM887" s="43"/>
    </row>
    <row r="888" spans="1:39" x14ac:dyDescent="0.25">
      <c r="A888" s="17" t="s">
        <v>930</v>
      </c>
      <c r="B888" s="18">
        <v>753</v>
      </c>
      <c r="C888" s="18">
        <v>887</v>
      </c>
      <c r="D888" s="17" t="s">
        <v>919</v>
      </c>
      <c r="E888" s="17">
        <v>1946</v>
      </c>
      <c r="F888" s="17">
        <v>12</v>
      </c>
      <c r="G888" s="17">
        <v>37</v>
      </c>
      <c r="H888" s="17">
        <v>2020</v>
      </c>
      <c r="I888" s="19" t="s">
        <v>12</v>
      </c>
      <c r="J888" s="17">
        <v>37.717152059999997</v>
      </c>
      <c r="K888" s="17">
        <v>29.599191699999999</v>
      </c>
      <c r="L888" s="20">
        <v>139083.78479999999</v>
      </c>
      <c r="M888" s="20">
        <v>5028849.4800000004</v>
      </c>
      <c r="N888" s="20">
        <f t="shared" si="180"/>
        <v>139083.785</v>
      </c>
      <c r="O888" s="20">
        <f t="shared" si="181"/>
        <v>5028849.4800000004</v>
      </c>
      <c r="P888" s="20" t="s">
        <v>104</v>
      </c>
      <c r="Q888" s="43"/>
      <c r="R888" s="43"/>
      <c r="S888" s="43"/>
      <c r="T888" s="43"/>
      <c r="U888" s="43"/>
      <c r="V888" s="44">
        <v>2.9</v>
      </c>
      <c r="W888" s="44">
        <v>2.5</v>
      </c>
      <c r="X888" s="45">
        <f t="shared" si="187"/>
        <v>2.9</v>
      </c>
      <c r="Y888" s="45">
        <f t="shared" si="188"/>
        <v>2.5</v>
      </c>
      <c r="Z888" s="45">
        <f t="shared" si="189"/>
        <v>2.9</v>
      </c>
      <c r="AA888" s="17"/>
      <c r="AB888" s="17"/>
      <c r="AC888" s="17"/>
      <c r="AD888" s="17"/>
      <c r="AE888" s="17"/>
      <c r="AF888" s="17"/>
      <c r="AG888" s="17"/>
      <c r="AH888" s="17"/>
      <c r="AI888" s="17"/>
      <c r="AJ888" s="17"/>
      <c r="AK888" s="17"/>
      <c r="AL888" s="43"/>
      <c r="AM888" s="43"/>
    </row>
    <row r="889" spans="1:39" x14ac:dyDescent="0.25">
      <c r="A889" s="17" t="s">
        <v>1061</v>
      </c>
      <c r="B889" s="18">
        <v>883</v>
      </c>
      <c r="C889" s="18">
        <v>888</v>
      </c>
      <c r="D889" s="17" t="s">
        <v>1012</v>
      </c>
      <c r="E889" s="17">
        <v>1905</v>
      </c>
      <c r="F889" s="17">
        <v>50</v>
      </c>
      <c r="G889" s="17">
        <v>37</v>
      </c>
      <c r="H889" s="17">
        <v>2020</v>
      </c>
      <c r="I889" s="19" t="s">
        <v>12</v>
      </c>
      <c r="J889" s="17">
        <v>6066.6178878700002</v>
      </c>
      <c r="K889" s="17">
        <v>-1810.98679797</v>
      </c>
      <c r="L889" s="20">
        <v>139083.78479999999</v>
      </c>
      <c r="M889" s="20">
        <v>5028849.4800000004</v>
      </c>
      <c r="N889" s="20">
        <f t="shared" si="180"/>
        <v>139083.785</v>
      </c>
      <c r="O889" s="20">
        <f t="shared" si="181"/>
        <v>5028849.4800000004</v>
      </c>
      <c r="P889" s="20" t="s">
        <v>104</v>
      </c>
      <c r="Q889" s="43"/>
      <c r="R889" s="43"/>
      <c r="S889" s="43"/>
      <c r="T889" s="43"/>
      <c r="U889" s="43"/>
      <c r="V889" s="45">
        <v>3.4766184199999999</v>
      </c>
      <c r="W889" s="52">
        <v>3.7862791900000001</v>
      </c>
      <c r="X889" s="45">
        <f t="shared" si="187"/>
        <v>3.4766184199999999</v>
      </c>
      <c r="Y889" s="45">
        <f t="shared" si="188"/>
        <v>3.7862791900000001</v>
      </c>
      <c r="Z889" s="45">
        <f t="shared" si="189"/>
        <v>3.4766184199999999</v>
      </c>
      <c r="AA889" s="17"/>
      <c r="AB889" s="17"/>
      <c r="AC889" s="17"/>
      <c r="AD889" s="17"/>
      <c r="AE889" s="17"/>
      <c r="AF889" s="17"/>
      <c r="AG889" s="17"/>
      <c r="AH889" s="17"/>
      <c r="AI889" s="17"/>
      <c r="AJ889" s="17"/>
      <c r="AK889" s="17"/>
      <c r="AL889" s="43"/>
      <c r="AM889" s="43"/>
    </row>
    <row r="890" spans="1:39" x14ac:dyDescent="0.25">
      <c r="A890" s="17" t="s">
        <v>1097</v>
      </c>
      <c r="B890" s="18">
        <v>918</v>
      </c>
      <c r="C890" s="18">
        <v>889</v>
      </c>
      <c r="D890" s="17" t="s">
        <v>1067</v>
      </c>
      <c r="E890" s="17">
        <v>1905</v>
      </c>
      <c r="F890" s="17">
        <v>31</v>
      </c>
      <c r="G890" s="17">
        <v>37</v>
      </c>
      <c r="H890" s="17">
        <v>2020</v>
      </c>
      <c r="I890" s="19" t="s">
        <v>12</v>
      </c>
      <c r="J890" s="17">
        <v>2956.1356345200002</v>
      </c>
      <c r="K890" s="17">
        <v>-315.66796567</v>
      </c>
      <c r="L890" s="20">
        <v>139083.78479999999</v>
      </c>
      <c r="M890" s="20">
        <v>5028849.4800000004</v>
      </c>
      <c r="N890" s="20">
        <f t="shared" si="180"/>
        <v>139083.785</v>
      </c>
      <c r="O890" s="20">
        <f t="shared" si="181"/>
        <v>5028849.4800000004</v>
      </c>
      <c r="P890" s="20" t="s">
        <v>104</v>
      </c>
      <c r="Q890" s="43"/>
      <c r="R890" s="43"/>
      <c r="S890" s="43"/>
      <c r="T890" s="43"/>
      <c r="U890" s="43"/>
      <c r="V890" s="44">
        <v>2.1</v>
      </c>
      <c r="W890" s="44">
        <v>5.4</v>
      </c>
      <c r="X890" s="45">
        <f t="shared" si="187"/>
        <v>2.1</v>
      </c>
      <c r="Y890" s="45">
        <f t="shared" si="188"/>
        <v>5.4</v>
      </c>
      <c r="Z890" s="45">
        <f t="shared" si="189"/>
        <v>2.1</v>
      </c>
      <c r="AA890" s="17"/>
      <c r="AB890" s="17"/>
      <c r="AC890" s="17"/>
      <c r="AD890" s="17"/>
      <c r="AE890" s="17"/>
      <c r="AF890" s="17"/>
      <c r="AG890" s="17"/>
      <c r="AH890" s="17"/>
      <c r="AI890" s="17"/>
      <c r="AJ890" s="17"/>
      <c r="AK890" s="17"/>
      <c r="AL890" s="43"/>
      <c r="AM890" s="43"/>
    </row>
    <row r="891" spans="1:39" x14ac:dyDescent="0.25">
      <c r="A891" s="17" t="s">
        <v>1160</v>
      </c>
      <c r="B891" s="18">
        <v>980</v>
      </c>
      <c r="C891" s="18">
        <v>890</v>
      </c>
      <c r="D891" s="17">
        <v>1883</v>
      </c>
      <c r="E891" s="17">
        <f>D891</f>
        <v>1883</v>
      </c>
      <c r="F891" s="17">
        <v>25</v>
      </c>
      <c r="G891" s="17">
        <v>37</v>
      </c>
      <c r="H891" s="17">
        <v>2020</v>
      </c>
      <c r="I891" s="19" t="s">
        <v>12</v>
      </c>
      <c r="J891" s="17">
        <v>1566.4624308299999</v>
      </c>
      <c r="K891" s="17">
        <v>-2400.0745517800001</v>
      </c>
      <c r="L891" s="20">
        <v>139083.78479999999</v>
      </c>
      <c r="M891" s="20">
        <v>5028849.4800000004</v>
      </c>
      <c r="N891" s="20">
        <f t="shared" si="180"/>
        <v>139083.785</v>
      </c>
      <c r="O891" s="20">
        <f t="shared" si="181"/>
        <v>5028849.4800000004</v>
      </c>
      <c r="P891" s="20" t="s">
        <v>104</v>
      </c>
      <c r="Q891" s="43"/>
      <c r="R891" s="43"/>
      <c r="S891" s="43"/>
      <c r="T891" s="43"/>
      <c r="U891" s="43"/>
      <c r="V891" s="53">
        <v>9.2293010500000001</v>
      </c>
      <c r="W891" s="53">
        <v>8.0902803599999995</v>
      </c>
      <c r="X891" s="45">
        <f t="shared" si="187"/>
        <v>9.2293010500000001</v>
      </c>
      <c r="Y891" s="45">
        <f t="shared" si="188"/>
        <v>8.0902803599999995</v>
      </c>
      <c r="Z891" s="45">
        <f t="shared" si="189"/>
        <v>9.2293010500000001</v>
      </c>
      <c r="AA891" s="17"/>
      <c r="AB891" s="17"/>
      <c r="AC891" s="17"/>
      <c r="AD891" s="17"/>
      <c r="AE891" s="17"/>
      <c r="AF891" s="17"/>
      <c r="AG891" s="17"/>
      <c r="AH891" s="17"/>
      <c r="AI891" s="17"/>
      <c r="AJ891" s="17"/>
      <c r="AK891" s="17"/>
      <c r="AL891" s="43"/>
      <c r="AM891" s="43"/>
    </row>
    <row r="892" spans="1:39" x14ac:dyDescent="0.25">
      <c r="A892" s="17" t="s">
        <v>1191</v>
      </c>
      <c r="B892" s="18">
        <v>1009</v>
      </c>
      <c r="C892" s="18">
        <v>891</v>
      </c>
      <c r="D892" s="17" t="s">
        <v>1176</v>
      </c>
      <c r="E892" s="17">
        <v>1880</v>
      </c>
      <c r="F892" s="17">
        <v>16</v>
      </c>
      <c r="G892" s="17">
        <v>37</v>
      </c>
      <c r="H892" s="17">
        <v>2020</v>
      </c>
      <c r="I892" s="19" t="s">
        <v>12</v>
      </c>
      <c r="J892" s="17">
        <v>6401.7757245399998</v>
      </c>
      <c r="K892" s="17">
        <v>-1637.6777653900001</v>
      </c>
      <c r="L892" s="20">
        <v>139083.78479999999</v>
      </c>
      <c r="M892" s="20">
        <v>5028849.4800000004</v>
      </c>
      <c r="N892" s="20">
        <f t="shared" si="180"/>
        <v>139083.785</v>
      </c>
      <c r="O892" s="20">
        <f t="shared" si="181"/>
        <v>5028849.4800000004</v>
      </c>
      <c r="P892" s="20" t="s">
        <v>104</v>
      </c>
      <c r="Q892" s="43"/>
      <c r="R892" s="43"/>
      <c r="S892" s="43"/>
      <c r="T892" s="43"/>
      <c r="U892" s="43"/>
      <c r="V892" s="44">
        <v>4.5</v>
      </c>
      <c r="W892" s="44">
        <v>6.2</v>
      </c>
      <c r="X892" s="45">
        <f t="shared" si="187"/>
        <v>4.5</v>
      </c>
      <c r="Y892" s="45">
        <f t="shared" si="188"/>
        <v>6.2</v>
      </c>
      <c r="Z892" s="45">
        <f t="shared" si="189"/>
        <v>4.5</v>
      </c>
      <c r="AA892" s="17"/>
      <c r="AB892" s="17"/>
      <c r="AC892" s="17"/>
      <c r="AD892" s="17"/>
      <c r="AE892" s="17"/>
      <c r="AF892" s="17"/>
      <c r="AG892" s="17"/>
      <c r="AH892" s="17"/>
      <c r="AI892" s="17"/>
      <c r="AJ892" s="17"/>
      <c r="AK892" s="17"/>
      <c r="AL892" s="43"/>
      <c r="AM892" s="43"/>
    </row>
    <row r="893" spans="1:39" x14ac:dyDescent="0.25">
      <c r="A893" s="17" t="s">
        <v>1371</v>
      </c>
      <c r="B893" s="18">
        <v>1186</v>
      </c>
      <c r="C893" s="18">
        <v>892</v>
      </c>
      <c r="D893" s="17" t="s">
        <v>1742</v>
      </c>
      <c r="E893" s="17">
        <v>1852</v>
      </c>
      <c r="F893" s="17">
        <v>28</v>
      </c>
      <c r="G893" s="17">
        <v>37</v>
      </c>
      <c r="H893" s="17">
        <v>2020</v>
      </c>
      <c r="I893" s="19" t="s">
        <v>12</v>
      </c>
      <c r="J893" s="17">
        <v>3.81886108</v>
      </c>
      <c r="K893" s="17">
        <v>2.45412864</v>
      </c>
      <c r="L893" s="20">
        <v>139083.78479999999</v>
      </c>
      <c r="M893" s="20">
        <v>5028849.4800000004</v>
      </c>
      <c r="N893" s="20">
        <f t="shared" si="180"/>
        <v>139083.785</v>
      </c>
      <c r="O893" s="20">
        <f t="shared" si="181"/>
        <v>5028849.4800000004</v>
      </c>
      <c r="P893" s="20" t="s">
        <v>104</v>
      </c>
      <c r="Q893" s="43"/>
      <c r="R893" s="43"/>
      <c r="S893" s="43"/>
      <c r="T893" s="43"/>
      <c r="U893" s="43"/>
      <c r="V893" s="44">
        <v>13.7</v>
      </c>
      <c r="W893" s="44">
        <v>13.6</v>
      </c>
      <c r="X893" s="45">
        <f t="shared" si="187"/>
        <v>13.7</v>
      </c>
      <c r="Y893" s="45">
        <f t="shared" si="188"/>
        <v>13.6</v>
      </c>
      <c r="Z893" s="45">
        <f t="shared" si="189"/>
        <v>13.7</v>
      </c>
      <c r="AA893" s="17"/>
      <c r="AB893" s="17"/>
      <c r="AC893" s="17"/>
      <c r="AD893" s="17"/>
      <c r="AE893" s="17"/>
      <c r="AF893" s="17"/>
      <c r="AG893" s="17"/>
      <c r="AH893" s="17"/>
      <c r="AI893" s="17"/>
      <c r="AJ893" s="17"/>
      <c r="AK893" s="17"/>
      <c r="AL893" s="43"/>
      <c r="AM893" s="43"/>
    </row>
    <row r="894" spans="1:39" x14ac:dyDescent="0.25">
      <c r="A894" s="17" t="s">
        <v>1396</v>
      </c>
      <c r="B894" s="18">
        <v>1211</v>
      </c>
      <c r="C894" s="18">
        <v>893</v>
      </c>
      <c r="D894" s="17" t="s">
        <v>1741</v>
      </c>
      <c r="E894" s="17">
        <v>1852</v>
      </c>
      <c r="F894" s="17">
        <v>19</v>
      </c>
      <c r="G894" s="17">
        <v>37</v>
      </c>
      <c r="H894" s="17">
        <v>2020</v>
      </c>
      <c r="I894" s="19" t="s">
        <v>12</v>
      </c>
      <c r="J894" s="17">
        <v>3.9026252100000001</v>
      </c>
      <c r="K894" s="17">
        <v>3.3490445800000002</v>
      </c>
      <c r="L894" s="20">
        <v>139083.78479999999</v>
      </c>
      <c r="M894" s="20">
        <v>5028849.4800000004</v>
      </c>
      <c r="N894" s="20">
        <f t="shared" si="180"/>
        <v>139083.785</v>
      </c>
      <c r="O894" s="20">
        <f t="shared" si="181"/>
        <v>5028849.4800000004</v>
      </c>
      <c r="P894" s="20" t="s">
        <v>104</v>
      </c>
      <c r="Q894" s="50"/>
      <c r="R894" s="50"/>
      <c r="S894" s="50"/>
      <c r="T894" s="50"/>
      <c r="U894" s="50"/>
      <c r="V894" s="44">
        <v>3.2</v>
      </c>
      <c r="W894" s="44">
        <v>3.7</v>
      </c>
      <c r="X894" s="45">
        <f t="shared" si="187"/>
        <v>3.2</v>
      </c>
      <c r="Y894" s="45">
        <f t="shared" si="188"/>
        <v>3.7</v>
      </c>
      <c r="Z894" s="45">
        <f t="shared" si="189"/>
        <v>3.2</v>
      </c>
      <c r="AA894" s="17"/>
      <c r="AB894" s="17"/>
      <c r="AC894" s="17"/>
      <c r="AD894" s="17"/>
      <c r="AE894" s="17"/>
      <c r="AF894" s="17"/>
      <c r="AG894" s="17"/>
      <c r="AH894" s="17"/>
      <c r="AI894" s="17"/>
      <c r="AJ894" s="17"/>
      <c r="AK894" s="17"/>
      <c r="AL894" s="50"/>
      <c r="AM894" s="50"/>
    </row>
    <row r="895" spans="1:39" x14ac:dyDescent="0.25">
      <c r="A895" s="17" t="s">
        <v>1455</v>
      </c>
      <c r="B895" s="18">
        <v>1268</v>
      </c>
      <c r="C895" s="18">
        <v>894</v>
      </c>
      <c r="D895" s="17">
        <v>1824</v>
      </c>
      <c r="E895" s="17">
        <f t="shared" ref="E895:E900" si="190">D895</f>
        <v>1824</v>
      </c>
      <c r="F895" s="17">
        <v>14</v>
      </c>
      <c r="G895" s="17">
        <v>37</v>
      </c>
      <c r="H895" s="17">
        <v>2020</v>
      </c>
      <c r="I895" s="19" t="s">
        <v>12</v>
      </c>
      <c r="J895" s="17">
        <v>376.78937273999998</v>
      </c>
      <c r="K895" s="17">
        <v>-1007.80344293</v>
      </c>
      <c r="L895" s="20">
        <v>139083.78479999999</v>
      </c>
      <c r="M895" s="20">
        <v>5028849.4800000004</v>
      </c>
      <c r="N895" s="20">
        <f t="shared" si="180"/>
        <v>139083.785</v>
      </c>
      <c r="O895" s="20">
        <f t="shared" si="181"/>
        <v>5028849.4800000004</v>
      </c>
      <c r="P895" s="20" t="s">
        <v>104</v>
      </c>
      <c r="Q895" s="50"/>
      <c r="R895" s="50"/>
      <c r="S895" s="50"/>
      <c r="T895" s="50"/>
      <c r="U895" s="50"/>
      <c r="V895" s="44">
        <v>5.6858403900000001</v>
      </c>
      <c r="W895" s="53">
        <v>2.5918985000000001</v>
      </c>
      <c r="X895" s="45">
        <f t="shared" si="187"/>
        <v>5.6858403900000001</v>
      </c>
      <c r="Y895" s="45">
        <f t="shared" si="188"/>
        <v>2.5918985000000001</v>
      </c>
      <c r="Z895" s="45">
        <f t="shared" si="189"/>
        <v>5.6858403900000001</v>
      </c>
      <c r="AA895" s="17"/>
      <c r="AB895" s="17"/>
      <c r="AC895" s="17"/>
      <c r="AD895" s="17"/>
      <c r="AE895" s="17"/>
      <c r="AF895" s="17"/>
      <c r="AG895" s="17"/>
      <c r="AH895" s="17"/>
      <c r="AI895" s="17"/>
      <c r="AJ895" s="17"/>
      <c r="AK895" s="17"/>
      <c r="AL895" s="50"/>
      <c r="AM895" s="50"/>
    </row>
    <row r="896" spans="1:39" x14ac:dyDescent="0.25">
      <c r="A896" s="17" t="s">
        <v>311</v>
      </c>
      <c r="B896" s="18">
        <v>128</v>
      </c>
      <c r="C896" s="18">
        <v>895</v>
      </c>
      <c r="D896" s="18">
        <v>2010</v>
      </c>
      <c r="E896" s="17">
        <f t="shared" si="190"/>
        <v>2010</v>
      </c>
      <c r="F896" s="17">
        <v>24</v>
      </c>
      <c r="G896" s="17">
        <v>37</v>
      </c>
      <c r="H896" s="17">
        <v>2020</v>
      </c>
      <c r="I896" s="19" t="s">
        <v>12</v>
      </c>
      <c r="J896" s="17">
        <v>2637.9584815600001</v>
      </c>
      <c r="K896" s="17">
        <v>-480.28211680999999</v>
      </c>
      <c r="L896" s="20">
        <v>139083.78479999999</v>
      </c>
      <c r="M896" s="20">
        <v>5028849.4800000004</v>
      </c>
      <c r="N896" s="20">
        <f t="shared" si="180"/>
        <v>139083.785</v>
      </c>
      <c r="O896" s="20">
        <f t="shared" si="181"/>
        <v>5028849.4800000004</v>
      </c>
      <c r="P896" s="20" t="s">
        <v>104</v>
      </c>
      <c r="Q896" s="43"/>
      <c r="R896" s="43"/>
      <c r="S896" s="43"/>
      <c r="T896" s="43"/>
      <c r="U896" s="43"/>
      <c r="V896" s="45">
        <v>0.46644809999999998</v>
      </c>
      <c r="W896" s="45">
        <v>0.36819657</v>
      </c>
      <c r="X896" s="45">
        <f t="shared" si="187"/>
        <v>0.46644809999999998</v>
      </c>
      <c r="Y896" s="45">
        <f t="shared" si="188"/>
        <v>0.36819657</v>
      </c>
      <c r="Z896" s="45">
        <f t="shared" si="189"/>
        <v>0.46644809999999998</v>
      </c>
      <c r="AA896" s="17"/>
      <c r="AB896" s="17"/>
      <c r="AC896" s="17"/>
      <c r="AD896" s="17"/>
      <c r="AE896" s="17"/>
      <c r="AF896" s="17"/>
      <c r="AG896" s="17"/>
      <c r="AH896" s="17"/>
      <c r="AI896" s="17"/>
      <c r="AJ896" s="17"/>
      <c r="AK896" s="17"/>
      <c r="AL896" s="43"/>
      <c r="AM896" s="43"/>
    </row>
    <row r="897" spans="1:39" x14ac:dyDescent="0.25">
      <c r="A897" s="17" t="s">
        <v>372</v>
      </c>
      <c r="B897" s="18">
        <v>193</v>
      </c>
      <c r="C897" s="18">
        <v>896</v>
      </c>
      <c r="D897" s="18">
        <v>1998</v>
      </c>
      <c r="E897" s="17">
        <f t="shared" si="190"/>
        <v>1998</v>
      </c>
      <c r="F897" s="17">
        <v>19</v>
      </c>
      <c r="G897" s="17">
        <v>37</v>
      </c>
      <c r="H897" s="17">
        <v>2020</v>
      </c>
      <c r="I897" s="19" t="s">
        <v>12</v>
      </c>
      <c r="J897" s="17">
        <v>2086.3389600599999</v>
      </c>
      <c r="K897" s="17">
        <v>-357.02589827999998</v>
      </c>
      <c r="L897" s="20">
        <v>139083.78479999999</v>
      </c>
      <c r="M897" s="20">
        <v>5028849.4800000004</v>
      </c>
      <c r="N897" s="20">
        <f t="shared" si="180"/>
        <v>139083.785</v>
      </c>
      <c r="O897" s="20">
        <f t="shared" si="181"/>
        <v>5028849.4800000004</v>
      </c>
      <c r="P897" s="20" t="s">
        <v>104</v>
      </c>
      <c r="Q897" s="43"/>
      <c r="R897" s="43"/>
      <c r="S897" s="43"/>
      <c r="T897" s="43"/>
      <c r="U897" s="43"/>
      <c r="V897" s="52">
        <v>0.99368698</v>
      </c>
      <c r="W897" s="52">
        <v>6.2924086800000003</v>
      </c>
      <c r="X897" s="45">
        <f t="shared" si="187"/>
        <v>0.99368698</v>
      </c>
      <c r="Y897" s="45">
        <f t="shared" si="188"/>
        <v>6.2924086800000003</v>
      </c>
      <c r="Z897" s="45">
        <f t="shared" si="189"/>
        <v>0.99368698</v>
      </c>
      <c r="AA897" s="17"/>
      <c r="AB897" s="17"/>
      <c r="AC897" s="17"/>
      <c r="AD897" s="17"/>
      <c r="AE897" s="17"/>
      <c r="AF897" s="17"/>
      <c r="AG897" s="17"/>
      <c r="AH897" s="17"/>
      <c r="AI897" s="17"/>
      <c r="AJ897" s="17"/>
      <c r="AK897" s="17"/>
      <c r="AL897" s="43"/>
      <c r="AM897" s="43"/>
    </row>
    <row r="898" spans="1:39" x14ac:dyDescent="0.25">
      <c r="A898" s="17" t="s">
        <v>403</v>
      </c>
      <c r="B898" s="18">
        <v>225</v>
      </c>
      <c r="C898" s="18">
        <v>897</v>
      </c>
      <c r="D898" s="18">
        <v>1995</v>
      </c>
      <c r="E898" s="17">
        <f t="shared" si="190"/>
        <v>1995</v>
      </c>
      <c r="F898" s="17">
        <v>21</v>
      </c>
      <c r="G898" s="17">
        <v>37</v>
      </c>
      <c r="H898" s="17">
        <v>2020</v>
      </c>
      <c r="I898" s="19" t="s">
        <v>12</v>
      </c>
      <c r="J898" s="17">
        <v>1663.0551632199999</v>
      </c>
      <c r="K898" s="17">
        <v>-215.51613619</v>
      </c>
      <c r="L898" s="20">
        <v>139083.78479999999</v>
      </c>
      <c r="M898" s="20">
        <v>5028849.4800000004</v>
      </c>
      <c r="N898" s="20">
        <f t="shared" ref="N898:N961" si="191">ROUND(L898,3)</f>
        <v>139083.785</v>
      </c>
      <c r="O898" s="20">
        <f t="shared" ref="O898:O961" si="192">ROUND(M898,3)</f>
        <v>5028849.4800000004</v>
      </c>
      <c r="P898" s="20" t="s">
        <v>104</v>
      </c>
      <c r="Q898" s="43"/>
      <c r="R898" s="43"/>
      <c r="S898" s="43"/>
      <c r="T898" s="43"/>
      <c r="U898" s="43"/>
      <c r="V898" s="52">
        <v>2.7244353499999998</v>
      </c>
      <c r="W898" s="52">
        <v>1.9673644800000001</v>
      </c>
      <c r="X898" s="45">
        <f t="shared" si="187"/>
        <v>2.7244353499999998</v>
      </c>
      <c r="Y898" s="45">
        <f t="shared" si="188"/>
        <v>1.9673644800000001</v>
      </c>
      <c r="Z898" s="45">
        <f t="shared" si="189"/>
        <v>2.7244353499999998</v>
      </c>
      <c r="AA898" s="17"/>
      <c r="AB898" s="17"/>
      <c r="AC898" s="17"/>
      <c r="AD898" s="17"/>
      <c r="AE898" s="17"/>
      <c r="AF898" s="17"/>
      <c r="AG898" s="17"/>
      <c r="AH898" s="17"/>
      <c r="AI898" s="17"/>
      <c r="AJ898" s="17"/>
      <c r="AK898" s="17"/>
      <c r="AL898" s="43"/>
      <c r="AM898" s="43"/>
    </row>
    <row r="899" spans="1:39" x14ac:dyDescent="0.25">
      <c r="A899" s="17" t="s">
        <v>439</v>
      </c>
      <c r="B899" s="18">
        <v>262</v>
      </c>
      <c r="C899" s="18">
        <v>898</v>
      </c>
      <c r="D899" s="18">
        <v>1992</v>
      </c>
      <c r="E899" s="17">
        <f t="shared" si="190"/>
        <v>1992</v>
      </c>
      <c r="F899" s="17">
        <v>27</v>
      </c>
      <c r="G899" s="17">
        <v>37</v>
      </c>
      <c r="H899" s="17">
        <v>2020</v>
      </c>
      <c r="I899" s="19" t="s">
        <v>12</v>
      </c>
      <c r="J899" s="17">
        <v>3289.5571150599999</v>
      </c>
      <c r="K899" s="17">
        <v>-634.95257554</v>
      </c>
      <c r="L899" s="20">
        <v>139083.78479999999</v>
      </c>
      <c r="M899" s="20">
        <v>5028849.4800000004</v>
      </c>
      <c r="N899" s="20">
        <f t="shared" si="191"/>
        <v>139083.785</v>
      </c>
      <c r="O899" s="20">
        <f t="shared" si="192"/>
        <v>5028849.4800000004</v>
      </c>
      <c r="P899" s="20" t="s">
        <v>104</v>
      </c>
      <c r="Q899" s="43"/>
      <c r="R899" s="43"/>
      <c r="S899" s="43"/>
      <c r="T899" s="43"/>
      <c r="U899" s="43"/>
      <c r="V899" s="52">
        <v>13.74059804</v>
      </c>
      <c r="W899" s="52">
        <v>13.418633</v>
      </c>
      <c r="X899" s="45">
        <f t="shared" si="187"/>
        <v>13.74059804</v>
      </c>
      <c r="Y899" s="45">
        <f t="shared" si="188"/>
        <v>13.418633</v>
      </c>
      <c r="Z899" s="45">
        <f t="shared" si="189"/>
        <v>13.74059804</v>
      </c>
      <c r="AA899" s="17"/>
      <c r="AB899" s="17"/>
      <c r="AC899" s="17"/>
      <c r="AD899" s="17"/>
      <c r="AE899" s="17"/>
      <c r="AF899" s="17"/>
      <c r="AG899" s="17"/>
      <c r="AH899" s="17"/>
      <c r="AI899" s="17"/>
      <c r="AJ899" s="17"/>
      <c r="AK899" s="17"/>
      <c r="AL899" s="43"/>
      <c r="AM899" s="43"/>
    </row>
    <row r="900" spans="1:39" x14ac:dyDescent="0.25">
      <c r="A900" s="17" t="s">
        <v>468</v>
      </c>
      <c r="B900" s="18">
        <v>292</v>
      </c>
      <c r="C900" s="18">
        <v>899</v>
      </c>
      <c r="D900" s="18">
        <v>1989</v>
      </c>
      <c r="E900" s="17">
        <f t="shared" si="190"/>
        <v>1989</v>
      </c>
      <c r="F900" s="17">
        <v>19</v>
      </c>
      <c r="G900" s="17">
        <v>37</v>
      </c>
      <c r="H900" s="17">
        <v>2020</v>
      </c>
      <c r="I900" s="19" t="s">
        <v>12</v>
      </c>
      <c r="J900" s="17">
        <v>3387.2260521500002</v>
      </c>
      <c r="K900" s="17">
        <v>-658.73820751999995</v>
      </c>
      <c r="L900" s="20">
        <v>139083.78479999999</v>
      </c>
      <c r="M900" s="20">
        <v>5028849.4800000004</v>
      </c>
      <c r="N900" s="20">
        <f t="shared" si="191"/>
        <v>139083.785</v>
      </c>
      <c r="O900" s="20">
        <f t="shared" si="192"/>
        <v>5028849.4800000004</v>
      </c>
      <c r="P900" s="20" t="s">
        <v>104</v>
      </c>
      <c r="Q900" s="43"/>
      <c r="R900" s="43"/>
      <c r="S900" s="43"/>
      <c r="T900" s="43"/>
      <c r="U900" s="43"/>
      <c r="V900" s="52">
        <v>3.5285195300000001</v>
      </c>
      <c r="W900" s="52">
        <v>3.0481176400000001</v>
      </c>
      <c r="X900" s="45">
        <f t="shared" si="187"/>
        <v>3.5285195300000001</v>
      </c>
      <c r="Y900" s="45">
        <f t="shared" si="188"/>
        <v>3.0481176400000001</v>
      </c>
      <c r="Z900" s="45">
        <f t="shared" si="189"/>
        <v>3.5285195300000001</v>
      </c>
      <c r="AA900" s="17"/>
      <c r="AB900" s="17"/>
      <c r="AC900" s="17"/>
      <c r="AD900" s="17"/>
      <c r="AE900" s="17"/>
      <c r="AF900" s="17"/>
      <c r="AG900" s="17"/>
      <c r="AH900" s="17"/>
      <c r="AI900" s="17"/>
      <c r="AJ900" s="17"/>
      <c r="AK900" s="17"/>
      <c r="AL900" s="43"/>
      <c r="AM900" s="43"/>
    </row>
    <row r="901" spans="1:39" x14ac:dyDescent="0.25">
      <c r="A901" s="17" t="s">
        <v>528</v>
      </c>
      <c r="B901" s="18">
        <v>353</v>
      </c>
      <c r="C901" s="18">
        <v>900</v>
      </c>
      <c r="D901" s="18">
        <v>1983</v>
      </c>
      <c r="E901" s="18">
        <v>1983</v>
      </c>
      <c r="F901" s="17">
        <v>23</v>
      </c>
      <c r="G901" s="17">
        <v>37</v>
      </c>
      <c r="H901" s="17">
        <v>2020</v>
      </c>
      <c r="I901" s="19" t="s">
        <v>12</v>
      </c>
      <c r="J901" s="17">
        <v>3322.96557833</v>
      </c>
      <c r="K901" s="17">
        <v>-689.46974490000002</v>
      </c>
      <c r="L901" s="20">
        <v>139083.78479999999</v>
      </c>
      <c r="M901" s="20">
        <v>5028849.4800000004</v>
      </c>
      <c r="N901" s="20">
        <f t="shared" si="191"/>
        <v>139083.785</v>
      </c>
      <c r="O901" s="20">
        <f t="shared" si="192"/>
        <v>5028849.4800000004</v>
      </c>
      <c r="P901" s="20" t="s">
        <v>104</v>
      </c>
      <c r="Q901" s="43"/>
      <c r="R901" s="43"/>
      <c r="S901" s="43"/>
      <c r="T901" s="43"/>
      <c r="U901" s="43"/>
      <c r="V901" s="45">
        <v>2.01337812</v>
      </c>
      <c r="W901" s="45">
        <v>1.8626278599999999</v>
      </c>
      <c r="X901" s="45">
        <f t="shared" si="187"/>
        <v>2.01337812</v>
      </c>
      <c r="Y901" s="45">
        <f t="shared" si="188"/>
        <v>1.8626278599999999</v>
      </c>
      <c r="Z901" s="45">
        <f t="shared" si="189"/>
        <v>2.01337812</v>
      </c>
      <c r="AA901" s="17"/>
      <c r="AB901" s="17"/>
      <c r="AC901" s="17"/>
      <c r="AD901" s="17"/>
      <c r="AE901" s="17"/>
      <c r="AF901" s="17"/>
      <c r="AG901" s="17"/>
      <c r="AH901" s="17"/>
      <c r="AI901" s="17"/>
      <c r="AJ901" s="17"/>
      <c r="AK901" s="17"/>
      <c r="AL901" s="43"/>
      <c r="AM901" s="43"/>
    </row>
    <row r="902" spans="1:39" x14ac:dyDescent="0.25">
      <c r="A902" s="17" t="s">
        <v>560</v>
      </c>
      <c r="B902" s="18">
        <v>387</v>
      </c>
      <c r="C902" s="18">
        <v>901</v>
      </c>
      <c r="D902">
        <v>1980</v>
      </c>
      <c r="E902">
        <v>1980</v>
      </c>
      <c r="F902">
        <v>25</v>
      </c>
      <c r="G902" s="17">
        <v>37</v>
      </c>
      <c r="H902" s="17">
        <v>2020</v>
      </c>
      <c r="I902" s="19" t="s">
        <v>12</v>
      </c>
      <c r="J902">
        <v>3479.4194616899999</v>
      </c>
      <c r="K902">
        <v>-768.44260448</v>
      </c>
      <c r="L902" s="54">
        <v>139083.78479999999</v>
      </c>
      <c r="M902" s="54">
        <v>5028849.4800000004</v>
      </c>
      <c r="N902" s="20">
        <f t="shared" si="191"/>
        <v>139083.785</v>
      </c>
      <c r="O902" s="20">
        <f t="shared" si="192"/>
        <v>5028849.4800000004</v>
      </c>
      <c r="P902" s="20" t="s">
        <v>104</v>
      </c>
      <c r="Q902" s="43"/>
      <c r="R902" s="43"/>
      <c r="S902" s="43"/>
      <c r="T902" s="43"/>
      <c r="U902" s="43"/>
      <c r="V902" s="45">
        <v>8.7989443299999994</v>
      </c>
      <c r="W902" s="45">
        <v>9.8546574400000004</v>
      </c>
      <c r="X902" s="45">
        <f t="shared" si="187"/>
        <v>8.7989443299999994</v>
      </c>
      <c r="Y902" s="45">
        <f t="shared" si="188"/>
        <v>9.8546574400000004</v>
      </c>
      <c r="Z902" s="45">
        <f t="shared" si="189"/>
        <v>8.7989443299999994</v>
      </c>
      <c r="AA902" s="17"/>
      <c r="AB902" s="17"/>
      <c r="AC902" s="17"/>
      <c r="AD902" s="17"/>
      <c r="AE902" s="17"/>
      <c r="AF902" s="17"/>
      <c r="AG902" s="17"/>
      <c r="AH902" s="17"/>
      <c r="AI902" s="17"/>
      <c r="AJ902" s="17"/>
      <c r="AK902" s="17"/>
      <c r="AL902" s="43"/>
      <c r="AM902" s="43"/>
    </row>
    <row r="903" spans="1:39" x14ac:dyDescent="0.25">
      <c r="A903" s="17" t="s">
        <v>606</v>
      </c>
      <c r="B903" s="18">
        <v>434</v>
      </c>
      <c r="C903" s="18">
        <v>902</v>
      </c>
      <c r="D903" s="18">
        <v>1977</v>
      </c>
      <c r="E903" s="17">
        <f>D903</f>
        <v>1977</v>
      </c>
      <c r="F903" s="17">
        <v>32</v>
      </c>
      <c r="G903" s="17">
        <v>37</v>
      </c>
      <c r="H903" s="17">
        <v>2020</v>
      </c>
      <c r="I903" s="19" t="s">
        <v>12</v>
      </c>
      <c r="J903" s="17">
        <v>3545.27496866</v>
      </c>
      <c r="K903" s="17">
        <v>-789.14998830000002</v>
      </c>
      <c r="L903" s="20">
        <v>139083.78479999999</v>
      </c>
      <c r="M903" s="20">
        <v>5028849.4800000004</v>
      </c>
      <c r="N903" s="20">
        <f t="shared" si="191"/>
        <v>139083.785</v>
      </c>
      <c r="O903" s="20">
        <f t="shared" si="192"/>
        <v>5028849.4800000004</v>
      </c>
      <c r="P903" s="20" t="s">
        <v>104</v>
      </c>
      <c r="Q903" s="43"/>
      <c r="R903" s="43"/>
      <c r="S903" s="43"/>
      <c r="T903" s="43"/>
      <c r="U903" s="43"/>
      <c r="V903" s="44">
        <v>11.867115070000001</v>
      </c>
      <c r="W903" s="44">
        <v>12.712156909999999</v>
      </c>
      <c r="X903" s="45">
        <f t="shared" si="187"/>
        <v>11.867115070000001</v>
      </c>
      <c r="Y903" s="45">
        <f t="shared" si="188"/>
        <v>12.712156909999999</v>
      </c>
      <c r="Z903" s="45">
        <f t="shared" si="189"/>
        <v>11.867115070000001</v>
      </c>
      <c r="AA903" s="17"/>
      <c r="AB903" s="17"/>
      <c r="AC903" s="17"/>
      <c r="AD903" s="17"/>
      <c r="AE903" s="17"/>
      <c r="AF903" s="17"/>
      <c r="AG903" s="17"/>
      <c r="AH903" s="17"/>
      <c r="AI903" s="17"/>
      <c r="AJ903" s="17"/>
      <c r="AK903" s="17"/>
      <c r="AL903" s="43"/>
      <c r="AM903" s="43"/>
    </row>
    <row r="904" spans="1:39" x14ac:dyDescent="0.25">
      <c r="A904" s="29" t="s">
        <v>186</v>
      </c>
      <c r="B904" s="29">
        <v>42</v>
      </c>
      <c r="C904" s="29">
        <v>903</v>
      </c>
      <c r="D904" s="29">
        <v>1882</v>
      </c>
      <c r="E904" s="29">
        <f>D904</f>
        <v>1882</v>
      </c>
      <c r="F904" s="29" t="s">
        <v>12</v>
      </c>
      <c r="G904" s="29">
        <v>42</v>
      </c>
      <c r="H904" s="29">
        <v>1882</v>
      </c>
      <c r="I904" s="30">
        <v>14</v>
      </c>
      <c r="J904" s="29" t="s">
        <v>12</v>
      </c>
      <c r="K904" s="29" t="s">
        <v>12</v>
      </c>
      <c r="L904" s="31">
        <v>139086.51836294529</v>
      </c>
      <c r="M904" s="31">
        <v>5028415.1236740416</v>
      </c>
      <c r="N904" s="31">
        <f t="shared" si="191"/>
        <v>139086.51800000001</v>
      </c>
      <c r="O904" s="31">
        <f t="shared" si="192"/>
        <v>5028415.1239999998</v>
      </c>
      <c r="P904" s="31" t="s">
        <v>104</v>
      </c>
      <c r="Q904" s="32">
        <v>13.112631365</v>
      </c>
      <c r="R904" s="32">
        <v>17.067062952857142</v>
      </c>
      <c r="S904" s="33">
        <f>IF(E904=2020, Q904, IF(E904=1946, Q904+5.4, IF(E904=1883, Q904+8.2, IF(E904=1882, Q904+5.9, IF(E904=1824, Q904+5.8, IF(E904=1803, Q904+14.8, IF(E904=1790, Q904+8, )))))))</f>
        <v>19.012631365000001</v>
      </c>
      <c r="T904" s="33">
        <f>IF(E904=2020, R904, IF(E904=1946, R904+5.4, IF(E904=1883, R904+8.2, IF(E904=1882, R904+5.9, IF(E904=1824, R904+5.8, IF(E904=1803, R904+14.8, IF(E904=1790, R904+8, )))))))</f>
        <v>22.967062952857141</v>
      </c>
      <c r="U904" s="33">
        <f>IF(P904="Affine", S904, T904)</f>
        <v>19.012631365000001</v>
      </c>
      <c r="V904" s="29"/>
      <c r="W904" s="29"/>
      <c r="X904" s="34"/>
      <c r="Y904" s="33"/>
      <c r="Z904" s="32"/>
      <c r="AA904" s="29">
        <v>1797</v>
      </c>
      <c r="AB904" s="29">
        <v>1807</v>
      </c>
      <c r="AC904" s="29">
        <f>AVERAGE(AA904:AB904)</f>
        <v>1802</v>
      </c>
      <c r="AD904" s="29">
        <f>AC904-AA904</f>
        <v>5</v>
      </c>
      <c r="AE904" s="29">
        <v>1917</v>
      </c>
      <c r="AF904" s="29">
        <v>1931</v>
      </c>
      <c r="AG904" s="29">
        <f>AVERAGE(AE904:AF904)</f>
        <v>1924</v>
      </c>
      <c r="AH904" s="29">
        <f>AG904-AE904</f>
        <v>7</v>
      </c>
      <c r="AI904" s="29" t="s">
        <v>142</v>
      </c>
      <c r="AJ904" s="29">
        <v>2</v>
      </c>
      <c r="AK904" s="29" t="s">
        <v>187</v>
      </c>
      <c r="AL904" s="32">
        <f>AVERAGE(V905:V918)</f>
        <v>13.112631365</v>
      </c>
      <c r="AM904" s="32">
        <f>AVERAGE(W905:W918)</f>
        <v>17.067062952857142</v>
      </c>
    </row>
    <row r="905" spans="1:39" x14ac:dyDescent="0.25">
      <c r="A905" s="17" t="s">
        <v>1450</v>
      </c>
      <c r="B905" s="18">
        <v>1263</v>
      </c>
      <c r="C905" s="18">
        <v>904</v>
      </c>
      <c r="D905" s="17">
        <v>1824</v>
      </c>
      <c r="E905" s="17">
        <f>D905</f>
        <v>1824</v>
      </c>
      <c r="F905" s="17">
        <v>9</v>
      </c>
      <c r="G905" s="17">
        <v>42</v>
      </c>
      <c r="H905" s="17">
        <v>1882</v>
      </c>
      <c r="I905" s="19" t="s">
        <v>12</v>
      </c>
      <c r="J905" s="17">
        <v>381.96820181999999</v>
      </c>
      <c r="K905" s="17">
        <v>-744.82457619000002</v>
      </c>
      <c r="L905" s="20">
        <v>139086.51836295001</v>
      </c>
      <c r="M905" s="20">
        <v>5028415.1236740397</v>
      </c>
      <c r="N905" s="20">
        <f t="shared" si="191"/>
        <v>139086.51800000001</v>
      </c>
      <c r="O905" s="20">
        <f t="shared" si="192"/>
        <v>5028415.1239999998</v>
      </c>
      <c r="P905" s="20" t="s">
        <v>104</v>
      </c>
      <c r="Q905" s="50"/>
      <c r="R905" s="50"/>
      <c r="S905" s="50"/>
      <c r="T905" s="50"/>
      <c r="U905" s="50"/>
      <c r="V905" s="44">
        <v>11.08622546</v>
      </c>
      <c r="W905" s="53">
        <v>7.0766288199999998</v>
      </c>
      <c r="X905" s="45">
        <f t="shared" ref="X905:X918" si="193">IF(H905=2020, V905, IF(H905=1946, V905+5.4, IF(H905=1883, V905+8.2, IF(H905=1882, V905+5.9, IF(H905=1824, V905+5.8, IF(H905=1803, V905+14.8, IF(H905=1790, V905+8, )))))))</f>
        <v>16.98622546</v>
      </c>
      <c r="Y905" s="45">
        <f t="shared" ref="Y905:Y918" si="194">IF(H905=2020, W905, IF(H905=1946, W905+6.1, IF(H905=1883, W905+7.6, IF(H905=1882, W905+6.3, IF(H905=1824, W905+7.4, IF(H905=1803, W905+17.5, IF(H905=1790, W905+11.8, )))))))</f>
        <v>13.376628820000001</v>
      </c>
      <c r="Z905" s="45">
        <f t="shared" ref="Z905:Z918" si="195">IF(P905="Affine", X905, Y905)</f>
        <v>16.98622546</v>
      </c>
      <c r="AA905" s="17"/>
      <c r="AB905" s="17"/>
      <c r="AC905" s="17"/>
      <c r="AD905" s="17"/>
      <c r="AE905" s="17"/>
      <c r="AF905" s="17"/>
      <c r="AG905" s="17"/>
      <c r="AH905" s="17"/>
      <c r="AI905" s="17"/>
      <c r="AJ905" s="17"/>
      <c r="AK905" s="17"/>
      <c r="AL905" s="50"/>
      <c r="AM905" s="50"/>
    </row>
    <row r="906" spans="1:39" x14ac:dyDescent="0.25">
      <c r="A906" s="17" t="s">
        <v>1273</v>
      </c>
      <c r="B906" s="18">
        <v>1089</v>
      </c>
      <c r="C906" s="18">
        <v>905</v>
      </c>
      <c r="D906" s="17" t="s">
        <v>1250</v>
      </c>
      <c r="E906" s="17">
        <v>1876</v>
      </c>
      <c r="F906" s="17">
        <v>24</v>
      </c>
      <c r="G906" s="17">
        <v>42</v>
      </c>
      <c r="H906" s="17">
        <v>1882</v>
      </c>
      <c r="I906" s="19" t="s">
        <v>12</v>
      </c>
      <c r="J906" s="17">
        <v>1764.8454589800001</v>
      </c>
      <c r="K906" s="17">
        <v>-1472.6459960899999</v>
      </c>
      <c r="L906" s="20">
        <v>139086.5184</v>
      </c>
      <c r="M906" s="20">
        <v>5028415.1239999998</v>
      </c>
      <c r="N906" s="20">
        <f t="shared" si="191"/>
        <v>139086.51800000001</v>
      </c>
      <c r="O906" s="20">
        <f t="shared" si="192"/>
        <v>5028415.1239999998</v>
      </c>
      <c r="P906" s="20" t="s">
        <v>104</v>
      </c>
      <c r="Q906" s="50"/>
      <c r="R906" s="50"/>
      <c r="S906" s="50"/>
      <c r="T906" s="50"/>
      <c r="U906" s="50"/>
      <c r="V906" s="44">
        <v>10.5</v>
      </c>
      <c r="W906" s="44">
        <v>29.5</v>
      </c>
      <c r="X906" s="45">
        <f t="shared" si="193"/>
        <v>16.399999999999999</v>
      </c>
      <c r="Y906" s="45">
        <f t="shared" si="194"/>
        <v>35.799999999999997</v>
      </c>
      <c r="Z906" s="45">
        <f t="shared" si="195"/>
        <v>16.399999999999999</v>
      </c>
      <c r="AA906" s="17"/>
      <c r="AB906" s="17"/>
      <c r="AC906" s="17"/>
      <c r="AD906" s="17"/>
      <c r="AE906" s="17"/>
      <c r="AF906" s="17"/>
      <c r="AG906" s="17"/>
      <c r="AH906" s="17"/>
      <c r="AI906" s="17"/>
      <c r="AJ906" s="17"/>
      <c r="AK906" s="17"/>
      <c r="AL906" s="50"/>
      <c r="AM906" s="50"/>
    </row>
    <row r="907" spans="1:39" x14ac:dyDescent="0.25">
      <c r="A907" s="17" t="s">
        <v>1413</v>
      </c>
      <c r="B907" s="18">
        <v>1227</v>
      </c>
      <c r="C907" s="18">
        <v>906</v>
      </c>
      <c r="D907" s="17" t="s">
        <v>1399</v>
      </c>
      <c r="E907" s="17">
        <v>1827</v>
      </c>
      <c r="F907" s="17">
        <v>15</v>
      </c>
      <c r="G907" s="17">
        <v>42</v>
      </c>
      <c r="H907" s="17">
        <v>1882</v>
      </c>
      <c r="I907" s="19" t="s">
        <v>12</v>
      </c>
      <c r="J907" s="17">
        <v>3853.9461486</v>
      </c>
      <c r="K907" s="17">
        <v>-3604.2301126100001</v>
      </c>
      <c r="L907" s="20">
        <v>139086.5184</v>
      </c>
      <c r="M907" s="20">
        <v>5028415.1239999998</v>
      </c>
      <c r="N907" s="20">
        <f t="shared" si="191"/>
        <v>139086.51800000001</v>
      </c>
      <c r="O907" s="20">
        <f t="shared" si="192"/>
        <v>5028415.1239999998</v>
      </c>
      <c r="P907" s="20" t="s">
        <v>199</v>
      </c>
      <c r="Q907" s="50"/>
      <c r="R907" s="50"/>
      <c r="S907" s="50"/>
      <c r="T907" s="50"/>
      <c r="U907" s="50"/>
      <c r="V907" s="53">
        <v>66.158273870000002</v>
      </c>
      <c r="W907" s="53">
        <v>76.967863859999994</v>
      </c>
      <c r="X907" s="45">
        <f t="shared" si="193"/>
        <v>72.058273870000008</v>
      </c>
      <c r="Y907" s="45">
        <f t="shared" si="194"/>
        <v>83.267863859999991</v>
      </c>
      <c r="Z907" s="45">
        <f t="shared" si="195"/>
        <v>83.267863859999991</v>
      </c>
      <c r="AA907" s="17"/>
      <c r="AB907" s="17"/>
      <c r="AC907" s="17"/>
      <c r="AD907" s="17"/>
      <c r="AE907" s="17"/>
      <c r="AF907" s="17"/>
      <c r="AG907" s="17"/>
      <c r="AH907" s="17"/>
      <c r="AI907" s="17"/>
      <c r="AJ907" s="17"/>
      <c r="AK907" s="17"/>
      <c r="AL907" s="50"/>
      <c r="AM907" s="50"/>
    </row>
    <row r="908" spans="1:39" x14ac:dyDescent="0.25">
      <c r="A908" s="17" t="s">
        <v>1299</v>
      </c>
      <c r="B908" s="18">
        <v>1114</v>
      </c>
      <c r="C908" s="18">
        <v>907</v>
      </c>
      <c r="D908" s="17" t="s">
        <v>1286</v>
      </c>
      <c r="E908" s="17">
        <v>1876</v>
      </c>
      <c r="F908" s="17">
        <v>14</v>
      </c>
      <c r="G908" s="17">
        <v>42</v>
      </c>
      <c r="H908" s="17">
        <v>1882</v>
      </c>
      <c r="I908" s="19" t="s">
        <v>12</v>
      </c>
      <c r="J908" s="17">
        <v>1605.38534368</v>
      </c>
      <c r="K908" s="17">
        <v>-675.75187235999999</v>
      </c>
      <c r="L908" s="20">
        <v>139086.5184</v>
      </c>
      <c r="M908" s="20">
        <v>5028415.1239999998</v>
      </c>
      <c r="N908" s="20">
        <f t="shared" si="191"/>
        <v>139086.51800000001</v>
      </c>
      <c r="O908" s="20">
        <f t="shared" si="192"/>
        <v>5028415.1239999998</v>
      </c>
      <c r="P908" s="20" t="s">
        <v>104</v>
      </c>
      <c r="Q908" s="50"/>
      <c r="R908" s="50"/>
      <c r="S908" s="50"/>
      <c r="T908" s="50"/>
      <c r="U908" s="50"/>
      <c r="V908" s="44">
        <v>3.3</v>
      </c>
      <c r="W908" s="44">
        <v>14.4</v>
      </c>
      <c r="X908" s="45">
        <f t="shared" si="193"/>
        <v>9.1999999999999993</v>
      </c>
      <c r="Y908" s="45">
        <f t="shared" si="194"/>
        <v>20.7</v>
      </c>
      <c r="Z908" s="45">
        <f t="shared" si="195"/>
        <v>9.1999999999999993</v>
      </c>
      <c r="AA908" s="17"/>
      <c r="AB908" s="17"/>
      <c r="AC908" s="17"/>
      <c r="AD908" s="17"/>
      <c r="AE908" s="17"/>
      <c r="AF908" s="17"/>
      <c r="AG908" s="17"/>
      <c r="AH908" s="17"/>
      <c r="AI908" s="17"/>
      <c r="AJ908" s="17"/>
      <c r="AK908" s="17"/>
      <c r="AL908" s="50"/>
      <c r="AM908" s="50"/>
    </row>
    <row r="909" spans="1:39" x14ac:dyDescent="0.25">
      <c r="A909" s="17" t="s">
        <v>1182</v>
      </c>
      <c r="B909" s="18">
        <v>1000</v>
      </c>
      <c r="C909" s="18">
        <v>908</v>
      </c>
      <c r="D909" s="17" t="s">
        <v>1176</v>
      </c>
      <c r="E909" s="17">
        <v>1880</v>
      </c>
      <c r="F909" s="17">
        <v>7</v>
      </c>
      <c r="G909" s="17">
        <v>42</v>
      </c>
      <c r="H909" s="17">
        <v>1882</v>
      </c>
      <c r="I909" s="19" t="s">
        <v>12</v>
      </c>
      <c r="J909" s="17">
        <v>6412.5049846900001</v>
      </c>
      <c r="K909" s="17">
        <v>-2123.1109481899998</v>
      </c>
      <c r="L909" s="20">
        <v>139086.5184</v>
      </c>
      <c r="M909" s="20">
        <v>5028415.1239999998</v>
      </c>
      <c r="N909" s="20">
        <f t="shared" si="191"/>
        <v>139086.51800000001</v>
      </c>
      <c r="O909" s="20">
        <f t="shared" si="192"/>
        <v>5028415.1239999998</v>
      </c>
      <c r="P909" s="20" t="s">
        <v>104</v>
      </c>
      <c r="Q909" s="50"/>
      <c r="R909" s="50"/>
      <c r="S909" s="50"/>
      <c r="T909" s="50"/>
      <c r="U909" s="50"/>
      <c r="V909" s="44">
        <v>7.7</v>
      </c>
      <c r="W909" s="44">
        <v>6.5</v>
      </c>
      <c r="X909" s="45">
        <f t="shared" si="193"/>
        <v>13.600000000000001</v>
      </c>
      <c r="Y909" s="45">
        <f t="shared" si="194"/>
        <v>12.8</v>
      </c>
      <c r="Z909" s="45">
        <f t="shared" si="195"/>
        <v>13.600000000000001</v>
      </c>
      <c r="AA909" s="17"/>
      <c r="AB909" s="17"/>
      <c r="AC909" s="17"/>
      <c r="AD909" s="17"/>
      <c r="AE909" s="17"/>
      <c r="AF909" s="17"/>
      <c r="AG909" s="17"/>
      <c r="AH909" s="17"/>
      <c r="AI909" s="17"/>
      <c r="AJ909" s="17"/>
      <c r="AK909" s="17"/>
      <c r="AL909" s="50"/>
      <c r="AM909" s="50"/>
    </row>
    <row r="910" spans="1:39" x14ac:dyDescent="0.25">
      <c r="A910" s="17" t="s">
        <v>1324</v>
      </c>
      <c r="B910" s="18">
        <v>1139</v>
      </c>
      <c r="C910" s="18">
        <v>909</v>
      </c>
      <c r="D910" s="17">
        <v>1874</v>
      </c>
      <c r="E910" s="17">
        <f>D910</f>
        <v>1874</v>
      </c>
      <c r="F910" s="17">
        <v>13</v>
      </c>
      <c r="G910" s="17">
        <v>42</v>
      </c>
      <c r="H910" s="17">
        <v>1882</v>
      </c>
      <c r="I910" s="19" t="s">
        <v>12</v>
      </c>
      <c r="J910" s="17">
        <v>12.4636806</v>
      </c>
      <c r="K910" s="17">
        <v>9.4953320199999993</v>
      </c>
      <c r="L910" s="20">
        <v>139086.5184</v>
      </c>
      <c r="M910" s="20">
        <v>5028415.1239999998</v>
      </c>
      <c r="N910" s="20">
        <f t="shared" si="191"/>
        <v>139086.51800000001</v>
      </c>
      <c r="O910" s="20">
        <f t="shared" si="192"/>
        <v>5028415.1239999998</v>
      </c>
      <c r="P910" s="20" t="s">
        <v>104</v>
      </c>
      <c r="Q910" s="50"/>
      <c r="R910" s="50"/>
      <c r="S910" s="50"/>
      <c r="T910" s="50"/>
      <c r="U910" s="50"/>
      <c r="V910" s="52">
        <v>2.6362381799999999</v>
      </c>
      <c r="W910" s="52">
        <v>3.2818723400000001</v>
      </c>
      <c r="X910" s="45">
        <f t="shared" si="193"/>
        <v>8.5362381799999998</v>
      </c>
      <c r="Y910" s="45">
        <f t="shared" si="194"/>
        <v>9.5818723400000003</v>
      </c>
      <c r="Z910" s="45">
        <f t="shared" si="195"/>
        <v>8.5362381799999998</v>
      </c>
      <c r="AA910" s="17"/>
      <c r="AB910" s="17"/>
      <c r="AC910" s="17"/>
      <c r="AD910" s="17"/>
      <c r="AE910" s="17"/>
      <c r="AF910" s="17"/>
      <c r="AG910" s="17"/>
      <c r="AH910" s="17"/>
      <c r="AI910" s="17"/>
      <c r="AJ910" s="17"/>
      <c r="AK910" s="17"/>
      <c r="AL910" s="50"/>
      <c r="AM910" s="50"/>
    </row>
    <row r="911" spans="1:39" x14ac:dyDescent="0.25">
      <c r="A911" s="17" t="s">
        <v>1343</v>
      </c>
      <c r="B911" s="18">
        <v>1158</v>
      </c>
      <c r="C911" s="18">
        <v>910</v>
      </c>
      <c r="D911" s="17">
        <v>1862</v>
      </c>
      <c r="E911" s="17">
        <f>D911</f>
        <v>1862</v>
      </c>
      <c r="F911" s="17">
        <v>16</v>
      </c>
      <c r="G911" s="17">
        <v>42</v>
      </c>
      <c r="H911" s="17">
        <v>1882</v>
      </c>
      <c r="I911" s="19" t="s">
        <v>12</v>
      </c>
      <c r="J911" s="17">
        <v>5.1121369400000001</v>
      </c>
      <c r="K911" s="17">
        <v>7.0275990699999999</v>
      </c>
      <c r="L911" s="20">
        <v>139086.5184</v>
      </c>
      <c r="M911" s="20">
        <v>5028415.1239999998</v>
      </c>
      <c r="N911" s="20">
        <f t="shared" si="191"/>
        <v>139086.51800000001</v>
      </c>
      <c r="O911" s="20">
        <f t="shared" si="192"/>
        <v>5028415.1239999998</v>
      </c>
      <c r="P911" s="20" t="s">
        <v>104</v>
      </c>
      <c r="Q911" s="50"/>
      <c r="R911" s="50"/>
      <c r="S911" s="50"/>
      <c r="T911" s="50"/>
      <c r="U911" s="50"/>
      <c r="V911" s="44">
        <v>4.4000000000000004</v>
      </c>
      <c r="W911" s="44">
        <v>6.6</v>
      </c>
      <c r="X911" s="45">
        <f t="shared" si="193"/>
        <v>10.3</v>
      </c>
      <c r="Y911" s="45">
        <f t="shared" si="194"/>
        <v>12.899999999999999</v>
      </c>
      <c r="Z911" s="45">
        <f t="shared" si="195"/>
        <v>10.3</v>
      </c>
      <c r="AA911" s="17"/>
      <c r="AB911" s="17"/>
      <c r="AC911" s="17"/>
      <c r="AD911" s="17"/>
      <c r="AE911" s="17"/>
      <c r="AF911" s="17"/>
      <c r="AG911" s="17"/>
      <c r="AH911" s="17"/>
      <c r="AI911" s="17"/>
      <c r="AJ911" s="17"/>
      <c r="AK911" s="17"/>
      <c r="AL911" s="50"/>
      <c r="AM911" s="50"/>
    </row>
    <row r="912" spans="1:39" x14ac:dyDescent="0.25">
      <c r="A912" s="17" t="s">
        <v>1391</v>
      </c>
      <c r="B912" s="18">
        <v>1206</v>
      </c>
      <c r="C912" s="18">
        <v>911</v>
      </c>
      <c r="D912" s="17" t="s">
        <v>1741</v>
      </c>
      <c r="E912" s="17">
        <v>1852</v>
      </c>
      <c r="F912" s="17">
        <v>14</v>
      </c>
      <c r="G912" s="17">
        <v>42</v>
      </c>
      <c r="H912" s="17">
        <v>1882</v>
      </c>
      <c r="I912" s="19" t="s">
        <v>12</v>
      </c>
      <c r="J912" s="17">
        <v>3.7141249300000001</v>
      </c>
      <c r="K912" s="17">
        <v>2.3829764199999999</v>
      </c>
      <c r="L912" s="20">
        <v>139086.5184</v>
      </c>
      <c r="M912" s="20">
        <v>5028415.1239999998</v>
      </c>
      <c r="N912" s="20">
        <f t="shared" si="191"/>
        <v>139086.51800000001</v>
      </c>
      <c r="O912" s="20">
        <f t="shared" si="192"/>
        <v>5028415.1239999998</v>
      </c>
      <c r="P912" s="20" t="s">
        <v>104</v>
      </c>
      <c r="Q912" s="50"/>
      <c r="R912" s="50"/>
      <c r="S912" s="50"/>
      <c r="T912" s="50"/>
      <c r="U912" s="50"/>
      <c r="V912" s="44">
        <v>6.2</v>
      </c>
      <c r="W912" s="44">
        <v>5.6</v>
      </c>
      <c r="X912" s="45">
        <f t="shared" si="193"/>
        <v>12.100000000000001</v>
      </c>
      <c r="Y912" s="45">
        <f t="shared" si="194"/>
        <v>11.899999999999999</v>
      </c>
      <c r="Z912" s="45">
        <f t="shared" si="195"/>
        <v>12.100000000000001</v>
      </c>
      <c r="AA912" s="17"/>
      <c r="AB912" s="17"/>
      <c r="AC912" s="17"/>
      <c r="AD912" s="17"/>
      <c r="AE912" s="17"/>
      <c r="AF912" s="17"/>
      <c r="AG912" s="17"/>
      <c r="AH912" s="17"/>
      <c r="AI912" s="17"/>
      <c r="AJ912" s="17"/>
      <c r="AK912" s="17"/>
      <c r="AL912" s="50"/>
      <c r="AM912" s="50"/>
    </row>
    <row r="913" spans="1:39" x14ac:dyDescent="0.25">
      <c r="A913" s="17" t="s">
        <v>1439</v>
      </c>
      <c r="B913" s="18">
        <v>1252</v>
      </c>
      <c r="C913" s="18">
        <v>912</v>
      </c>
      <c r="D913" s="17" t="s">
        <v>1428</v>
      </c>
      <c r="E913" s="17">
        <v>1827</v>
      </c>
      <c r="F913" s="17">
        <v>12</v>
      </c>
      <c r="G913" s="17">
        <v>42</v>
      </c>
      <c r="H913" s="17">
        <v>1882</v>
      </c>
      <c r="I913" s="19" t="s">
        <v>12</v>
      </c>
      <c r="J913" s="17">
        <v>2135.0524924699998</v>
      </c>
      <c r="K913" s="17">
        <v>-1131.7352939100001</v>
      </c>
      <c r="L913" s="20">
        <v>139086.5184</v>
      </c>
      <c r="M913" s="20">
        <v>5028415.1239999998</v>
      </c>
      <c r="N913" s="20">
        <f t="shared" si="191"/>
        <v>139086.51800000001</v>
      </c>
      <c r="O913" s="20">
        <f t="shared" si="192"/>
        <v>5028415.1239999998</v>
      </c>
      <c r="P913" s="20" t="s">
        <v>199</v>
      </c>
      <c r="Q913" s="50"/>
      <c r="R913" s="50"/>
      <c r="S913" s="50"/>
      <c r="T913" s="50"/>
      <c r="U913" s="50"/>
      <c r="V913" s="53">
        <v>25.295296199999999</v>
      </c>
      <c r="W913" s="53">
        <v>30.6373739</v>
      </c>
      <c r="X913" s="45">
        <f t="shared" si="193"/>
        <v>31.195296200000001</v>
      </c>
      <c r="Y913" s="45">
        <f t="shared" si="194"/>
        <v>36.937373899999997</v>
      </c>
      <c r="Z913" s="45">
        <f t="shared" si="195"/>
        <v>36.937373899999997</v>
      </c>
      <c r="AA913" s="17"/>
      <c r="AB913" s="17"/>
      <c r="AC913" s="17"/>
      <c r="AD913" s="17"/>
      <c r="AE913" s="17"/>
      <c r="AF913" s="17"/>
      <c r="AG913" s="17"/>
      <c r="AH913" s="17"/>
      <c r="AI913" s="17"/>
      <c r="AJ913" s="17"/>
      <c r="AK913" s="17"/>
      <c r="AL913" s="50"/>
      <c r="AM913" s="50"/>
    </row>
    <row r="914" spans="1:39" x14ac:dyDescent="0.25">
      <c r="A914" s="17" t="s">
        <v>1459</v>
      </c>
      <c r="B914" s="18">
        <v>1272</v>
      </c>
      <c r="C914" s="18">
        <v>913</v>
      </c>
      <c r="D914" s="17">
        <v>1813</v>
      </c>
      <c r="E914" s="17">
        <f>D914</f>
        <v>1813</v>
      </c>
      <c r="F914" s="17">
        <v>2</v>
      </c>
      <c r="G914" s="17">
        <v>42</v>
      </c>
      <c r="H914" s="17">
        <v>1882</v>
      </c>
      <c r="I914" s="19" t="s">
        <v>12</v>
      </c>
      <c r="J914" s="17">
        <v>1848.63972814</v>
      </c>
      <c r="K914" s="17">
        <v>-388.84981484999997</v>
      </c>
      <c r="L914" s="20">
        <v>139086.5184</v>
      </c>
      <c r="M914" s="20">
        <v>5028415.1239999998</v>
      </c>
      <c r="N914" s="20">
        <f t="shared" si="191"/>
        <v>139086.51800000001</v>
      </c>
      <c r="O914" s="20">
        <f t="shared" si="192"/>
        <v>5028415.1239999998</v>
      </c>
      <c r="P914" s="20" t="s">
        <v>199</v>
      </c>
      <c r="Q914" s="50"/>
      <c r="R914" s="50"/>
      <c r="S914" s="50"/>
      <c r="T914" s="50"/>
      <c r="U914" s="50"/>
      <c r="V914" s="44">
        <v>17.7</v>
      </c>
      <c r="W914" s="44">
        <v>31.6</v>
      </c>
      <c r="X914" s="45">
        <f t="shared" si="193"/>
        <v>23.6</v>
      </c>
      <c r="Y914" s="45">
        <f t="shared" si="194"/>
        <v>37.9</v>
      </c>
      <c r="Z914" s="45">
        <f t="shared" si="195"/>
        <v>37.9</v>
      </c>
      <c r="AC914" s="17"/>
      <c r="AD914" s="17"/>
      <c r="AE914" s="17"/>
      <c r="AF914" s="17"/>
      <c r="AG914" s="17"/>
      <c r="AH914" s="17"/>
      <c r="AI914" s="17"/>
      <c r="AJ914" s="17"/>
      <c r="AK914" s="17"/>
      <c r="AL914" s="50"/>
      <c r="AM914" s="50"/>
    </row>
    <row r="915" spans="1:39" x14ac:dyDescent="0.25">
      <c r="A915" s="17" t="s">
        <v>1467</v>
      </c>
      <c r="B915" s="18">
        <v>1280</v>
      </c>
      <c r="C915" s="18">
        <v>914</v>
      </c>
      <c r="D915" s="17">
        <v>1807</v>
      </c>
      <c r="E915" s="17">
        <f>D915</f>
        <v>1807</v>
      </c>
      <c r="F915" s="17">
        <v>10</v>
      </c>
      <c r="G915" s="17">
        <v>42</v>
      </c>
      <c r="H915" s="17">
        <v>1882</v>
      </c>
      <c r="I915" s="19" t="s">
        <v>12</v>
      </c>
      <c r="J915" s="17">
        <v>323.44842337</v>
      </c>
      <c r="K915" s="17">
        <v>-326.18585583999999</v>
      </c>
      <c r="L915" s="20">
        <v>139086.5184</v>
      </c>
      <c r="M915" s="20">
        <v>5028415.1239999998</v>
      </c>
      <c r="N915" s="20">
        <f t="shared" si="191"/>
        <v>139086.51800000001</v>
      </c>
      <c r="O915" s="20">
        <f t="shared" si="192"/>
        <v>5028415.1239999998</v>
      </c>
      <c r="P915" s="20" t="s">
        <v>199</v>
      </c>
      <c r="Q915" s="50"/>
      <c r="R915" s="50"/>
      <c r="S915" s="50"/>
      <c r="T915" s="50"/>
      <c r="U915" s="50"/>
      <c r="V915" s="45">
        <v>10.33568133</v>
      </c>
      <c r="W915" s="45">
        <v>10.221144109999999</v>
      </c>
      <c r="X915" s="45">
        <f t="shared" si="193"/>
        <v>16.235681329999998</v>
      </c>
      <c r="Y915" s="45">
        <f t="shared" si="194"/>
        <v>16.521144109999998</v>
      </c>
      <c r="Z915" s="45">
        <f t="shared" si="195"/>
        <v>16.521144109999998</v>
      </c>
      <c r="AA915" s="17"/>
      <c r="AB915" s="17"/>
      <c r="AC915" s="17"/>
      <c r="AD915" s="17"/>
      <c r="AE915" s="17"/>
      <c r="AF915" s="17"/>
      <c r="AG915" s="17"/>
      <c r="AH915" s="17"/>
      <c r="AI915" s="17"/>
      <c r="AJ915" s="17"/>
      <c r="AK915" s="17"/>
      <c r="AL915" s="50"/>
      <c r="AM915" s="50"/>
    </row>
    <row r="916" spans="1:39" x14ac:dyDescent="0.25">
      <c r="A916" s="17" t="s">
        <v>1345</v>
      </c>
      <c r="B916" s="18">
        <v>1160</v>
      </c>
      <c r="C916" s="18">
        <v>915</v>
      </c>
      <c r="D916" s="17" t="s">
        <v>1742</v>
      </c>
      <c r="E916" s="17">
        <v>1852</v>
      </c>
      <c r="F916" s="17">
        <v>2</v>
      </c>
      <c r="G916" s="17">
        <v>42</v>
      </c>
      <c r="H916" s="17">
        <v>1882</v>
      </c>
      <c r="I916" s="19" t="s">
        <v>12</v>
      </c>
      <c r="J916" s="17">
        <v>4.0079032000000003</v>
      </c>
      <c r="K916" s="17">
        <v>3.4178800900000001</v>
      </c>
      <c r="L916" s="20">
        <v>139086.5184</v>
      </c>
      <c r="M916" s="20">
        <v>5028415.1239999998</v>
      </c>
      <c r="N916" s="20">
        <f t="shared" si="191"/>
        <v>139086.51800000001</v>
      </c>
      <c r="O916" s="20">
        <f t="shared" si="192"/>
        <v>5028415.1239999998</v>
      </c>
      <c r="P916" s="20" t="s">
        <v>104</v>
      </c>
      <c r="Q916" s="50"/>
      <c r="R916" s="50"/>
      <c r="S916" s="50"/>
      <c r="T916" s="50"/>
      <c r="U916" s="50"/>
      <c r="V916" s="44">
        <v>2</v>
      </c>
      <c r="W916" s="44">
        <v>4.2</v>
      </c>
      <c r="X916" s="45">
        <f t="shared" si="193"/>
        <v>7.9</v>
      </c>
      <c r="Y916" s="45">
        <f t="shared" si="194"/>
        <v>10.5</v>
      </c>
      <c r="Z916" s="45">
        <f t="shared" si="195"/>
        <v>7.9</v>
      </c>
      <c r="AA916" s="17"/>
      <c r="AB916" s="17"/>
      <c r="AC916" s="17"/>
      <c r="AD916" s="17"/>
      <c r="AE916" s="17"/>
      <c r="AF916" s="17"/>
      <c r="AG916" s="17"/>
      <c r="AH916" s="17"/>
      <c r="AI916" s="17"/>
      <c r="AJ916" s="17"/>
      <c r="AK916" s="17"/>
      <c r="AL916" s="50"/>
      <c r="AM916" s="50"/>
    </row>
    <row r="917" spans="1:39" x14ac:dyDescent="0.25">
      <c r="A917" s="17" t="s">
        <v>992</v>
      </c>
      <c r="B917" s="18">
        <v>815</v>
      </c>
      <c r="C917" s="18">
        <v>916</v>
      </c>
      <c r="D917" s="17">
        <v>1917</v>
      </c>
      <c r="E917" s="17">
        <f>D917</f>
        <v>1917</v>
      </c>
      <c r="F917" s="17">
        <v>20</v>
      </c>
      <c r="G917" s="17">
        <v>42</v>
      </c>
      <c r="H917" s="17">
        <v>1882</v>
      </c>
      <c r="I917" s="19" t="s">
        <v>12</v>
      </c>
      <c r="J917" s="17">
        <v>10.93312527</v>
      </c>
      <c r="K917" s="17">
        <v>1.58760933</v>
      </c>
      <c r="L917" s="20">
        <v>139086.5184</v>
      </c>
      <c r="M917" s="20">
        <v>5028415.1239999998</v>
      </c>
      <c r="N917" s="20">
        <f t="shared" si="191"/>
        <v>139086.51800000001</v>
      </c>
      <c r="O917" s="20">
        <f t="shared" si="192"/>
        <v>5028415.1239999998</v>
      </c>
      <c r="P917" s="20" t="s">
        <v>104</v>
      </c>
      <c r="Q917" s="50"/>
      <c r="R917" s="50"/>
      <c r="S917" s="50"/>
      <c r="T917" s="50"/>
      <c r="U917" s="50"/>
      <c r="V917" s="44">
        <v>5.9651240699999999</v>
      </c>
      <c r="W917" s="44">
        <v>7.0539983099999999</v>
      </c>
      <c r="X917" s="45">
        <f t="shared" si="193"/>
        <v>11.86512407</v>
      </c>
      <c r="Y917" s="45">
        <f t="shared" si="194"/>
        <v>13.35399831</v>
      </c>
      <c r="Z917" s="45">
        <f t="shared" si="195"/>
        <v>11.86512407</v>
      </c>
      <c r="AA917" s="17"/>
      <c r="AB917" s="17"/>
      <c r="AC917" s="17"/>
      <c r="AD917" s="17"/>
      <c r="AE917" s="17"/>
      <c r="AF917" s="17"/>
      <c r="AG917" s="17"/>
      <c r="AH917" s="17"/>
      <c r="AI917" s="17"/>
      <c r="AJ917" s="17"/>
      <c r="AK917" s="17"/>
      <c r="AL917" s="50"/>
      <c r="AM917" s="50"/>
    </row>
    <row r="918" spans="1:39" x14ac:dyDescent="0.25">
      <c r="A918" s="17" t="s">
        <v>1247</v>
      </c>
      <c r="B918" s="18">
        <v>1064</v>
      </c>
      <c r="C918" s="18">
        <v>917</v>
      </c>
      <c r="D918" s="17" t="s">
        <v>1221</v>
      </c>
      <c r="E918" s="17">
        <v>1880</v>
      </c>
      <c r="F918" s="17">
        <v>27</v>
      </c>
      <c r="G918" s="17">
        <v>42</v>
      </c>
      <c r="H918" s="17">
        <v>1882</v>
      </c>
      <c r="I918" s="19" t="s">
        <v>12</v>
      </c>
      <c r="J918" s="17">
        <v>1913.8800455400001</v>
      </c>
      <c r="K918" s="17">
        <v>-816.64657027999999</v>
      </c>
      <c r="L918" s="20">
        <v>139086.5184</v>
      </c>
      <c r="M918" s="20">
        <v>5028415.1239999998</v>
      </c>
      <c r="N918" s="20">
        <f t="shared" si="191"/>
        <v>139086.51800000001</v>
      </c>
      <c r="O918" s="20">
        <f t="shared" si="192"/>
        <v>5028415.1239999998</v>
      </c>
      <c r="P918" s="20" t="s">
        <v>104</v>
      </c>
      <c r="Q918" s="50"/>
      <c r="R918" s="50"/>
      <c r="S918" s="50"/>
      <c r="T918" s="50"/>
      <c r="U918" s="50"/>
      <c r="V918" s="44">
        <v>10.3</v>
      </c>
      <c r="W918" s="44">
        <v>5.3</v>
      </c>
      <c r="X918" s="45">
        <f t="shared" si="193"/>
        <v>16.200000000000003</v>
      </c>
      <c r="Y918" s="45">
        <f t="shared" si="194"/>
        <v>11.6</v>
      </c>
      <c r="Z918" s="45">
        <f t="shared" si="195"/>
        <v>16.200000000000003</v>
      </c>
      <c r="AA918" s="17"/>
      <c r="AB918" s="17"/>
      <c r="AC918" s="17"/>
      <c r="AD918" s="17"/>
      <c r="AE918" s="17"/>
      <c r="AF918" s="17"/>
      <c r="AG918" s="17"/>
      <c r="AH918" s="17"/>
      <c r="AI918" s="17"/>
      <c r="AJ918" s="17"/>
      <c r="AK918" s="17"/>
      <c r="AL918" s="50"/>
      <c r="AM918" s="50"/>
    </row>
    <row r="919" spans="1:39" x14ac:dyDescent="0.25">
      <c r="A919" s="29" t="s">
        <v>201</v>
      </c>
      <c r="B919" s="29">
        <v>49</v>
      </c>
      <c r="C919" s="29">
        <v>918</v>
      </c>
      <c r="D919" s="29">
        <v>1803</v>
      </c>
      <c r="E919" s="29">
        <f t="shared" ref="E919:E924" si="196">D919</f>
        <v>1803</v>
      </c>
      <c r="F919" s="29" t="s">
        <v>12</v>
      </c>
      <c r="G919" s="29">
        <v>49</v>
      </c>
      <c r="H919" s="29">
        <v>1803</v>
      </c>
      <c r="I919" s="30">
        <v>4</v>
      </c>
      <c r="J919" s="29" t="s">
        <v>12</v>
      </c>
      <c r="K919" s="29" t="s">
        <v>12</v>
      </c>
      <c r="L919" s="31">
        <v>139094.90239999999</v>
      </c>
      <c r="M919" s="31">
        <v>5028625.7450000001</v>
      </c>
      <c r="N919" s="31">
        <f t="shared" si="191"/>
        <v>139094.902</v>
      </c>
      <c r="O919" s="31">
        <f t="shared" si="192"/>
        <v>5028625.7450000001</v>
      </c>
      <c r="P919" s="31" t="s">
        <v>199</v>
      </c>
      <c r="Q919" s="32">
        <v>11.3627688425</v>
      </c>
      <c r="R919" s="32">
        <v>12.404519409999999</v>
      </c>
      <c r="S919" s="33">
        <f>IF(E919=2020, Q919, IF(E919=1946, Q919+5.4, IF(E919=1883, Q919+8.2, IF(E919=1882, Q919+5.9, IF(E919=1824, Q919+5.8, IF(E919=1803, Q919+14.8, IF(E919=1790, Q919+8, )))))))</f>
        <v>26.1627688425</v>
      </c>
      <c r="T919" s="33">
        <f>IF(E919=2020, R919, IF(E919=1946, R919+5.4, IF(E919=1883, R919+8.2, IF(E919=1882, R919+5.9, IF(E919=1824, R919+5.8, IF(E919=1803, R919+14.8, IF(E919=1790, R919+8, )))))))</f>
        <v>27.20451941</v>
      </c>
      <c r="U919" s="33">
        <f>IF(P919="Affine", S919, T919)</f>
        <v>27.20451941</v>
      </c>
      <c r="V919" s="29"/>
      <c r="W919" s="29"/>
      <c r="X919" s="34"/>
      <c r="Y919" s="33"/>
      <c r="Z919" s="32"/>
      <c r="AA919" s="29">
        <v>1749</v>
      </c>
      <c r="AB919" s="29">
        <v>1780</v>
      </c>
      <c r="AC919" s="29">
        <f>AVERAGE(AA919:AB919)</f>
        <v>1764.5</v>
      </c>
      <c r="AD919" s="29">
        <f>AC919-AA919</f>
        <v>15.5</v>
      </c>
      <c r="AE919" s="29">
        <v>1807</v>
      </c>
      <c r="AF919" s="29">
        <v>1824</v>
      </c>
      <c r="AG919" s="29">
        <f>AVERAGE(AE919:AF919)</f>
        <v>1815.5</v>
      </c>
      <c r="AH919" s="29">
        <f>AG919-AE919</f>
        <v>8.5</v>
      </c>
      <c r="AI919" s="29" t="s">
        <v>142</v>
      </c>
      <c r="AJ919" s="29">
        <v>2</v>
      </c>
      <c r="AK919" s="29" t="s">
        <v>200</v>
      </c>
      <c r="AL919" s="32">
        <f>AVERAGE(V920:V923)</f>
        <v>11.3627688425</v>
      </c>
      <c r="AM919" s="32">
        <f>AVERAGE(W920:W923)</f>
        <v>12.404519409999999</v>
      </c>
    </row>
    <row r="920" spans="1:39" x14ac:dyDescent="0.25">
      <c r="A920" s="17" t="s">
        <v>1492</v>
      </c>
      <c r="B920" s="18">
        <v>1303</v>
      </c>
      <c r="C920" s="18">
        <v>919</v>
      </c>
      <c r="D920" s="17">
        <v>1797</v>
      </c>
      <c r="E920" s="17">
        <f t="shared" si="196"/>
        <v>1797</v>
      </c>
      <c r="F920" s="17">
        <v>3</v>
      </c>
      <c r="G920" s="17">
        <v>49</v>
      </c>
      <c r="H920" s="17">
        <v>1803</v>
      </c>
      <c r="I920" s="19" t="s">
        <v>12</v>
      </c>
      <c r="J920" s="17">
        <v>12.21240148</v>
      </c>
      <c r="K920" s="17">
        <v>9.4826984700000008</v>
      </c>
      <c r="L920" s="20">
        <v>139094.90237150999</v>
      </c>
      <c r="M920" s="20">
        <v>5028625.74517952</v>
      </c>
      <c r="N920" s="20">
        <f t="shared" si="191"/>
        <v>139094.902</v>
      </c>
      <c r="O920" s="20">
        <f t="shared" si="192"/>
        <v>5028625.7450000001</v>
      </c>
      <c r="P920" s="20" t="s">
        <v>199</v>
      </c>
      <c r="Q920" s="50"/>
      <c r="R920" s="50"/>
      <c r="S920" s="50"/>
      <c r="T920" s="50"/>
      <c r="U920" s="50"/>
      <c r="V920" s="44">
        <v>7.4</v>
      </c>
      <c r="W920" s="44">
        <v>6.6</v>
      </c>
      <c r="X920" s="45">
        <f>IF(H920=2020, V920, IF(H920=1946, V920+5.4, IF(H920=1883, V920+8.2, IF(H920=1882, V920+5.9, IF(H920=1824, V920+5.8, IF(H920=1803, V920+14.8, IF(H920=1790, V920+8, )))))))</f>
        <v>22.200000000000003</v>
      </c>
      <c r="Y920" s="45">
        <f>IF(H920=2020, W920, IF(H920=1946, W920+6.1, IF(H920=1883, W920+7.6, IF(H920=1882, W920+6.3, IF(H920=1824, W920+7.4, IF(H920=1803, W920+17.5, IF(H920=1790, W920+11.8, )))))))</f>
        <v>24.1</v>
      </c>
      <c r="Z920" s="45">
        <f>IF(P920="Affine", X920, Y920)</f>
        <v>24.1</v>
      </c>
      <c r="AA920" s="17"/>
      <c r="AB920" s="17"/>
      <c r="AC920" s="17"/>
      <c r="AD920" s="17"/>
      <c r="AE920" s="17"/>
      <c r="AF920" s="17"/>
      <c r="AG920" s="17"/>
      <c r="AH920" s="17"/>
      <c r="AI920" s="17"/>
      <c r="AJ920" s="17"/>
      <c r="AK920" s="17"/>
      <c r="AL920" s="50"/>
      <c r="AM920" s="50"/>
    </row>
    <row r="921" spans="1:39" x14ac:dyDescent="0.25">
      <c r="A921" s="17" t="s">
        <v>1502</v>
      </c>
      <c r="B921" s="18">
        <v>1313</v>
      </c>
      <c r="C921" s="18">
        <v>920</v>
      </c>
      <c r="D921" s="17">
        <v>1790</v>
      </c>
      <c r="E921" s="17">
        <f t="shared" si="196"/>
        <v>1790</v>
      </c>
      <c r="F921" s="17">
        <v>4</v>
      </c>
      <c r="G921" s="17">
        <v>49</v>
      </c>
      <c r="H921" s="17">
        <v>1803</v>
      </c>
      <c r="I921" s="19" t="s">
        <v>12</v>
      </c>
      <c r="J921" s="17">
        <v>990.09717526999998</v>
      </c>
      <c r="K921" s="17">
        <v>-2212.0670261499999</v>
      </c>
      <c r="L921" s="20">
        <v>139094.90237150999</v>
      </c>
      <c r="M921" s="20">
        <v>5028625.74517952</v>
      </c>
      <c r="N921" s="20">
        <f t="shared" si="191"/>
        <v>139094.902</v>
      </c>
      <c r="O921" s="20">
        <f t="shared" si="192"/>
        <v>5028625.7450000001</v>
      </c>
      <c r="P921" s="20" t="s">
        <v>199</v>
      </c>
      <c r="Q921" s="50"/>
      <c r="R921" s="50"/>
      <c r="S921" s="50"/>
      <c r="T921" s="50"/>
      <c r="U921" s="50"/>
      <c r="V921" s="44">
        <v>9.5</v>
      </c>
      <c r="W921" s="44">
        <v>10.7</v>
      </c>
      <c r="X921" s="45">
        <f>IF(H921=2020, V921, IF(H921=1946, V921+5.4, IF(H921=1883, V921+8.2, IF(H921=1882, V921+5.9, IF(H921=1824, V921+5.8, IF(H921=1803, V921+14.8, IF(H921=1790, V921+8, )))))))</f>
        <v>24.3</v>
      </c>
      <c r="Y921" s="45">
        <f>IF(H921=2020, W921, IF(H921=1946, W921+6.1, IF(H921=1883, W921+7.6, IF(H921=1882, W921+6.3, IF(H921=1824, W921+7.4, IF(H921=1803, W921+17.5, IF(H921=1790, W921+11.8, )))))))</f>
        <v>28.2</v>
      </c>
      <c r="Z921" s="45">
        <f>IF(P921="Affine", X921, Y921)</f>
        <v>28.2</v>
      </c>
      <c r="AA921" s="17"/>
      <c r="AB921" s="17"/>
      <c r="AC921" s="17"/>
      <c r="AD921" s="17"/>
      <c r="AE921" s="17"/>
      <c r="AF921" s="17"/>
      <c r="AG921" s="17"/>
      <c r="AH921" s="17"/>
      <c r="AI921" s="17"/>
      <c r="AJ921" s="17"/>
      <c r="AK921" s="17"/>
      <c r="AL921" s="50"/>
      <c r="AM921" s="50"/>
    </row>
    <row r="922" spans="1:39" x14ac:dyDescent="0.25">
      <c r="A922" s="17" t="s">
        <v>1511</v>
      </c>
      <c r="B922" s="18">
        <v>1322</v>
      </c>
      <c r="C922" s="18">
        <v>921</v>
      </c>
      <c r="D922" s="17">
        <v>1780</v>
      </c>
      <c r="E922" s="17">
        <f t="shared" si="196"/>
        <v>1780</v>
      </c>
      <c r="F922" s="17">
        <v>4</v>
      </c>
      <c r="G922" s="17">
        <v>49</v>
      </c>
      <c r="H922" s="17">
        <v>1803</v>
      </c>
      <c r="I922" s="19" t="s">
        <v>12</v>
      </c>
      <c r="J922" s="17">
        <v>734.70523300000002</v>
      </c>
      <c r="K922" s="17">
        <v>-1464.3534554299999</v>
      </c>
      <c r="L922" s="20">
        <v>139094.90237150999</v>
      </c>
      <c r="M922" s="20">
        <v>5028625.74517952</v>
      </c>
      <c r="N922" s="20">
        <f t="shared" si="191"/>
        <v>139094.902</v>
      </c>
      <c r="O922" s="20">
        <f t="shared" si="192"/>
        <v>5028625.7450000001</v>
      </c>
      <c r="P922" s="20" t="s">
        <v>199</v>
      </c>
      <c r="Q922" s="50"/>
      <c r="R922" s="50"/>
      <c r="S922" s="50"/>
      <c r="T922" s="50"/>
      <c r="U922" s="50"/>
      <c r="V922" s="44">
        <v>11.9</v>
      </c>
      <c r="W922" s="44">
        <v>12.6</v>
      </c>
      <c r="X922" s="45">
        <f>IF(H922=2020, V922, IF(H922=1946, V922+5.4, IF(H922=1883, V922+8.2, IF(H922=1882, V922+5.9, IF(H922=1824, V922+5.8, IF(H922=1803, V922+14.8, IF(H922=1790, V922+8, )))))))</f>
        <v>26.700000000000003</v>
      </c>
      <c r="Y922" s="45">
        <f>IF(H922=2020, W922, IF(H922=1946, W922+6.1, IF(H922=1883, W922+7.6, IF(H922=1882, W922+6.3, IF(H922=1824, W922+7.4, IF(H922=1803, W922+17.5, IF(H922=1790, W922+11.8, )))))))</f>
        <v>30.1</v>
      </c>
      <c r="Z922" s="45">
        <f>IF(P922="Affine", X922, Y922)</f>
        <v>30.1</v>
      </c>
      <c r="AA922" s="17"/>
      <c r="AB922" s="17"/>
      <c r="AC922" s="17"/>
      <c r="AD922" s="17"/>
      <c r="AE922" s="17"/>
      <c r="AF922" s="17"/>
      <c r="AG922" s="17"/>
      <c r="AH922" s="17"/>
      <c r="AI922" s="17"/>
      <c r="AJ922" s="17"/>
      <c r="AK922" s="17"/>
      <c r="AL922" s="50"/>
      <c r="AM922" s="50"/>
    </row>
    <row r="923" spans="1:39" x14ac:dyDescent="0.25">
      <c r="A923" s="17" t="s">
        <v>1471</v>
      </c>
      <c r="B923" s="18">
        <v>1284</v>
      </c>
      <c r="C923" s="18">
        <v>922</v>
      </c>
      <c r="D923" s="17">
        <v>1807</v>
      </c>
      <c r="E923" s="17">
        <f t="shared" si="196"/>
        <v>1807</v>
      </c>
      <c r="F923" s="17">
        <v>14</v>
      </c>
      <c r="G923" s="17">
        <v>49</v>
      </c>
      <c r="H923" s="17">
        <v>1803</v>
      </c>
      <c r="I923" s="19" t="s">
        <v>12</v>
      </c>
      <c r="J923" s="17">
        <v>311.30507656999998</v>
      </c>
      <c r="K923" s="17">
        <v>-272.51285754999998</v>
      </c>
      <c r="L923" s="20">
        <v>139094.90239999999</v>
      </c>
      <c r="M923" s="20">
        <v>5028625.7450000001</v>
      </c>
      <c r="N923" s="20">
        <f t="shared" si="191"/>
        <v>139094.902</v>
      </c>
      <c r="O923" s="20">
        <f t="shared" si="192"/>
        <v>5028625.7450000001</v>
      </c>
      <c r="P923" s="20" t="s">
        <v>199</v>
      </c>
      <c r="Q923" s="50"/>
      <c r="R923" s="50"/>
      <c r="S923" s="50"/>
      <c r="T923" s="50"/>
      <c r="U923" s="50"/>
      <c r="V923" s="45">
        <v>16.651075370000001</v>
      </c>
      <c r="W923" s="45">
        <v>19.718077640000001</v>
      </c>
      <c r="X923" s="45">
        <f>IF(H923=2020, V923, IF(H923=1946, V923+5.4, IF(H923=1883, V923+8.2, IF(H923=1882, V923+5.9, IF(H923=1824, V923+5.8, IF(H923=1803, V923+14.8, IF(H923=1790, V923+8, )))))))</f>
        <v>31.451075370000002</v>
      </c>
      <c r="Y923" s="45">
        <f>IF(H923=2020, W923, IF(H923=1946, W923+6.1, IF(H923=1883, W923+7.6, IF(H923=1882, W923+6.3, IF(H923=1824, W923+7.4, IF(H923=1803, W923+17.5, IF(H923=1790, W923+11.8, )))))))</f>
        <v>37.218077640000004</v>
      </c>
      <c r="Z923" s="45">
        <f>IF(P923="Affine", X923, Y923)</f>
        <v>37.218077640000004</v>
      </c>
      <c r="AA923" s="17"/>
      <c r="AB923" s="17"/>
      <c r="AC923" s="17"/>
      <c r="AD923" s="17"/>
      <c r="AE923" s="17"/>
      <c r="AF923" s="17"/>
      <c r="AG923" s="17"/>
      <c r="AH923" s="17"/>
      <c r="AI923" s="17"/>
      <c r="AJ923" s="17"/>
      <c r="AK923" s="17"/>
      <c r="AL923" s="50"/>
      <c r="AM923" s="50"/>
    </row>
    <row r="924" spans="1:39" x14ac:dyDescent="0.25">
      <c r="A924" s="29" t="s">
        <v>172</v>
      </c>
      <c r="B924" s="29">
        <v>34</v>
      </c>
      <c r="C924" s="29">
        <v>923</v>
      </c>
      <c r="D924" s="29">
        <v>2020</v>
      </c>
      <c r="E924" s="29">
        <f t="shared" si="196"/>
        <v>2020</v>
      </c>
      <c r="F924" s="29" t="s">
        <v>12</v>
      </c>
      <c r="G924" s="29">
        <v>34</v>
      </c>
      <c r="H924" s="29">
        <v>2020</v>
      </c>
      <c r="I924" s="30">
        <v>12</v>
      </c>
      <c r="J924" s="29" t="s">
        <v>12</v>
      </c>
      <c r="K924" s="29" t="s">
        <v>12</v>
      </c>
      <c r="L924" s="31">
        <v>139102.00668964081</v>
      </c>
      <c r="M924" s="31">
        <v>5029037.7789892824</v>
      </c>
      <c r="N924" s="31">
        <f t="shared" si="191"/>
        <v>139102.00700000001</v>
      </c>
      <c r="O924" s="31">
        <f t="shared" si="192"/>
        <v>5029037.7790000001</v>
      </c>
      <c r="P924" s="31" t="s">
        <v>104</v>
      </c>
      <c r="Q924" s="32">
        <v>25.441940310833331</v>
      </c>
      <c r="R924" s="32">
        <v>25.175416060833339</v>
      </c>
      <c r="S924" s="33">
        <f>IF(E924=2020, Q924, IF(E924=1946, Q924+5.4, IF(E924=1883, Q924+8.2, IF(E924=1882, Q924+5.9, IF(E924=1824, Q924+5.8, IF(E924=1803, Q924+14.8, IF(E924=1790, Q924+8, )))))))</f>
        <v>25.441940310833331</v>
      </c>
      <c r="T924" s="33">
        <f>IF(E924=2020, R924, IF(E924=1946, R924+5.4, IF(E924=1883, R924+8.2, IF(E924=1882, R924+5.9, IF(E924=1824, R924+5.8, IF(E924=1803, R924+14.8, IF(E924=1790, R924+8, )))))))</f>
        <v>25.175416060833339</v>
      </c>
      <c r="U924" s="33">
        <f>IF(P924="Affine", S924, T924)</f>
        <v>25.441940310833331</v>
      </c>
      <c r="V924" s="29"/>
      <c r="W924" s="29"/>
      <c r="X924" s="34"/>
      <c r="Y924" s="33"/>
      <c r="Z924" s="32"/>
      <c r="AA924" s="29">
        <v>1802</v>
      </c>
      <c r="AB924" s="29">
        <v>1805</v>
      </c>
      <c r="AC924" s="29">
        <f>AVERAGE(AA924:AB924)</f>
        <v>1803.5</v>
      </c>
      <c r="AD924" s="29">
        <f>AC924-AA924</f>
        <v>1.5</v>
      </c>
      <c r="AE924" s="29">
        <v>2020</v>
      </c>
      <c r="AF924" s="29">
        <v>2020</v>
      </c>
      <c r="AG924" s="29">
        <f>AVERAGE(AE924:AF924)</f>
        <v>2020</v>
      </c>
      <c r="AH924" s="29">
        <f>AG924-AE924</f>
        <v>0</v>
      </c>
      <c r="AI924" s="29" t="s">
        <v>142</v>
      </c>
      <c r="AJ924" s="29">
        <v>2</v>
      </c>
      <c r="AK924" s="29" t="s">
        <v>173</v>
      </c>
      <c r="AL924" s="32">
        <f>AVERAGE(V925:V936)</f>
        <v>25.441940310833331</v>
      </c>
      <c r="AM924" s="32">
        <f>AVERAGE(W925:W936)</f>
        <v>25.175416060833339</v>
      </c>
    </row>
    <row r="925" spans="1:39" x14ac:dyDescent="0.25">
      <c r="A925" s="17" t="s">
        <v>1489</v>
      </c>
      <c r="B925" s="18">
        <v>1300</v>
      </c>
      <c r="C925" s="18">
        <v>924</v>
      </c>
      <c r="D925" s="17" t="s">
        <v>1483</v>
      </c>
      <c r="E925" s="17">
        <v>1803</v>
      </c>
      <c r="F925" s="17">
        <v>7</v>
      </c>
      <c r="G925" s="17">
        <v>34</v>
      </c>
      <c r="H925" s="17">
        <v>2020</v>
      </c>
      <c r="I925" s="19" t="s">
        <v>12</v>
      </c>
      <c r="J925" s="17">
        <v>439.92354332999997</v>
      </c>
      <c r="K925" s="17">
        <v>-228.67433457999999</v>
      </c>
      <c r="L925" s="20">
        <v>139102.00668963999</v>
      </c>
      <c r="M925" s="20">
        <v>5029037.7789892796</v>
      </c>
      <c r="N925" s="20">
        <f t="shared" si="191"/>
        <v>139102.00700000001</v>
      </c>
      <c r="O925" s="20">
        <f t="shared" si="192"/>
        <v>5029037.7790000001</v>
      </c>
      <c r="P925" s="20" t="s">
        <v>199</v>
      </c>
      <c r="Q925" s="50"/>
      <c r="R925" s="50"/>
      <c r="S925" s="50"/>
      <c r="T925" s="50"/>
      <c r="U925" s="50"/>
      <c r="V925" s="44">
        <v>11.3</v>
      </c>
      <c r="W925" s="44">
        <v>10.9</v>
      </c>
      <c r="X925" s="45">
        <f t="shared" ref="X925:X936" si="197">IF(H925=2020, V925, IF(H925=1946, V925+5.4, IF(H925=1883, V925+8.2, IF(H925=1882, V925+5.9, IF(H925=1824, V925+5.8, IF(H925=1803, V925+14.8, IF(H925=1790, V925+8, )))))))</f>
        <v>11.3</v>
      </c>
      <c r="Y925" s="45">
        <f t="shared" ref="Y925:Y936" si="198">IF(H925=2020, W925, IF(H925=1946, W925+6.1, IF(H925=1883, W925+7.6, IF(H925=1882, W925+6.3, IF(H925=1824, W925+7.4, IF(H925=1803, W925+17.5, IF(H925=1790, W925+11.8, )))))))</f>
        <v>10.9</v>
      </c>
      <c r="Z925" s="45">
        <f t="shared" ref="Z925:Z936" si="199">IF(P925="Affine", X925, Y925)</f>
        <v>10.9</v>
      </c>
      <c r="AA925" s="17"/>
      <c r="AB925" s="17"/>
      <c r="AC925" s="17"/>
      <c r="AD925" s="17"/>
      <c r="AE925" s="17"/>
      <c r="AF925" s="17"/>
      <c r="AG925" s="17"/>
      <c r="AH925" s="17"/>
      <c r="AI925" s="17"/>
      <c r="AJ925" s="17"/>
      <c r="AK925" s="17"/>
      <c r="AL925" s="50"/>
      <c r="AM925" s="50"/>
    </row>
    <row r="926" spans="1:39" x14ac:dyDescent="0.25">
      <c r="A926" s="17" t="s">
        <v>498</v>
      </c>
      <c r="B926" s="18">
        <v>322</v>
      </c>
      <c r="C926" s="18">
        <v>925</v>
      </c>
      <c r="D926" s="18">
        <v>1986</v>
      </c>
      <c r="E926" s="17">
        <f>D926</f>
        <v>1986</v>
      </c>
      <c r="F926" s="17">
        <v>22</v>
      </c>
      <c r="G926" s="17">
        <v>34</v>
      </c>
      <c r="H926" s="17">
        <v>2020</v>
      </c>
      <c r="I926" s="19" t="s">
        <v>12</v>
      </c>
      <c r="J926" s="17">
        <v>47.741230680000001</v>
      </c>
      <c r="K926" s="17">
        <v>7.3428712999999997</v>
      </c>
      <c r="L926" s="20">
        <v>139102.0067</v>
      </c>
      <c r="M926" s="20">
        <v>5029037.7790000001</v>
      </c>
      <c r="N926" s="20">
        <f t="shared" si="191"/>
        <v>139102.00700000001</v>
      </c>
      <c r="O926" s="20">
        <f t="shared" si="192"/>
        <v>5029037.7790000001</v>
      </c>
      <c r="P926" s="20" t="s">
        <v>104</v>
      </c>
      <c r="Q926" s="50"/>
      <c r="R926" s="50"/>
      <c r="S926" s="50"/>
      <c r="T926" s="50"/>
      <c r="U926" s="50"/>
      <c r="V926" s="44">
        <v>0.3</v>
      </c>
      <c r="W926" s="44">
        <v>0.1</v>
      </c>
      <c r="X926" s="45">
        <f t="shared" si="197"/>
        <v>0.3</v>
      </c>
      <c r="Y926" s="45">
        <f t="shared" si="198"/>
        <v>0.1</v>
      </c>
      <c r="Z926" s="45">
        <f t="shared" si="199"/>
        <v>0.3</v>
      </c>
      <c r="AA926" s="17"/>
      <c r="AB926" s="17"/>
      <c r="AC926" s="17"/>
      <c r="AD926" s="17"/>
      <c r="AE926" s="17"/>
      <c r="AF926" s="17"/>
      <c r="AG926" s="17"/>
      <c r="AH926" s="17"/>
      <c r="AI926" s="17"/>
      <c r="AJ926" s="17"/>
      <c r="AK926" s="17"/>
      <c r="AL926" s="50"/>
      <c r="AM926" s="50"/>
    </row>
    <row r="927" spans="1:39" x14ac:dyDescent="0.25">
      <c r="A927" s="17" t="s">
        <v>916</v>
      </c>
      <c r="B927" s="18">
        <v>740</v>
      </c>
      <c r="C927" s="18">
        <v>926</v>
      </c>
      <c r="D927" s="17" t="s">
        <v>879</v>
      </c>
      <c r="E927" s="17">
        <v>1946</v>
      </c>
      <c r="F927" s="17">
        <v>38</v>
      </c>
      <c r="G927" s="17">
        <v>34</v>
      </c>
      <c r="H927" s="17">
        <v>2020</v>
      </c>
      <c r="I927" s="19" t="s">
        <v>12</v>
      </c>
      <c r="J927" s="17">
        <v>570.86658689000001</v>
      </c>
      <c r="K927" s="17">
        <v>-163.34477140999999</v>
      </c>
      <c r="L927" s="20">
        <v>139102.0067</v>
      </c>
      <c r="M927" s="20">
        <v>5029037.7790000001</v>
      </c>
      <c r="N927" s="20">
        <f t="shared" si="191"/>
        <v>139102.00700000001</v>
      </c>
      <c r="O927" s="20">
        <f t="shared" si="192"/>
        <v>5029037.7790000001</v>
      </c>
      <c r="P927" s="20" t="s">
        <v>104</v>
      </c>
      <c r="Q927" s="50"/>
      <c r="R927" s="50"/>
      <c r="S927" s="50"/>
      <c r="T927" s="50"/>
      <c r="U927" s="50"/>
      <c r="V927" s="44">
        <v>3.5</v>
      </c>
      <c r="W927" s="44">
        <v>4.0999999999999996</v>
      </c>
      <c r="X927" s="45">
        <f t="shared" si="197"/>
        <v>3.5</v>
      </c>
      <c r="Y927" s="45">
        <f t="shared" si="198"/>
        <v>4.0999999999999996</v>
      </c>
      <c r="Z927" s="45">
        <f t="shared" si="199"/>
        <v>3.5</v>
      </c>
      <c r="AA927" s="17"/>
      <c r="AB927" s="17"/>
      <c r="AC927" s="17"/>
      <c r="AD927" s="17"/>
      <c r="AE927" s="17"/>
      <c r="AF927" s="17"/>
      <c r="AG927" s="17"/>
      <c r="AH927" s="17"/>
      <c r="AI927" s="17"/>
      <c r="AJ927" s="17"/>
      <c r="AK927" s="17"/>
      <c r="AL927" s="50"/>
      <c r="AM927" s="50"/>
    </row>
    <row r="928" spans="1:39" x14ac:dyDescent="0.25">
      <c r="A928" s="17" t="s">
        <v>944</v>
      </c>
      <c r="B928" s="18">
        <v>767</v>
      </c>
      <c r="C928" s="18">
        <v>927</v>
      </c>
      <c r="D928" s="17" t="s">
        <v>919</v>
      </c>
      <c r="E928" s="17">
        <v>1946</v>
      </c>
      <c r="F928" s="17">
        <v>26</v>
      </c>
      <c r="G928" s="17">
        <v>34</v>
      </c>
      <c r="H928" s="17">
        <v>2020</v>
      </c>
      <c r="I928" s="19" t="s">
        <v>12</v>
      </c>
      <c r="J928" s="17">
        <v>38.146668259999998</v>
      </c>
      <c r="K928" s="17">
        <v>32.559342880000003</v>
      </c>
      <c r="L928" s="20">
        <v>139102.0067</v>
      </c>
      <c r="M928" s="20">
        <v>5029037.7790000001</v>
      </c>
      <c r="N928" s="20">
        <f t="shared" si="191"/>
        <v>139102.00700000001</v>
      </c>
      <c r="O928" s="20">
        <f t="shared" si="192"/>
        <v>5029037.7790000001</v>
      </c>
      <c r="P928" s="20" t="s">
        <v>104</v>
      </c>
      <c r="Q928" s="50"/>
      <c r="R928" s="50"/>
      <c r="S928" s="50"/>
      <c r="T928" s="50"/>
      <c r="U928" s="50"/>
      <c r="V928" s="44">
        <v>4.4000000000000004</v>
      </c>
      <c r="W928" s="44">
        <v>4.2</v>
      </c>
      <c r="X928" s="45">
        <f t="shared" si="197"/>
        <v>4.4000000000000004</v>
      </c>
      <c r="Y928" s="45">
        <f t="shared" si="198"/>
        <v>4.2</v>
      </c>
      <c r="Z928" s="45">
        <f t="shared" si="199"/>
        <v>4.4000000000000004</v>
      </c>
      <c r="AA928" s="17"/>
      <c r="AB928" s="17"/>
      <c r="AC928" s="17"/>
      <c r="AD928" s="17"/>
      <c r="AE928" s="17"/>
      <c r="AF928" s="17"/>
      <c r="AG928" s="17"/>
      <c r="AH928" s="17"/>
      <c r="AI928" s="17"/>
      <c r="AJ928" s="17"/>
      <c r="AK928" s="17"/>
      <c r="AL928" s="50"/>
      <c r="AM928" s="50"/>
    </row>
    <row r="929" spans="1:39" x14ac:dyDescent="0.25">
      <c r="A929" s="17" t="s">
        <v>1062</v>
      </c>
      <c r="B929" s="18">
        <v>884</v>
      </c>
      <c r="C929" s="18">
        <v>928</v>
      </c>
      <c r="D929" s="17" t="s">
        <v>1012</v>
      </c>
      <c r="E929" s="17">
        <v>1905</v>
      </c>
      <c r="F929" s="17">
        <v>51</v>
      </c>
      <c r="G929" s="17">
        <v>34</v>
      </c>
      <c r="H929" s="17">
        <v>2020</v>
      </c>
      <c r="I929" s="19" t="s">
        <v>12</v>
      </c>
      <c r="J929" s="17">
        <v>6060.3461786600001</v>
      </c>
      <c r="K929" s="17">
        <v>-1637.26923289</v>
      </c>
      <c r="L929" s="20">
        <v>139102.0067</v>
      </c>
      <c r="M929" s="20">
        <v>5029037.7790000001</v>
      </c>
      <c r="N929" s="20">
        <f t="shared" si="191"/>
        <v>139102.00700000001</v>
      </c>
      <c r="O929" s="20">
        <f t="shared" si="192"/>
        <v>5029037.7790000001</v>
      </c>
      <c r="P929" s="20" t="s">
        <v>104</v>
      </c>
      <c r="Q929" s="50"/>
      <c r="R929" s="50"/>
      <c r="S929" s="50"/>
      <c r="T929" s="50"/>
      <c r="U929" s="50"/>
      <c r="V929" s="45">
        <v>34.00328373</v>
      </c>
      <c r="W929" s="52">
        <v>31.90499273</v>
      </c>
      <c r="X929" s="45">
        <f t="shared" si="197"/>
        <v>34.00328373</v>
      </c>
      <c r="Y929" s="45">
        <f t="shared" si="198"/>
        <v>31.90499273</v>
      </c>
      <c r="Z929" s="45">
        <f t="shared" si="199"/>
        <v>34.00328373</v>
      </c>
      <c r="AA929" s="17"/>
      <c r="AB929" s="17"/>
      <c r="AC929" s="17"/>
      <c r="AD929" s="17"/>
      <c r="AE929" s="17"/>
      <c r="AF929" s="17"/>
      <c r="AG929" s="17"/>
      <c r="AH929" s="17"/>
      <c r="AI929" s="17"/>
      <c r="AJ929" s="17"/>
      <c r="AK929" s="17"/>
      <c r="AL929" s="50"/>
      <c r="AM929" s="50"/>
    </row>
    <row r="930" spans="1:39" x14ac:dyDescent="0.25">
      <c r="A930" s="17" t="s">
        <v>1098</v>
      </c>
      <c r="B930" s="18">
        <v>919</v>
      </c>
      <c r="C930" s="18">
        <v>929</v>
      </c>
      <c r="D930" s="17" t="s">
        <v>1067</v>
      </c>
      <c r="E930" s="17">
        <v>1905</v>
      </c>
      <c r="F930" s="17">
        <v>32</v>
      </c>
      <c r="G930" s="17">
        <v>34</v>
      </c>
      <c r="H930" s="17">
        <v>2020</v>
      </c>
      <c r="I930" s="19" t="s">
        <v>12</v>
      </c>
      <c r="J930" s="17">
        <v>2949.80398393</v>
      </c>
      <c r="K930" s="17">
        <v>-145.61478829999999</v>
      </c>
      <c r="L930" s="20">
        <v>139102.0067</v>
      </c>
      <c r="M930" s="20">
        <v>5029037.7790000001</v>
      </c>
      <c r="N930" s="20">
        <f t="shared" si="191"/>
        <v>139102.00700000001</v>
      </c>
      <c r="O930" s="20">
        <f t="shared" si="192"/>
        <v>5029037.7790000001</v>
      </c>
      <c r="P930" s="20" t="s">
        <v>104</v>
      </c>
      <c r="Q930" s="50"/>
      <c r="R930" s="50"/>
      <c r="S930" s="50"/>
      <c r="T930" s="50"/>
      <c r="U930" s="50"/>
      <c r="V930" s="44">
        <v>31.3</v>
      </c>
      <c r="W930" s="44">
        <v>32.1</v>
      </c>
      <c r="X930" s="45">
        <f t="shared" si="197"/>
        <v>31.3</v>
      </c>
      <c r="Y930" s="45">
        <f t="shared" si="198"/>
        <v>32.1</v>
      </c>
      <c r="Z930" s="45">
        <f t="shared" si="199"/>
        <v>31.3</v>
      </c>
      <c r="AA930" s="17"/>
      <c r="AB930" s="17"/>
      <c r="AC930" s="17"/>
      <c r="AD930" s="17"/>
      <c r="AE930" s="17"/>
      <c r="AF930" s="17"/>
      <c r="AG930" s="17"/>
      <c r="AH930" s="17"/>
      <c r="AI930" s="17"/>
      <c r="AJ930" s="17"/>
      <c r="AK930" s="17"/>
      <c r="AL930" s="50"/>
      <c r="AM930" s="50"/>
    </row>
    <row r="931" spans="1:39" x14ac:dyDescent="0.25">
      <c r="A931" s="17" t="s">
        <v>1194</v>
      </c>
      <c r="B931" s="18">
        <v>1012</v>
      </c>
      <c r="C931" s="18">
        <v>930</v>
      </c>
      <c r="D931" s="17" t="s">
        <v>1176</v>
      </c>
      <c r="E931" s="17">
        <v>1880</v>
      </c>
      <c r="F931" s="17">
        <v>19</v>
      </c>
      <c r="G931" s="17">
        <v>34</v>
      </c>
      <c r="H931" s="17">
        <v>2020</v>
      </c>
      <c r="I931" s="19" t="s">
        <v>12</v>
      </c>
      <c r="J931" s="17">
        <v>6395.6140433999999</v>
      </c>
      <c r="K931" s="17">
        <v>-1444.1273713200001</v>
      </c>
      <c r="L931" s="20">
        <v>139102.0067</v>
      </c>
      <c r="M931" s="20">
        <v>5029037.7790000001</v>
      </c>
      <c r="N931" s="20">
        <f t="shared" si="191"/>
        <v>139102.00700000001</v>
      </c>
      <c r="O931" s="20">
        <f t="shared" si="192"/>
        <v>5029037.7790000001</v>
      </c>
      <c r="P931" s="20" t="s">
        <v>104</v>
      </c>
      <c r="Q931" s="50"/>
      <c r="R931" s="50"/>
      <c r="S931" s="50"/>
      <c r="T931" s="50"/>
      <c r="U931" s="50"/>
      <c r="V931" s="44">
        <v>31.4</v>
      </c>
      <c r="W931" s="44">
        <v>30.5</v>
      </c>
      <c r="X931" s="45">
        <f t="shared" si="197"/>
        <v>31.4</v>
      </c>
      <c r="Y931" s="45">
        <f t="shared" si="198"/>
        <v>30.5</v>
      </c>
      <c r="Z931" s="45">
        <f t="shared" si="199"/>
        <v>31.4</v>
      </c>
      <c r="AA931" s="17"/>
      <c r="AB931" s="17"/>
      <c r="AC931" s="17"/>
      <c r="AD931" s="17"/>
      <c r="AE931" s="17"/>
      <c r="AF931" s="17"/>
      <c r="AG931" s="17"/>
      <c r="AH931" s="17"/>
      <c r="AI931" s="17"/>
      <c r="AJ931" s="17"/>
      <c r="AK931" s="17"/>
      <c r="AL931" s="50"/>
      <c r="AM931" s="50"/>
    </row>
    <row r="932" spans="1:39" x14ac:dyDescent="0.25">
      <c r="A932" s="17" t="s">
        <v>1376</v>
      </c>
      <c r="B932" s="18">
        <v>1191</v>
      </c>
      <c r="C932" s="18">
        <v>931</v>
      </c>
      <c r="D932" s="17" t="s">
        <v>1742</v>
      </c>
      <c r="E932" s="17">
        <v>1852</v>
      </c>
      <c r="F932" s="17">
        <v>33</v>
      </c>
      <c r="G932" s="17">
        <v>34</v>
      </c>
      <c r="H932" s="17">
        <v>2020</v>
      </c>
      <c r="I932" s="19" t="s">
        <v>12</v>
      </c>
      <c r="J932" s="17">
        <v>3.70569039</v>
      </c>
      <c r="K932" s="17">
        <v>2.0284877200000002</v>
      </c>
      <c r="L932" s="20">
        <v>139102.0067</v>
      </c>
      <c r="M932" s="20">
        <v>5029037.7790000001</v>
      </c>
      <c r="N932" s="20">
        <f t="shared" si="191"/>
        <v>139102.00700000001</v>
      </c>
      <c r="O932" s="20">
        <f t="shared" si="192"/>
        <v>5029037.7790000001</v>
      </c>
      <c r="P932" s="20" t="s">
        <v>104</v>
      </c>
      <c r="Q932" s="50"/>
      <c r="R932" s="50"/>
      <c r="S932" s="50"/>
      <c r="T932" s="50"/>
      <c r="U932" s="50"/>
      <c r="V932" s="44">
        <v>27.9</v>
      </c>
      <c r="W932" s="44">
        <v>28.3</v>
      </c>
      <c r="X932" s="45">
        <f t="shared" si="197"/>
        <v>27.9</v>
      </c>
      <c r="Y932" s="45">
        <f t="shared" si="198"/>
        <v>28.3</v>
      </c>
      <c r="Z932" s="45">
        <f t="shared" si="199"/>
        <v>27.9</v>
      </c>
      <c r="AA932" s="17"/>
      <c r="AB932" s="17"/>
      <c r="AC932" s="17"/>
      <c r="AD932" s="17"/>
      <c r="AE932" s="17"/>
      <c r="AF932" s="17"/>
      <c r="AG932" s="17"/>
      <c r="AH932" s="17"/>
      <c r="AI932" s="17"/>
      <c r="AJ932" s="17"/>
      <c r="AK932" s="17"/>
      <c r="AL932" s="50"/>
      <c r="AM932" s="50"/>
    </row>
    <row r="933" spans="1:39" x14ac:dyDescent="0.25">
      <c r="A933" s="17" t="s">
        <v>1394</v>
      </c>
      <c r="B933" s="18">
        <v>1209</v>
      </c>
      <c r="C933" s="18">
        <v>932</v>
      </c>
      <c r="D933" s="17" t="s">
        <v>1741</v>
      </c>
      <c r="E933" s="17">
        <v>1852</v>
      </c>
      <c r="F933" s="17">
        <v>17</v>
      </c>
      <c r="G933" s="17">
        <v>34</v>
      </c>
      <c r="H933" s="17">
        <v>2020</v>
      </c>
      <c r="I933" s="19" t="s">
        <v>12</v>
      </c>
      <c r="J933" s="17">
        <v>4.0193273500000002</v>
      </c>
      <c r="K933" s="17">
        <v>3.7764024599999999</v>
      </c>
      <c r="L933" s="20">
        <v>139102.0067</v>
      </c>
      <c r="M933" s="20">
        <v>5029037.7790000001</v>
      </c>
      <c r="N933" s="20">
        <f t="shared" si="191"/>
        <v>139102.00700000001</v>
      </c>
      <c r="O933" s="20">
        <f t="shared" si="192"/>
        <v>5029037.7790000001</v>
      </c>
      <c r="P933" s="20" t="s">
        <v>104</v>
      </c>
      <c r="Q933" s="50"/>
      <c r="R933" s="50"/>
      <c r="S933" s="50"/>
      <c r="T933" s="50"/>
      <c r="U933" s="50"/>
      <c r="V933" s="44">
        <v>14.7</v>
      </c>
      <c r="W933" s="44">
        <v>15.1</v>
      </c>
      <c r="X933" s="45">
        <f t="shared" si="197"/>
        <v>14.7</v>
      </c>
      <c r="Y933" s="45">
        <f t="shared" si="198"/>
        <v>15.1</v>
      </c>
      <c r="Z933" s="45">
        <f t="shared" si="199"/>
        <v>14.7</v>
      </c>
      <c r="AA933" s="17"/>
      <c r="AB933" s="17"/>
      <c r="AC933" s="17"/>
      <c r="AD933" s="17"/>
      <c r="AE933" s="17"/>
      <c r="AF933" s="17"/>
      <c r="AG933" s="17"/>
      <c r="AH933" s="17"/>
      <c r="AI933" s="17"/>
      <c r="AJ933" s="17"/>
      <c r="AK933" s="17"/>
      <c r="AL933" s="50"/>
      <c r="AM933" s="50"/>
    </row>
    <row r="934" spans="1:39" x14ac:dyDescent="0.25">
      <c r="A934" s="17" t="s">
        <v>1241</v>
      </c>
      <c r="B934" s="18">
        <v>1058</v>
      </c>
      <c r="C934" s="18">
        <v>933</v>
      </c>
      <c r="D934" s="17" t="s">
        <v>1221</v>
      </c>
      <c r="E934" s="17">
        <v>1880</v>
      </c>
      <c r="F934" s="17">
        <v>21</v>
      </c>
      <c r="G934" s="17">
        <v>34</v>
      </c>
      <c r="H934" s="17">
        <v>2020</v>
      </c>
      <c r="I934" s="19" t="s">
        <v>12</v>
      </c>
      <c r="J934" s="17">
        <v>1892.21284831</v>
      </c>
      <c r="K934" s="17">
        <v>-143.19170063000001</v>
      </c>
      <c r="L934" s="20">
        <v>139102.0067</v>
      </c>
      <c r="M934" s="20">
        <v>5029037.7790000001</v>
      </c>
      <c r="N934" s="20">
        <f t="shared" si="191"/>
        <v>139102.00700000001</v>
      </c>
      <c r="O934" s="20">
        <f t="shared" si="192"/>
        <v>5029037.7790000001</v>
      </c>
      <c r="P934" s="20" t="s">
        <v>104</v>
      </c>
      <c r="Q934" s="50"/>
      <c r="R934" s="50"/>
      <c r="S934" s="50"/>
      <c r="T934" s="50"/>
      <c r="U934" s="50"/>
      <c r="V934" s="44">
        <v>29</v>
      </c>
      <c r="W934" s="44">
        <v>29</v>
      </c>
      <c r="X934" s="45">
        <f t="shared" si="197"/>
        <v>29</v>
      </c>
      <c r="Y934" s="45">
        <f t="shared" si="198"/>
        <v>29</v>
      </c>
      <c r="Z934" s="45">
        <f t="shared" si="199"/>
        <v>29</v>
      </c>
      <c r="AA934" s="17"/>
      <c r="AB934" s="17"/>
      <c r="AC934" s="17"/>
      <c r="AD934" s="17"/>
      <c r="AE934" s="17"/>
      <c r="AF934" s="17"/>
      <c r="AG934" s="17"/>
      <c r="AH934" s="17"/>
      <c r="AI934" s="17"/>
      <c r="AJ934" s="17"/>
      <c r="AK934" s="17"/>
      <c r="AL934" s="50"/>
      <c r="AM934" s="50"/>
    </row>
    <row r="935" spans="1:39" x14ac:dyDescent="0.25">
      <c r="A935" s="17" t="s">
        <v>1279</v>
      </c>
      <c r="B935" s="18">
        <v>1095</v>
      </c>
      <c r="C935" s="18">
        <v>934</v>
      </c>
      <c r="D935" s="17" t="s">
        <v>1250</v>
      </c>
      <c r="E935" s="17">
        <v>1876</v>
      </c>
      <c r="F935" s="17">
        <v>30</v>
      </c>
      <c r="G935" s="17">
        <v>34</v>
      </c>
      <c r="H935" s="17">
        <v>2020</v>
      </c>
      <c r="I935" s="19" t="s">
        <v>12</v>
      </c>
      <c r="J935" s="17">
        <v>1905.0568847699999</v>
      </c>
      <c r="K935" s="17">
        <v>-1071.7742919899999</v>
      </c>
      <c r="L935" s="20">
        <v>139102.0067</v>
      </c>
      <c r="M935" s="20">
        <v>5029037.7790000001</v>
      </c>
      <c r="N935" s="20">
        <f t="shared" si="191"/>
        <v>139102.00700000001</v>
      </c>
      <c r="O935" s="20">
        <f t="shared" si="192"/>
        <v>5029037.7790000001</v>
      </c>
      <c r="P935" s="20" t="s">
        <v>104</v>
      </c>
      <c r="Q935" s="50"/>
      <c r="R935" s="50"/>
      <c r="S935" s="50"/>
      <c r="T935" s="50"/>
      <c r="U935" s="50"/>
      <c r="V935" s="44">
        <v>57.6</v>
      </c>
      <c r="W935" s="44">
        <v>52.8</v>
      </c>
      <c r="X935" s="45">
        <f t="shared" si="197"/>
        <v>57.6</v>
      </c>
      <c r="Y935" s="45">
        <f t="shared" si="198"/>
        <v>52.8</v>
      </c>
      <c r="Z935" s="45">
        <f t="shared" si="199"/>
        <v>57.6</v>
      </c>
      <c r="AA935" s="17"/>
      <c r="AB935" s="17"/>
      <c r="AC935" s="17"/>
      <c r="AD935" s="17"/>
      <c r="AE935" s="17"/>
      <c r="AF935" s="17"/>
      <c r="AG935" s="17"/>
      <c r="AH935" s="17"/>
      <c r="AI935" s="17"/>
      <c r="AJ935" s="17"/>
      <c r="AK935" s="17"/>
      <c r="AL935" s="50"/>
      <c r="AM935" s="50"/>
    </row>
    <row r="936" spans="1:39" x14ac:dyDescent="0.25">
      <c r="A936" s="17" t="s">
        <v>1304</v>
      </c>
      <c r="B936" s="18">
        <v>1119</v>
      </c>
      <c r="C936" s="18">
        <v>935</v>
      </c>
      <c r="D936" s="17" t="s">
        <v>1286</v>
      </c>
      <c r="E936" s="17">
        <v>1876</v>
      </c>
      <c r="F936" s="17">
        <v>19</v>
      </c>
      <c r="G936" s="17">
        <v>34</v>
      </c>
      <c r="H936" s="17">
        <v>2020</v>
      </c>
      <c r="I936" s="19" t="s">
        <v>12</v>
      </c>
      <c r="J936" s="17">
        <v>1745.4119178399999</v>
      </c>
      <c r="K936" s="17">
        <v>-273.85370031999997</v>
      </c>
      <c r="L936" s="20">
        <v>139102.0067</v>
      </c>
      <c r="M936" s="20">
        <v>5029037.7790000001</v>
      </c>
      <c r="N936" s="20">
        <f t="shared" si="191"/>
        <v>139102.00700000001</v>
      </c>
      <c r="O936" s="20">
        <f t="shared" si="192"/>
        <v>5029037.7790000001</v>
      </c>
      <c r="P936" s="20" t="s">
        <v>104</v>
      </c>
      <c r="Q936" s="50"/>
      <c r="R936" s="50"/>
      <c r="S936" s="50"/>
      <c r="T936" s="50"/>
      <c r="U936" s="50"/>
      <c r="V936" s="44">
        <v>59.9</v>
      </c>
      <c r="W936" s="44">
        <v>63.1</v>
      </c>
      <c r="X936" s="45">
        <f t="shared" si="197"/>
        <v>59.9</v>
      </c>
      <c r="Y936" s="45">
        <f t="shared" si="198"/>
        <v>63.1</v>
      </c>
      <c r="Z936" s="45">
        <f t="shared" si="199"/>
        <v>59.9</v>
      </c>
      <c r="AA936" s="17"/>
      <c r="AB936" s="17"/>
      <c r="AC936" s="17"/>
      <c r="AD936" s="17"/>
      <c r="AE936" s="17"/>
      <c r="AF936" s="17"/>
      <c r="AG936" s="17"/>
      <c r="AH936" s="17"/>
      <c r="AI936" s="17"/>
      <c r="AJ936" s="17"/>
      <c r="AK936" s="17"/>
      <c r="AL936" s="50"/>
      <c r="AM936" s="50"/>
    </row>
    <row r="937" spans="1:39" x14ac:dyDescent="0.25">
      <c r="A937" s="29" t="s">
        <v>160</v>
      </c>
      <c r="B937" s="29">
        <v>28</v>
      </c>
      <c r="C937" s="29">
        <v>936</v>
      </c>
      <c r="D937" s="29">
        <v>2020</v>
      </c>
      <c r="E937" s="29">
        <f>D937</f>
        <v>2020</v>
      </c>
      <c r="F937" s="29" t="s">
        <v>12</v>
      </c>
      <c r="G937" s="29">
        <v>28</v>
      </c>
      <c r="H937" s="29">
        <v>2020</v>
      </c>
      <c r="I937" s="30">
        <v>37</v>
      </c>
      <c r="J937" s="29" t="s">
        <v>12</v>
      </c>
      <c r="K937" s="29" t="s">
        <v>12</v>
      </c>
      <c r="L937" s="31">
        <v>139103.08199999999</v>
      </c>
      <c r="M937" s="31">
        <v>5028674.676</v>
      </c>
      <c r="N937" s="31">
        <f t="shared" si="191"/>
        <v>139103.08199999999</v>
      </c>
      <c r="O937" s="31">
        <f t="shared" si="192"/>
        <v>5028674.676</v>
      </c>
      <c r="P937" s="31" t="s">
        <v>104</v>
      </c>
      <c r="Q937" s="32">
        <v>8.6116474581081111</v>
      </c>
      <c r="R937" s="32">
        <v>10.424079974324325</v>
      </c>
      <c r="S937" s="33">
        <f>IF(E937=2020, Q937, IF(E937=1946, Q937+5.4, IF(E937=1883, Q937+8.2, IF(E937=1882, Q937+5.9, IF(E937=1824, Q937+5.8, IF(E937=1803, Q937+14.8, IF(E937=1790, Q937+8, )))))))</f>
        <v>8.6116474581081111</v>
      </c>
      <c r="T937" s="33">
        <f>IF(E937=2020, R937, IF(E937=1946, R937+5.4, IF(E937=1883, R937+8.2, IF(E937=1882, R937+5.9, IF(E937=1824, R937+5.8, IF(E937=1803, R937+14.8, IF(E937=1790, R937+8, )))))))</f>
        <v>10.424079974324325</v>
      </c>
      <c r="U937" s="33">
        <f>IF(P937="Affine", S937, T937)</f>
        <v>8.6116474581081111</v>
      </c>
      <c r="V937" s="29"/>
      <c r="W937" s="29"/>
      <c r="X937" s="34"/>
      <c r="Y937" s="33"/>
      <c r="Z937" s="32"/>
      <c r="AA937" s="29">
        <v>1824</v>
      </c>
      <c r="AB937" s="29">
        <v>1852</v>
      </c>
      <c r="AC937" s="29">
        <f>AVERAGE(AA937:AB937)</f>
        <v>1838</v>
      </c>
      <c r="AD937" s="29">
        <f>AC937-AA937</f>
        <v>14</v>
      </c>
      <c r="AE937" s="29">
        <v>2020</v>
      </c>
      <c r="AF937" s="29">
        <v>2020</v>
      </c>
      <c r="AG937" s="29">
        <f>AVERAGE(AE937:AF937)</f>
        <v>2020</v>
      </c>
      <c r="AH937" s="29">
        <f>AG937-AE937</f>
        <v>0</v>
      </c>
      <c r="AI937" s="29" t="s">
        <v>142</v>
      </c>
      <c r="AJ937" s="29">
        <v>2</v>
      </c>
      <c r="AK937" s="29" t="s">
        <v>161</v>
      </c>
      <c r="AL937" s="32">
        <f>AVERAGE(V938:V974)</f>
        <v>8.6116474581081111</v>
      </c>
      <c r="AM937" s="32">
        <f>AVERAGE(W938:W974)</f>
        <v>10.424079974324325</v>
      </c>
    </row>
    <row r="938" spans="1:39" x14ac:dyDescent="0.25">
      <c r="A938" s="17" t="s">
        <v>1225</v>
      </c>
      <c r="B938" s="18">
        <v>1042</v>
      </c>
      <c r="C938" s="18">
        <v>937</v>
      </c>
      <c r="D938" s="17" t="s">
        <v>1221</v>
      </c>
      <c r="E938" s="17">
        <v>1880</v>
      </c>
      <c r="F938" s="17">
        <v>5</v>
      </c>
      <c r="G938" s="17">
        <v>28</v>
      </c>
      <c r="H938" s="17">
        <v>2020</v>
      </c>
      <c r="I938" s="19" t="s">
        <v>12</v>
      </c>
      <c r="J938" s="17">
        <v>1915.55846595</v>
      </c>
      <c r="K938" s="17">
        <v>-527.80836306000003</v>
      </c>
      <c r="L938" s="20">
        <v>139103.08196710999</v>
      </c>
      <c r="M938" s="20">
        <v>5028674.6762362802</v>
      </c>
      <c r="N938" s="20">
        <f t="shared" si="191"/>
        <v>139103.08199999999</v>
      </c>
      <c r="O938" s="20">
        <f t="shared" si="192"/>
        <v>5028674.676</v>
      </c>
      <c r="P938" s="20" t="s">
        <v>104</v>
      </c>
      <c r="Q938" s="50"/>
      <c r="R938" s="50"/>
      <c r="S938" s="50"/>
      <c r="T938" s="50"/>
      <c r="U938" s="50"/>
      <c r="V938" s="44">
        <v>6.2</v>
      </c>
      <c r="W938" s="44">
        <v>8.3000000000000007</v>
      </c>
      <c r="X938" s="45">
        <f t="shared" ref="X938:X974" si="200">IF(H938=2020, V938, IF(H938=1946, V938+5.4, IF(H938=1883, V938+8.2, IF(H938=1882, V938+5.9, IF(H938=1824, V938+5.8, IF(H938=1803, V938+14.8, IF(H938=1790, V938+8, )))))))</f>
        <v>6.2</v>
      </c>
      <c r="Y938" s="45">
        <f t="shared" ref="Y938:Y974" si="201">IF(H938=2020, W938, IF(H938=1946, W938+6.1, IF(H938=1883, W938+7.6, IF(H938=1882, W938+6.3, IF(H938=1824, W938+7.4, IF(H938=1803, W938+17.5, IF(H938=1790, W938+11.8, )))))))</f>
        <v>8.3000000000000007</v>
      </c>
      <c r="Z938" s="45">
        <f t="shared" ref="Z938:Z974" si="202">IF(P938="Affine", X938, Y938)</f>
        <v>6.2</v>
      </c>
      <c r="AA938" s="17"/>
      <c r="AB938" s="17"/>
      <c r="AC938" s="17"/>
      <c r="AD938" s="17"/>
      <c r="AE938" s="17"/>
      <c r="AF938" s="17"/>
      <c r="AG938" s="17"/>
      <c r="AH938" s="17"/>
      <c r="AI938" s="17"/>
      <c r="AJ938" s="17"/>
      <c r="AK938" s="17"/>
      <c r="AL938" s="50"/>
      <c r="AM938" s="50"/>
    </row>
    <row r="939" spans="1:39" x14ac:dyDescent="0.25">
      <c r="A939" s="17" t="s">
        <v>766</v>
      </c>
      <c r="B939" s="18">
        <v>594</v>
      </c>
      <c r="C939" s="18">
        <v>938</v>
      </c>
      <c r="D939" s="17" t="s">
        <v>754</v>
      </c>
      <c r="E939" s="17">
        <v>1947</v>
      </c>
      <c r="F939" s="17">
        <v>13</v>
      </c>
      <c r="G939" s="17">
        <v>28</v>
      </c>
      <c r="H939" s="17">
        <v>2020</v>
      </c>
      <c r="I939" s="19" t="s">
        <v>12</v>
      </c>
      <c r="J939" s="17">
        <v>237.61023795</v>
      </c>
      <c r="K939" s="17">
        <v>-1058.60010425</v>
      </c>
      <c r="L939" s="20">
        <v>139103.08196710999</v>
      </c>
      <c r="M939" s="20">
        <v>5028674.6762362802</v>
      </c>
      <c r="N939" s="20">
        <f t="shared" si="191"/>
        <v>139103.08199999999</v>
      </c>
      <c r="O939" s="20">
        <f t="shared" si="192"/>
        <v>5028674.676</v>
      </c>
      <c r="P939" s="20" t="s">
        <v>104</v>
      </c>
      <c r="Q939" s="50"/>
      <c r="R939" s="50"/>
      <c r="S939" s="50"/>
      <c r="T939" s="50"/>
      <c r="U939" s="50"/>
      <c r="V939" s="44">
        <v>5.0999999999999996</v>
      </c>
      <c r="W939" s="44">
        <v>8.9</v>
      </c>
      <c r="X939" s="45">
        <f t="shared" si="200"/>
        <v>5.0999999999999996</v>
      </c>
      <c r="Y939" s="45">
        <f t="shared" si="201"/>
        <v>8.9</v>
      </c>
      <c r="Z939" s="45">
        <f t="shared" si="202"/>
        <v>5.0999999999999996</v>
      </c>
      <c r="AA939" s="17"/>
      <c r="AB939" s="17"/>
      <c r="AC939" s="17"/>
      <c r="AD939" s="17"/>
      <c r="AE939" s="17"/>
      <c r="AF939" s="17"/>
      <c r="AG939" s="17"/>
      <c r="AH939" s="17"/>
      <c r="AI939" s="17"/>
      <c r="AJ939" s="17"/>
      <c r="AK939" s="17"/>
      <c r="AL939" s="50"/>
      <c r="AM939" s="50"/>
    </row>
    <row r="940" spans="1:39" x14ac:dyDescent="0.25">
      <c r="A940" s="17" t="s">
        <v>792</v>
      </c>
      <c r="B940" s="18">
        <v>619</v>
      </c>
      <c r="C940" s="18">
        <v>939</v>
      </c>
      <c r="D940" s="17" t="s">
        <v>781</v>
      </c>
      <c r="E940" s="17">
        <v>1947</v>
      </c>
      <c r="F940" s="17">
        <v>12</v>
      </c>
      <c r="G940" s="17">
        <v>28</v>
      </c>
      <c r="H940" s="17">
        <v>2020</v>
      </c>
      <c r="I940" s="19" t="s">
        <v>12</v>
      </c>
      <c r="J940" s="17">
        <v>235.79876676000001</v>
      </c>
      <c r="K940" s="17">
        <v>-1063.53489988</v>
      </c>
      <c r="L940" s="20">
        <v>139103.08196710999</v>
      </c>
      <c r="M940" s="20">
        <v>5028674.6762362802</v>
      </c>
      <c r="N940" s="20">
        <f t="shared" si="191"/>
        <v>139103.08199999999</v>
      </c>
      <c r="O940" s="20">
        <f t="shared" si="192"/>
        <v>5028674.676</v>
      </c>
      <c r="P940" s="20" t="s">
        <v>104</v>
      </c>
      <c r="Q940" s="50"/>
      <c r="R940" s="50"/>
      <c r="S940" s="50"/>
      <c r="T940" s="50"/>
      <c r="U940" s="50"/>
      <c r="V940" s="44">
        <v>3.9</v>
      </c>
      <c r="W940" s="44">
        <v>6.4</v>
      </c>
      <c r="X940" s="45">
        <f t="shared" si="200"/>
        <v>3.9</v>
      </c>
      <c r="Y940" s="45">
        <f t="shared" si="201"/>
        <v>6.4</v>
      </c>
      <c r="Z940" s="45">
        <f t="shared" si="202"/>
        <v>3.9</v>
      </c>
      <c r="AA940" s="17"/>
      <c r="AB940" s="17"/>
      <c r="AC940" s="17"/>
      <c r="AD940" s="17"/>
      <c r="AE940" s="17"/>
      <c r="AF940" s="17"/>
      <c r="AG940" s="17"/>
      <c r="AH940" s="17"/>
      <c r="AI940" s="17"/>
      <c r="AJ940" s="17"/>
      <c r="AK940" s="17"/>
      <c r="AL940" s="50"/>
      <c r="AM940" s="50"/>
    </row>
    <row r="941" spans="1:39" x14ac:dyDescent="0.25">
      <c r="A941" s="17" t="s">
        <v>830</v>
      </c>
      <c r="B941" s="18">
        <v>656</v>
      </c>
      <c r="C941" s="18">
        <v>940</v>
      </c>
      <c r="D941" s="17" t="s">
        <v>809</v>
      </c>
      <c r="E941" s="17">
        <v>1947</v>
      </c>
      <c r="F941" s="17">
        <v>22</v>
      </c>
      <c r="G941" s="17">
        <v>28</v>
      </c>
      <c r="H941" s="17">
        <v>2020</v>
      </c>
      <c r="I941" s="19" t="s">
        <v>12</v>
      </c>
      <c r="J941" s="17">
        <v>218.48077563000001</v>
      </c>
      <c r="K941" s="17">
        <v>-992.58737378000001</v>
      </c>
      <c r="L941" s="20">
        <v>139103.08196710999</v>
      </c>
      <c r="M941" s="20">
        <v>5028674.6762362802</v>
      </c>
      <c r="N941" s="20">
        <f t="shared" si="191"/>
        <v>139103.08199999999</v>
      </c>
      <c r="O941" s="20">
        <f t="shared" si="192"/>
        <v>5028674.676</v>
      </c>
      <c r="P941" s="20" t="s">
        <v>104</v>
      </c>
      <c r="Q941" s="50"/>
      <c r="R941" s="50"/>
      <c r="S941" s="50"/>
      <c r="T941" s="50"/>
      <c r="U941" s="50"/>
      <c r="V941" s="44">
        <v>3.8</v>
      </c>
      <c r="W941" s="44">
        <v>5.6</v>
      </c>
      <c r="X941" s="45">
        <f t="shared" si="200"/>
        <v>3.8</v>
      </c>
      <c r="Y941" s="45">
        <f t="shared" si="201"/>
        <v>5.6</v>
      </c>
      <c r="Z941" s="45">
        <f t="shared" si="202"/>
        <v>3.8</v>
      </c>
      <c r="AA941" s="17"/>
      <c r="AB941" s="17"/>
      <c r="AC941" s="17"/>
      <c r="AD941" s="17"/>
      <c r="AE941" s="17"/>
      <c r="AF941" s="17"/>
      <c r="AG941" s="17"/>
      <c r="AH941" s="17"/>
      <c r="AI941" s="17"/>
      <c r="AJ941" s="17"/>
      <c r="AK941" s="17"/>
      <c r="AL941" s="50"/>
      <c r="AM941" s="50"/>
    </row>
    <row r="942" spans="1:39" x14ac:dyDescent="0.25">
      <c r="A942" s="17" t="s">
        <v>954</v>
      </c>
      <c r="B942" s="18">
        <v>777</v>
      </c>
      <c r="C942" s="18">
        <v>941</v>
      </c>
      <c r="D942" s="17">
        <v>1931</v>
      </c>
      <c r="E942" s="17">
        <f>D942</f>
        <v>1931</v>
      </c>
      <c r="F942" s="17">
        <v>10</v>
      </c>
      <c r="G942" s="17">
        <v>28</v>
      </c>
      <c r="H942" s="17">
        <v>2020</v>
      </c>
      <c r="I942" s="19" t="s">
        <v>12</v>
      </c>
      <c r="J942" s="17">
        <v>234.51429848999999</v>
      </c>
      <c r="K942" s="17">
        <v>-1082.3093293500001</v>
      </c>
      <c r="L942" s="20">
        <v>139103.08196710999</v>
      </c>
      <c r="M942" s="20">
        <v>5028674.6762362802</v>
      </c>
      <c r="N942" s="20">
        <f t="shared" si="191"/>
        <v>139103.08199999999</v>
      </c>
      <c r="O942" s="20">
        <f t="shared" si="192"/>
        <v>5028674.676</v>
      </c>
      <c r="P942" s="20" t="s">
        <v>104</v>
      </c>
      <c r="Q942" s="50"/>
      <c r="R942" s="50"/>
      <c r="S942" s="50"/>
      <c r="T942" s="50"/>
      <c r="U942" s="50"/>
      <c r="V942" s="45">
        <v>2.1830397700000002</v>
      </c>
      <c r="W942" s="45">
        <v>6.8271630600000002</v>
      </c>
      <c r="X942" s="45">
        <f t="shared" si="200"/>
        <v>2.1830397700000002</v>
      </c>
      <c r="Y942" s="45">
        <f t="shared" si="201"/>
        <v>6.8271630600000002</v>
      </c>
      <c r="Z942" s="45">
        <f t="shared" si="202"/>
        <v>2.1830397700000002</v>
      </c>
      <c r="AA942" s="17"/>
      <c r="AB942" s="17"/>
      <c r="AC942" s="17"/>
      <c r="AD942" s="17"/>
      <c r="AE942" s="17"/>
      <c r="AF942" s="17"/>
      <c r="AG942" s="17"/>
      <c r="AH942" s="17"/>
      <c r="AI942" s="17"/>
      <c r="AJ942" s="17"/>
      <c r="AK942" s="17"/>
      <c r="AL942" s="50"/>
      <c r="AM942" s="50"/>
    </row>
    <row r="943" spans="1:39" x14ac:dyDescent="0.25">
      <c r="A943" s="17" t="s">
        <v>1020</v>
      </c>
      <c r="B943" s="18">
        <v>842</v>
      </c>
      <c r="C943" s="18">
        <v>942</v>
      </c>
      <c r="D943" s="17" t="s">
        <v>1012</v>
      </c>
      <c r="E943" s="17">
        <v>1905</v>
      </c>
      <c r="F943" s="17">
        <v>9</v>
      </c>
      <c r="G943" s="17">
        <v>28</v>
      </c>
      <c r="H943" s="17">
        <v>2020</v>
      </c>
      <c r="I943" s="19" t="s">
        <v>12</v>
      </c>
      <c r="J943" s="17">
        <v>6080.0209935399998</v>
      </c>
      <c r="K943" s="17">
        <v>-1985.97606174</v>
      </c>
      <c r="L943" s="20">
        <v>139103.08196710999</v>
      </c>
      <c r="M943" s="20">
        <v>5028674.6762362802</v>
      </c>
      <c r="N943" s="20">
        <f t="shared" si="191"/>
        <v>139103.08199999999</v>
      </c>
      <c r="O943" s="20">
        <f t="shared" si="192"/>
        <v>5028674.676</v>
      </c>
      <c r="P943" s="20" t="s">
        <v>104</v>
      </c>
      <c r="Q943" s="50"/>
      <c r="R943" s="50"/>
      <c r="S943" s="50"/>
      <c r="T943" s="50"/>
      <c r="U943" s="50"/>
      <c r="V943" s="52">
        <v>7.5007569500000004</v>
      </c>
      <c r="W943" s="52">
        <v>9.1735236699999998</v>
      </c>
      <c r="X943" s="45">
        <f t="shared" si="200"/>
        <v>7.5007569500000004</v>
      </c>
      <c r="Y943" s="45">
        <f t="shared" si="201"/>
        <v>9.1735236699999998</v>
      </c>
      <c r="Z943" s="45">
        <f t="shared" si="202"/>
        <v>7.5007569500000004</v>
      </c>
      <c r="AA943" s="17"/>
      <c r="AB943" s="17"/>
      <c r="AC943" s="17"/>
      <c r="AD943" s="17"/>
      <c r="AE943" s="17"/>
      <c r="AF943" s="17"/>
      <c r="AG943" s="17"/>
      <c r="AH943" s="17"/>
      <c r="AI943" s="17"/>
      <c r="AJ943" s="17"/>
      <c r="AK943" s="17"/>
      <c r="AL943" s="50"/>
      <c r="AM943" s="50"/>
    </row>
    <row r="944" spans="1:39" x14ac:dyDescent="0.25">
      <c r="A944" s="17" t="s">
        <v>1075</v>
      </c>
      <c r="B944" s="18">
        <v>896</v>
      </c>
      <c r="C944" s="18">
        <v>943</v>
      </c>
      <c r="D944" s="17" t="s">
        <v>1067</v>
      </c>
      <c r="E944" s="17">
        <v>1905</v>
      </c>
      <c r="F944" s="17">
        <v>9</v>
      </c>
      <c r="G944" s="17">
        <v>28</v>
      </c>
      <c r="H944" s="17">
        <v>2020</v>
      </c>
      <c r="I944" s="19" t="s">
        <v>12</v>
      </c>
      <c r="J944" s="17">
        <v>2970.07457389</v>
      </c>
      <c r="K944" s="17">
        <v>-489.97073718000001</v>
      </c>
      <c r="L944" s="20">
        <v>139103.08196710999</v>
      </c>
      <c r="M944" s="20">
        <v>5028674.6762362802</v>
      </c>
      <c r="N944" s="20">
        <f t="shared" si="191"/>
        <v>139103.08199999999</v>
      </c>
      <c r="O944" s="20">
        <f t="shared" si="192"/>
        <v>5028674.676</v>
      </c>
      <c r="P944" s="20" t="s">
        <v>104</v>
      </c>
      <c r="Q944" s="50"/>
      <c r="R944" s="50"/>
      <c r="S944" s="50"/>
      <c r="T944" s="50"/>
      <c r="U944" s="50"/>
      <c r="V944" s="44">
        <v>9.1999999999999993</v>
      </c>
      <c r="W944" s="44">
        <v>11.6</v>
      </c>
      <c r="X944" s="45">
        <f t="shared" si="200"/>
        <v>9.1999999999999993</v>
      </c>
      <c r="Y944" s="45">
        <f t="shared" si="201"/>
        <v>11.6</v>
      </c>
      <c r="Z944" s="45">
        <f t="shared" si="202"/>
        <v>9.1999999999999993</v>
      </c>
      <c r="AA944" s="17"/>
      <c r="AB944" s="17"/>
      <c r="AC944" s="17"/>
      <c r="AD944" s="17"/>
      <c r="AE944" s="17"/>
      <c r="AF944" s="17"/>
      <c r="AG944" s="17"/>
      <c r="AH944" s="17"/>
      <c r="AI944" s="17"/>
      <c r="AJ944" s="17"/>
      <c r="AK944" s="17"/>
      <c r="AL944" s="50"/>
      <c r="AM944" s="50"/>
    </row>
    <row r="945" spans="1:39" x14ac:dyDescent="0.25">
      <c r="A945" s="17" t="s">
        <v>1144</v>
      </c>
      <c r="B945" s="18">
        <v>964</v>
      </c>
      <c r="C945" s="18">
        <v>944</v>
      </c>
      <c r="D945" s="17">
        <v>1883</v>
      </c>
      <c r="E945" s="17">
        <f>D945</f>
        <v>1883</v>
      </c>
      <c r="F945" s="17">
        <v>9</v>
      </c>
      <c r="G945" s="17">
        <v>28</v>
      </c>
      <c r="H945" s="17">
        <v>2020</v>
      </c>
      <c r="I945" s="19" t="s">
        <v>12</v>
      </c>
      <c r="J945" s="17">
        <v>1497.5706477399999</v>
      </c>
      <c r="K945" s="17">
        <v>-2215.0546610900001</v>
      </c>
      <c r="L945" s="20">
        <v>139103.08196710999</v>
      </c>
      <c r="M945" s="20">
        <v>5028674.6762362802</v>
      </c>
      <c r="N945" s="20">
        <f t="shared" si="191"/>
        <v>139103.08199999999</v>
      </c>
      <c r="O945" s="20">
        <f t="shared" si="192"/>
        <v>5028674.676</v>
      </c>
      <c r="P945" s="20" t="s">
        <v>104</v>
      </c>
      <c r="Q945" s="50"/>
      <c r="R945" s="50"/>
      <c r="S945" s="50"/>
      <c r="T945" s="50"/>
      <c r="U945" s="50"/>
      <c r="V945" s="53">
        <v>5.8645938099999997</v>
      </c>
      <c r="W945" s="53">
        <v>4.48706782</v>
      </c>
      <c r="X945" s="45">
        <f t="shared" si="200"/>
        <v>5.8645938099999997</v>
      </c>
      <c r="Y945" s="45">
        <f t="shared" si="201"/>
        <v>4.48706782</v>
      </c>
      <c r="Z945" s="45">
        <f t="shared" si="202"/>
        <v>5.8645938099999997</v>
      </c>
      <c r="AA945" s="17"/>
      <c r="AB945" s="17"/>
      <c r="AC945" s="17"/>
      <c r="AD945" s="17"/>
      <c r="AE945" s="17"/>
      <c r="AF945" s="17"/>
      <c r="AG945" s="17"/>
      <c r="AH945" s="17"/>
      <c r="AI945" s="17"/>
      <c r="AJ945" s="17"/>
      <c r="AK945" s="17"/>
      <c r="AL945" s="50"/>
      <c r="AM945" s="50"/>
    </row>
    <row r="946" spans="1:39" x14ac:dyDescent="0.25">
      <c r="A946" s="17" t="s">
        <v>1290</v>
      </c>
      <c r="B946" s="18">
        <v>1105</v>
      </c>
      <c r="C946" s="18">
        <v>945</v>
      </c>
      <c r="D946" s="17" t="s">
        <v>1286</v>
      </c>
      <c r="E946" s="17">
        <v>1876</v>
      </c>
      <c r="F946" s="17">
        <v>5</v>
      </c>
      <c r="G946" s="17">
        <v>28</v>
      </c>
      <c r="H946" s="17">
        <v>2020</v>
      </c>
      <c r="I946" s="19" t="s">
        <v>12</v>
      </c>
      <c r="J946" s="17">
        <v>1680.5206803399999</v>
      </c>
      <c r="K946" s="17">
        <v>-529.81532770000001</v>
      </c>
      <c r="L946" s="20">
        <v>139103.08196710999</v>
      </c>
      <c r="M946" s="20">
        <v>5028674.6762362802</v>
      </c>
      <c r="N946" s="20">
        <f t="shared" si="191"/>
        <v>139103.08199999999</v>
      </c>
      <c r="O946" s="20">
        <f t="shared" si="192"/>
        <v>5028674.676</v>
      </c>
      <c r="P946" s="20" t="s">
        <v>104</v>
      </c>
      <c r="Q946" s="50"/>
      <c r="R946" s="50"/>
      <c r="S946" s="50"/>
      <c r="T946" s="50"/>
      <c r="U946" s="50"/>
      <c r="V946" s="44">
        <v>15.1</v>
      </c>
      <c r="W946" s="44">
        <v>17</v>
      </c>
      <c r="X946" s="45">
        <f t="shared" si="200"/>
        <v>15.1</v>
      </c>
      <c r="Y946" s="45">
        <f t="shared" si="201"/>
        <v>17</v>
      </c>
      <c r="Z946" s="45">
        <f t="shared" si="202"/>
        <v>15.1</v>
      </c>
      <c r="AA946" s="17"/>
      <c r="AB946" s="17"/>
      <c r="AC946" s="17"/>
      <c r="AD946" s="17"/>
      <c r="AE946" s="17"/>
      <c r="AF946" s="17"/>
      <c r="AG946" s="17"/>
      <c r="AH946" s="17"/>
      <c r="AI946" s="17"/>
      <c r="AJ946" s="17"/>
      <c r="AK946" s="17"/>
      <c r="AL946" s="50"/>
      <c r="AM946" s="50"/>
    </row>
    <row r="947" spans="1:39" x14ac:dyDescent="0.25">
      <c r="A947" s="17" t="s">
        <v>1346</v>
      </c>
      <c r="B947" s="18">
        <v>1161</v>
      </c>
      <c r="C947" s="18">
        <v>946</v>
      </c>
      <c r="D947" s="17" t="s">
        <v>1742</v>
      </c>
      <c r="E947" s="17">
        <v>1852</v>
      </c>
      <c r="F947" s="17">
        <v>3</v>
      </c>
      <c r="G947" s="17">
        <v>28</v>
      </c>
      <c r="H947" s="17">
        <v>2020</v>
      </c>
      <c r="I947" s="19" t="s">
        <v>12</v>
      </c>
      <c r="J947" s="17">
        <v>3.8229268599999999</v>
      </c>
      <c r="K947" s="17">
        <v>2.8776998100000002</v>
      </c>
      <c r="L947" s="20">
        <v>139103.08196710999</v>
      </c>
      <c r="M947" s="20">
        <v>5028674.6762362802</v>
      </c>
      <c r="N947" s="20">
        <f t="shared" si="191"/>
        <v>139103.08199999999</v>
      </c>
      <c r="O947" s="20">
        <f t="shared" si="192"/>
        <v>5028674.676</v>
      </c>
      <c r="P947" s="20" t="s">
        <v>104</v>
      </c>
      <c r="Q947" s="50"/>
      <c r="R947" s="50"/>
      <c r="S947" s="50"/>
      <c r="T947" s="50"/>
      <c r="U947" s="50"/>
      <c r="V947" s="44">
        <v>12.6</v>
      </c>
      <c r="W947" s="44">
        <v>16</v>
      </c>
      <c r="X947" s="45">
        <f t="shared" si="200"/>
        <v>12.6</v>
      </c>
      <c r="Y947" s="45">
        <f t="shared" si="201"/>
        <v>16</v>
      </c>
      <c r="Z947" s="45">
        <f t="shared" si="202"/>
        <v>12.6</v>
      </c>
      <c r="AA947" s="17"/>
      <c r="AB947" s="17"/>
      <c r="AC947" s="17"/>
      <c r="AD947" s="17"/>
      <c r="AE947" s="17"/>
      <c r="AF947" s="17"/>
      <c r="AG947" s="17"/>
      <c r="AH947" s="17"/>
      <c r="AI947" s="17"/>
      <c r="AJ947" s="17"/>
      <c r="AK947" s="17"/>
      <c r="AL947" s="50"/>
      <c r="AM947" s="50"/>
    </row>
    <row r="948" spans="1:39" x14ac:dyDescent="0.25">
      <c r="A948" s="17" t="s">
        <v>1386</v>
      </c>
      <c r="B948" s="18">
        <v>1201</v>
      </c>
      <c r="C948" s="18">
        <v>947</v>
      </c>
      <c r="D948" s="17" t="s">
        <v>1741</v>
      </c>
      <c r="E948" s="17">
        <v>1852</v>
      </c>
      <c r="F948" s="17">
        <v>9</v>
      </c>
      <c r="G948" s="17">
        <v>28</v>
      </c>
      <c r="H948" s="17">
        <v>2020</v>
      </c>
      <c r="I948" s="19" t="s">
        <v>12</v>
      </c>
      <c r="J948" s="17">
        <v>3.9016951799999999</v>
      </c>
      <c r="K948" s="17">
        <v>2.9306065700000001</v>
      </c>
      <c r="L948" s="20">
        <v>139103.08196710999</v>
      </c>
      <c r="M948" s="20">
        <v>5028674.6762362802</v>
      </c>
      <c r="N948" s="20">
        <f t="shared" si="191"/>
        <v>139103.08199999999</v>
      </c>
      <c r="O948" s="20">
        <f t="shared" si="192"/>
        <v>5028674.676</v>
      </c>
      <c r="P948" s="20" t="s">
        <v>104</v>
      </c>
      <c r="Q948" s="50"/>
      <c r="R948" s="50"/>
      <c r="S948" s="50"/>
      <c r="T948" s="50"/>
      <c r="U948" s="50"/>
      <c r="V948" s="44">
        <v>17.7</v>
      </c>
      <c r="W948" s="44">
        <v>16.600000000000001</v>
      </c>
      <c r="X948" s="45">
        <f t="shared" si="200"/>
        <v>17.7</v>
      </c>
      <c r="Y948" s="45">
        <f t="shared" si="201"/>
        <v>16.600000000000001</v>
      </c>
      <c r="Z948" s="45">
        <f t="shared" si="202"/>
        <v>17.7</v>
      </c>
      <c r="AA948" s="17"/>
      <c r="AB948" s="17"/>
      <c r="AC948" s="17"/>
      <c r="AD948" s="17"/>
      <c r="AE948" s="17"/>
      <c r="AF948" s="17"/>
      <c r="AG948" s="17"/>
      <c r="AH948" s="17"/>
      <c r="AI948" s="17"/>
      <c r="AJ948" s="17"/>
      <c r="AK948" s="17"/>
      <c r="AL948" s="50"/>
      <c r="AM948" s="50"/>
    </row>
    <row r="949" spans="1:39" x14ac:dyDescent="0.25">
      <c r="A949" s="17" t="s">
        <v>1263</v>
      </c>
      <c r="B949" s="18">
        <v>1079</v>
      </c>
      <c r="C949" s="18">
        <v>948</v>
      </c>
      <c r="D949" s="17" t="s">
        <v>1250</v>
      </c>
      <c r="E949" s="17">
        <v>1876</v>
      </c>
      <c r="F949" s="17">
        <v>14</v>
      </c>
      <c r="G949" s="17">
        <v>28</v>
      </c>
      <c r="H949" s="17">
        <v>2020</v>
      </c>
      <c r="I949" s="19" t="s">
        <v>12</v>
      </c>
      <c r="J949" s="17">
        <v>1839.78080183</v>
      </c>
      <c r="K949" s="17">
        <v>-1329.7203421300001</v>
      </c>
      <c r="L949" s="20">
        <v>139103.08196710999</v>
      </c>
      <c r="M949" s="20">
        <v>5028674.6762362802</v>
      </c>
      <c r="N949" s="20">
        <f t="shared" si="191"/>
        <v>139103.08199999999</v>
      </c>
      <c r="O949" s="20">
        <f t="shared" si="192"/>
        <v>5028674.676</v>
      </c>
      <c r="P949" s="20" t="s">
        <v>104</v>
      </c>
      <c r="Q949" s="50"/>
      <c r="R949" s="50"/>
      <c r="S949" s="50"/>
      <c r="T949" s="50"/>
      <c r="U949" s="50"/>
      <c r="V949" s="44">
        <v>26.9</v>
      </c>
      <c r="W949" s="44">
        <v>38.299999999999997</v>
      </c>
      <c r="X949" s="45">
        <f t="shared" si="200"/>
        <v>26.9</v>
      </c>
      <c r="Y949" s="45">
        <f t="shared" si="201"/>
        <v>38.299999999999997</v>
      </c>
      <c r="Z949" s="45">
        <f t="shared" si="202"/>
        <v>26.9</v>
      </c>
      <c r="AA949" s="17"/>
      <c r="AB949" s="17"/>
      <c r="AC949" s="17"/>
      <c r="AD949" s="17"/>
      <c r="AE949" s="17"/>
      <c r="AF949" s="17"/>
      <c r="AG949" s="17"/>
      <c r="AH949" s="17"/>
      <c r="AI949" s="17"/>
      <c r="AJ949" s="17"/>
      <c r="AK949" s="17"/>
      <c r="AL949" s="50"/>
      <c r="AM949" s="50"/>
    </row>
    <row r="950" spans="1:39" x14ac:dyDescent="0.25">
      <c r="A950" s="17" t="s">
        <v>1406</v>
      </c>
      <c r="B950" s="18">
        <v>1220</v>
      </c>
      <c r="C950" s="18">
        <v>949</v>
      </c>
      <c r="D950" s="17" t="s">
        <v>1399</v>
      </c>
      <c r="E950" s="17">
        <v>1827</v>
      </c>
      <c r="F950" s="17">
        <v>8</v>
      </c>
      <c r="G950" s="17">
        <v>28</v>
      </c>
      <c r="H950" s="17">
        <v>2020</v>
      </c>
      <c r="I950" s="19" t="s">
        <v>12</v>
      </c>
      <c r="J950" s="17">
        <v>4003.50725491</v>
      </c>
      <c r="K950" s="17">
        <v>-3336.1823755599999</v>
      </c>
      <c r="L950" s="20">
        <v>139103.08196710999</v>
      </c>
      <c r="M950" s="20">
        <v>5028674.6762362802</v>
      </c>
      <c r="N950" s="20">
        <f t="shared" si="191"/>
        <v>139103.08199999999</v>
      </c>
      <c r="O950" s="20">
        <f t="shared" si="192"/>
        <v>5028674.676</v>
      </c>
      <c r="P950" s="20" t="s">
        <v>199</v>
      </c>
      <c r="Q950" s="50"/>
      <c r="R950" s="50"/>
      <c r="S950" s="50"/>
      <c r="T950" s="50"/>
      <c r="U950" s="50"/>
      <c r="V950" s="53">
        <v>80.205608740000002</v>
      </c>
      <c r="W950" s="53">
        <v>87.764959099999999</v>
      </c>
      <c r="X950" s="45">
        <f t="shared" si="200"/>
        <v>80.205608740000002</v>
      </c>
      <c r="Y950" s="45">
        <f t="shared" si="201"/>
        <v>87.764959099999999</v>
      </c>
      <c r="Z950" s="45">
        <f t="shared" si="202"/>
        <v>87.764959099999999</v>
      </c>
      <c r="AA950" s="17"/>
      <c r="AB950" s="17"/>
      <c r="AC950" s="17"/>
      <c r="AD950" s="17"/>
      <c r="AE950" s="17"/>
      <c r="AF950" s="17"/>
      <c r="AG950" s="17"/>
      <c r="AH950" s="17"/>
      <c r="AI950" s="17"/>
      <c r="AJ950" s="17"/>
      <c r="AK950" s="17"/>
      <c r="AL950" s="50"/>
      <c r="AM950" s="50"/>
    </row>
    <row r="951" spans="1:39" x14ac:dyDescent="0.25">
      <c r="A951" s="17" t="s">
        <v>341</v>
      </c>
      <c r="B951" s="18">
        <v>161</v>
      </c>
      <c r="C951" s="18">
        <v>950</v>
      </c>
      <c r="D951" s="18">
        <v>2000</v>
      </c>
      <c r="E951" s="17">
        <f t="shared" ref="E951:E957" si="203">D951</f>
        <v>2000</v>
      </c>
      <c r="F951" s="17">
        <v>22</v>
      </c>
      <c r="G951" s="17">
        <v>28</v>
      </c>
      <c r="H951" s="17">
        <v>2020</v>
      </c>
      <c r="I951" s="19" t="s">
        <v>12</v>
      </c>
      <c r="J951" s="17">
        <v>1522.1929452700001</v>
      </c>
      <c r="K951" s="17">
        <v>-224.48460421999999</v>
      </c>
      <c r="L951" s="20">
        <v>139103.08199999999</v>
      </c>
      <c r="M951" s="20">
        <v>5028674.676</v>
      </c>
      <c r="N951" s="20">
        <f t="shared" si="191"/>
        <v>139103.08199999999</v>
      </c>
      <c r="O951" s="20">
        <f t="shared" si="192"/>
        <v>5028674.676</v>
      </c>
      <c r="P951" s="20" t="s">
        <v>104</v>
      </c>
      <c r="Q951" s="50"/>
      <c r="R951" s="50"/>
      <c r="S951" s="50"/>
      <c r="T951" s="50"/>
      <c r="U951" s="50"/>
      <c r="V951" s="44">
        <v>5.3</v>
      </c>
      <c r="W951" s="44">
        <v>4.7</v>
      </c>
      <c r="X951" s="45">
        <f t="shared" si="200"/>
        <v>5.3</v>
      </c>
      <c r="Y951" s="45">
        <f t="shared" si="201"/>
        <v>4.7</v>
      </c>
      <c r="Z951" s="45">
        <f t="shared" si="202"/>
        <v>5.3</v>
      </c>
      <c r="AA951" s="17"/>
      <c r="AB951" s="17"/>
      <c r="AC951" s="17"/>
      <c r="AD951" s="17"/>
      <c r="AE951" s="17"/>
      <c r="AF951" s="17"/>
      <c r="AG951" s="17"/>
      <c r="AH951" s="17"/>
      <c r="AI951" s="17"/>
      <c r="AJ951" s="17"/>
      <c r="AK951" s="17"/>
      <c r="AL951" s="50"/>
      <c r="AM951" s="50"/>
    </row>
    <row r="952" spans="1:39" x14ac:dyDescent="0.25">
      <c r="A952" s="17" t="s">
        <v>477</v>
      </c>
      <c r="B952" s="18">
        <v>301</v>
      </c>
      <c r="C952" s="18">
        <v>951</v>
      </c>
      <c r="D952" s="18">
        <v>1986</v>
      </c>
      <c r="E952" s="17">
        <f t="shared" si="203"/>
        <v>1986</v>
      </c>
      <c r="F952" s="17">
        <v>1</v>
      </c>
      <c r="G952" s="17">
        <v>28</v>
      </c>
      <c r="H952" s="17">
        <v>2020</v>
      </c>
      <c r="I952" s="19" t="s">
        <v>12</v>
      </c>
      <c r="J952" s="17">
        <v>46.8792787</v>
      </c>
      <c r="K952" s="17">
        <v>6.18269219</v>
      </c>
      <c r="L952" s="20">
        <v>139103.08199999999</v>
      </c>
      <c r="M952" s="20">
        <v>5028674.676</v>
      </c>
      <c r="N952" s="20">
        <f t="shared" si="191"/>
        <v>139103.08199999999</v>
      </c>
      <c r="O952" s="20">
        <f t="shared" si="192"/>
        <v>5028674.676</v>
      </c>
      <c r="P952" s="20" t="s">
        <v>104</v>
      </c>
      <c r="Q952" s="50"/>
      <c r="R952" s="50"/>
      <c r="S952" s="50"/>
      <c r="T952" s="50"/>
      <c r="U952" s="50"/>
      <c r="V952" s="44">
        <v>1.1000000000000001</v>
      </c>
      <c r="W952" s="44">
        <v>0.3</v>
      </c>
      <c r="X952" s="45">
        <f t="shared" si="200"/>
        <v>1.1000000000000001</v>
      </c>
      <c r="Y952" s="45">
        <f t="shared" si="201"/>
        <v>0.3</v>
      </c>
      <c r="Z952" s="45">
        <f t="shared" si="202"/>
        <v>1.1000000000000001</v>
      </c>
      <c r="AA952" s="17"/>
      <c r="AB952" s="17"/>
      <c r="AC952" s="17"/>
      <c r="AD952" s="17"/>
      <c r="AE952" s="17"/>
      <c r="AF952" s="17"/>
      <c r="AG952" s="17"/>
      <c r="AH952" s="17"/>
      <c r="AI952" s="17"/>
      <c r="AJ952" s="17"/>
      <c r="AK952" s="17"/>
      <c r="AL952" s="50"/>
      <c r="AM952" s="50"/>
    </row>
    <row r="953" spans="1:39" x14ac:dyDescent="0.25">
      <c r="A953" s="17" t="s">
        <v>637</v>
      </c>
      <c r="B953" s="18">
        <v>466</v>
      </c>
      <c r="C953" s="18">
        <v>952</v>
      </c>
      <c r="D953" s="18">
        <v>1971</v>
      </c>
      <c r="E953" s="17">
        <f t="shared" si="203"/>
        <v>1971</v>
      </c>
      <c r="F953" s="17">
        <v>9</v>
      </c>
      <c r="G953" s="17">
        <v>28</v>
      </c>
      <c r="H953" s="17">
        <v>2020</v>
      </c>
      <c r="I953" s="19" t="s">
        <v>12</v>
      </c>
      <c r="J953" s="17">
        <v>19.73820997</v>
      </c>
      <c r="K953" s="17">
        <v>22.961886360000001</v>
      </c>
      <c r="L953" s="20">
        <v>139103.08199999999</v>
      </c>
      <c r="M953" s="20">
        <v>5028674.676</v>
      </c>
      <c r="N953" s="20">
        <f t="shared" si="191"/>
        <v>139103.08199999999</v>
      </c>
      <c r="O953" s="20">
        <f t="shared" si="192"/>
        <v>5028674.676</v>
      </c>
      <c r="P953" s="20" t="s">
        <v>104</v>
      </c>
      <c r="Q953" s="50"/>
      <c r="R953" s="50"/>
      <c r="S953" s="50"/>
      <c r="T953" s="50"/>
      <c r="U953" s="50"/>
      <c r="V953" s="44">
        <v>5.5</v>
      </c>
      <c r="W953" s="44">
        <v>4.0999999999999996</v>
      </c>
      <c r="X953" s="45">
        <f t="shared" si="200"/>
        <v>5.5</v>
      </c>
      <c r="Y953" s="45">
        <f t="shared" si="201"/>
        <v>4.0999999999999996</v>
      </c>
      <c r="Z953" s="45">
        <f t="shared" si="202"/>
        <v>5.5</v>
      </c>
      <c r="AA953" s="17"/>
      <c r="AB953" s="17"/>
      <c r="AC953" s="17"/>
      <c r="AD953" s="17"/>
      <c r="AE953" s="17"/>
      <c r="AF953" s="17"/>
      <c r="AG953" s="17"/>
      <c r="AH953" s="17"/>
      <c r="AI953" s="17"/>
      <c r="AJ953" s="17"/>
      <c r="AK953" s="17"/>
      <c r="AL953" s="50"/>
      <c r="AM953" s="50"/>
    </row>
    <row r="954" spans="1:39" x14ac:dyDescent="0.25">
      <c r="A954" s="17" t="s">
        <v>657</v>
      </c>
      <c r="B954" s="18">
        <v>486</v>
      </c>
      <c r="C954" s="18">
        <v>953</v>
      </c>
      <c r="D954" s="18">
        <v>1966</v>
      </c>
      <c r="E954" s="17">
        <f t="shared" si="203"/>
        <v>1966</v>
      </c>
      <c r="F954" s="17">
        <v>5</v>
      </c>
      <c r="G954" s="17">
        <v>28</v>
      </c>
      <c r="H954" s="17">
        <v>2020</v>
      </c>
      <c r="I954" s="19" t="s">
        <v>12</v>
      </c>
      <c r="J954" s="17">
        <v>2.25223</v>
      </c>
      <c r="K954" s="17">
        <v>1.88165669</v>
      </c>
      <c r="L954" s="20">
        <v>139103.08199999999</v>
      </c>
      <c r="M954" s="20">
        <v>5028674.676</v>
      </c>
      <c r="N954" s="20">
        <f t="shared" si="191"/>
        <v>139103.08199999999</v>
      </c>
      <c r="O954" s="20">
        <f t="shared" si="192"/>
        <v>5028674.676</v>
      </c>
      <c r="P954" s="20" t="s">
        <v>104</v>
      </c>
      <c r="Q954" s="50"/>
      <c r="R954" s="50"/>
      <c r="S954" s="50"/>
      <c r="T954" s="50"/>
      <c r="U954" s="50"/>
      <c r="V954" s="44">
        <v>6.8</v>
      </c>
      <c r="W954" s="44">
        <v>9.6</v>
      </c>
      <c r="X954" s="45">
        <f t="shared" si="200"/>
        <v>6.8</v>
      </c>
      <c r="Y954" s="45">
        <f t="shared" si="201"/>
        <v>9.6</v>
      </c>
      <c r="Z954" s="45">
        <f t="shared" si="202"/>
        <v>6.8</v>
      </c>
      <c r="AA954" s="17"/>
      <c r="AB954" s="17"/>
      <c r="AC954" s="17"/>
      <c r="AD954" s="17"/>
      <c r="AE954" s="17"/>
      <c r="AF954" s="17"/>
      <c r="AG954" s="17"/>
      <c r="AH954" s="17"/>
      <c r="AI954" s="17"/>
      <c r="AJ954" s="17"/>
      <c r="AK954" s="17"/>
      <c r="AL954" s="50"/>
      <c r="AM954" s="50"/>
    </row>
    <row r="955" spans="1:39" x14ac:dyDescent="0.25">
      <c r="A955" s="17" t="s">
        <v>679</v>
      </c>
      <c r="B955" s="18">
        <v>508</v>
      </c>
      <c r="C955" s="18">
        <v>954</v>
      </c>
      <c r="D955" s="18">
        <v>1963</v>
      </c>
      <c r="E955" s="17">
        <f t="shared" si="203"/>
        <v>1963</v>
      </c>
      <c r="F955" s="17">
        <v>2</v>
      </c>
      <c r="G955" s="17">
        <v>28</v>
      </c>
      <c r="H955" s="17">
        <v>2020</v>
      </c>
      <c r="I955" s="19" t="s">
        <v>12</v>
      </c>
      <c r="J955" s="17">
        <v>4.60137514</v>
      </c>
      <c r="K955" s="17">
        <v>3.2736940799999998</v>
      </c>
      <c r="L955" s="20">
        <v>139103.08199999999</v>
      </c>
      <c r="M955" s="20">
        <v>5028674.676</v>
      </c>
      <c r="N955" s="20">
        <f t="shared" si="191"/>
        <v>139103.08199999999</v>
      </c>
      <c r="O955" s="20">
        <f t="shared" si="192"/>
        <v>5028674.676</v>
      </c>
      <c r="P955" s="20" t="s">
        <v>104</v>
      </c>
      <c r="Q955" s="50"/>
      <c r="R955" s="50"/>
      <c r="S955" s="50"/>
      <c r="T955" s="50"/>
      <c r="U955" s="50"/>
      <c r="V955" s="44">
        <v>2.2000000000000002</v>
      </c>
      <c r="W955" s="44">
        <v>3.2</v>
      </c>
      <c r="X955" s="45">
        <f t="shared" si="200"/>
        <v>2.2000000000000002</v>
      </c>
      <c r="Y955" s="45">
        <f t="shared" si="201"/>
        <v>3.2</v>
      </c>
      <c r="Z955" s="45">
        <f t="shared" si="202"/>
        <v>2.2000000000000002</v>
      </c>
      <c r="AA955" s="17"/>
      <c r="AB955" s="17"/>
      <c r="AC955" s="17"/>
      <c r="AD955" s="17"/>
      <c r="AE955" s="17"/>
      <c r="AF955" s="17"/>
      <c r="AG955" s="17"/>
      <c r="AH955" s="17"/>
      <c r="AI955" s="17"/>
      <c r="AJ955" s="17"/>
      <c r="AK955" s="17"/>
      <c r="AL955" s="50"/>
      <c r="AM955" s="50"/>
    </row>
    <row r="956" spans="1:39" x14ac:dyDescent="0.25">
      <c r="A956" s="17" t="s">
        <v>708</v>
      </c>
      <c r="B956" s="18">
        <v>537</v>
      </c>
      <c r="C956" s="18">
        <v>955</v>
      </c>
      <c r="D956" s="18">
        <v>1960</v>
      </c>
      <c r="E956" s="17">
        <f t="shared" si="203"/>
        <v>1960</v>
      </c>
      <c r="F956" s="17">
        <v>6</v>
      </c>
      <c r="G956" s="17">
        <v>28</v>
      </c>
      <c r="H956" s="17">
        <v>2020</v>
      </c>
      <c r="I956" s="19" t="s">
        <v>12</v>
      </c>
      <c r="J956" s="17">
        <v>3.1544506999999999</v>
      </c>
      <c r="K956" s="17">
        <v>3.4047804699999999</v>
      </c>
      <c r="L956" s="20">
        <v>139103.08199999999</v>
      </c>
      <c r="M956" s="20">
        <v>5028674.676</v>
      </c>
      <c r="N956" s="20">
        <f t="shared" si="191"/>
        <v>139103.08199999999</v>
      </c>
      <c r="O956" s="20">
        <f t="shared" si="192"/>
        <v>5028674.676</v>
      </c>
      <c r="P956" s="20" t="s">
        <v>104</v>
      </c>
      <c r="Q956" s="50"/>
      <c r="R956" s="50"/>
      <c r="S956" s="50"/>
      <c r="T956" s="50"/>
      <c r="U956" s="50"/>
      <c r="V956" s="44">
        <v>1.7</v>
      </c>
      <c r="W956" s="44">
        <v>2.1</v>
      </c>
      <c r="X956" s="45">
        <f t="shared" si="200"/>
        <v>1.7</v>
      </c>
      <c r="Y956" s="45">
        <f t="shared" si="201"/>
        <v>2.1</v>
      </c>
      <c r="Z956" s="45">
        <f t="shared" si="202"/>
        <v>1.7</v>
      </c>
      <c r="AA956" s="17"/>
      <c r="AB956" s="17"/>
      <c r="AC956" s="17"/>
      <c r="AD956" s="17"/>
      <c r="AE956" s="17"/>
      <c r="AF956" s="17"/>
      <c r="AG956" s="17"/>
      <c r="AH956" s="17"/>
      <c r="AI956" s="17"/>
      <c r="AJ956" s="17"/>
      <c r="AK956" s="17"/>
      <c r="AL956" s="50"/>
      <c r="AM956" s="50"/>
    </row>
    <row r="957" spans="1:39" x14ac:dyDescent="0.25">
      <c r="A957" s="17" t="s">
        <v>733</v>
      </c>
      <c r="B957" s="18">
        <v>562</v>
      </c>
      <c r="C957" s="18">
        <v>956</v>
      </c>
      <c r="D957" s="18">
        <v>1958</v>
      </c>
      <c r="E957" s="17">
        <f t="shared" si="203"/>
        <v>1958</v>
      </c>
      <c r="F957" s="17">
        <v>6</v>
      </c>
      <c r="G957" s="17">
        <v>28</v>
      </c>
      <c r="H957" s="17">
        <v>2020</v>
      </c>
      <c r="I957" s="19" t="s">
        <v>12</v>
      </c>
      <c r="J957" s="17">
        <v>3.72513286</v>
      </c>
      <c r="K957" s="17">
        <v>3.2343152700000002</v>
      </c>
      <c r="L957" s="20">
        <v>139103.08199999999</v>
      </c>
      <c r="M957" s="20">
        <v>5028674.676</v>
      </c>
      <c r="N957" s="20">
        <f t="shared" si="191"/>
        <v>139103.08199999999</v>
      </c>
      <c r="O957" s="20">
        <f t="shared" si="192"/>
        <v>5028674.676</v>
      </c>
      <c r="P957" s="20" t="s">
        <v>104</v>
      </c>
      <c r="Q957" s="50"/>
      <c r="R957" s="50"/>
      <c r="S957" s="50"/>
      <c r="T957" s="50"/>
      <c r="U957" s="50"/>
      <c r="V957" s="44">
        <v>2.2999999999999998</v>
      </c>
      <c r="W957" s="44">
        <v>2</v>
      </c>
      <c r="X957" s="45">
        <f t="shared" si="200"/>
        <v>2.2999999999999998</v>
      </c>
      <c r="Y957" s="45">
        <f t="shared" si="201"/>
        <v>2</v>
      </c>
      <c r="Z957" s="45">
        <f t="shared" si="202"/>
        <v>2.2999999999999998</v>
      </c>
      <c r="AA957" s="17"/>
      <c r="AB957" s="17"/>
      <c r="AC957" s="17"/>
      <c r="AD957" s="17"/>
      <c r="AE957" s="17"/>
      <c r="AF957" s="17"/>
      <c r="AG957" s="17"/>
      <c r="AH957" s="17"/>
      <c r="AI957" s="17"/>
      <c r="AJ957" s="17"/>
      <c r="AK957" s="17"/>
      <c r="AL957" s="50"/>
      <c r="AM957" s="50"/>
    </row>
    <row r="958" spans="1:39" x14ac:dyDescent="0.25">
      <c r="A958" s="17" t="s">
        <v>838</v>
      </c>
      <c r="B958" s="18">
        <v>663</v>
      </c>
      <c r="C958" s="18">
        <v>957</v>
      </c>
      <c r="D958" s="17" t="s">
        <v>837</v>
      </c>
      <c r="E958" s="17">
        <v>1946</v>
      </c>
      <c r="F958" s="17">
        <v>2</v>
      </c>
      <c r="G958" s="17">
        <v>28</v>
      </c>
      <c r="H958" s="17">
        <v>2020</v>
      </c>
      <c r="I958" s="19" t="s">
        <v>12</v>
      </c>
      <c r="J958" s="17">
        <v>14.542610760000001</v>
      </c>
      <c r="K958" s="17">
        <v>10.726366049999999</v>
      </c>
      <c r="L958" s="20">
        <v>139103.08199999999</v>
      </c>
      <c r="M958" s="20">
        <v>5028674.676</v>
      </c>
      <c r="N958" s="20">
        <f t="shared" si="191"/>
        <v>139103.08199999999</v>
      </c>
      <c r="O958" s="20">
        <f t="shared" si="192"/>
        <v>5028674.676</v>
      </c>
      <c r="P958" s="20" t="s">
        <v>104</v>
      </c>
      <c r="Q958" s="50"/>
      <c r="R958" s="50"/>
      <c r="S958" s="50"/>
      <c r="T958" s="50"/>
      <c r="U958" s="50"/>
      <c r="V958" s="44">
        <v>9.3000000000000007</v>
      </c>
      <c r="W958" s="44">
        <v>9.9</v>
      </c>
      <c r="X958" s="45">
        <f t="shared" si="200"/>
        <v>9.3000000000000007</v>
      </c>
      <c r="Y958" s="45">
        <f t="shared" si="201"/>
        <v>9.9</v>
      </c>
      <c r="Z958" s="45">
        <f t="shared" si="202"/>
        <v>9.3000000000000007</v>
      </c>
      <c r="AA958" s="17"/>
      <c r="AB958" s="17"/>
      <c r="AC958" s="17"/>
      <c r="AD958" s="17"/>
      <c r="AE958" s="17"/>
      <c r="AF958" s="17"/>
      <c r="AG958" s="17"/>
      <c r="AH958" s="17"/>
      <c r="AI958" s="17"/>
      <c r="AJ958" s="17"/>
      <c r="AK958" s="17"/>
      <c r="AL958" s="50"/>
      <c r="AM958" s="50"/>
    </row>
    <row r="959" spans="1:39" x14ac:dyDescent="0.25">
      <c r="A959" s="17" t="s">
        <v>932</v>
      </c>
      <c r="B959" s="18">
        <v>755</v>
      </c>
      <c r="C959" s="18">
        <v>958</v>
      </c>
      <c r="D959" s="17" t="s">
        <v>919</v>
      </c>
      <c r="E959" s="17">
        <v>1946</v>
      </c>
      <c r="F959" s="17">
        <v>14</v>
      </c>
      <c r="G959" s="17">
        <v>28</v>
      </c>
      <c r="H959" s="17">
        <v>2020</v>
      </c>
      <c r="I959" s="19" t="s">
        <v>12</v>
      </c>
      <c r="J959" s="17">
        <v>37.909763220000002</v>
      </c>
      <c r="K959" s="17">
        <v>26.89824054</v>
      </c>
      <c r="L959" s="20">
        <v>139103.08199999999</v>
      </c>
      <c r="M959" s="20">
        <v>5028674.676</v>
      </c>
      <c r="N959" s="20">
        <f t="shared" si="191"/>
        <v>139103.08199999999</v>
      </c>
      <c r="O959" s="20">
        <f t="shared" si="192"/>
        <v>5028674.676</v>
      </c>
      <c r="P959" s="20" t="s">
        <v>104</v>
      </c>
      <c r="Q959" s="50"/>
      <c r="R959" s="50"/>
      <c r="S959" s="50"/>
      <c r="T959" s="50"/>
      <c r="U959" s="50"/>
      <c r="V959" s="44">
        <v>6.5</v>
      </c>
      <c r="W959" s="44">
        <v>6.9</v>
      </c>
      <c r="X959" s="45">
        <f t="shared" si="200"/>
        <v>6.5</v>
      </c>
      <c r="Y959" s="45">
        <f t="shared" si="201"/>
        <v>6.9</v>
      </c>
      <c r="Z959" s="45">
        <f t="shared" si="202"/>
        <v>6.5</v>
      </c>
      <c r="AA959" s="17"/>
      <c r="AB959" s="17"/>
      <c r="AC959" s="17"/>
      <c r="AD959" s="17"/>
      <c r="AE959" s="17"/>
      <c r="AF959" s="17"/>
      <c r="AG959" s="17"/>
      <c r="AH959" s="17"/>
      <c r="AI959" s="17"/>
      <c r="AJ959" s="17"/>
      <c r="AK959" s="17"/>
      <c r="AL959" s="50"/>
      <c r="AM959" s="50"/>
    </row>
    <row r="960" spans="1:39" x14ac:dyDescent="0.25">
      <c r="A960" s="17" t="s">
        <v>1104</v>
      </c>
      <c r="B960" s="18">
        <v>925</v>
      </c>
      <c r="C960" s="18">
        <v>959</v>
      </c>
      <c r="D960" s="17">
        <v>1891</v>
      </c>
      <c r="E960" s="17">
        <f>D960</f>
        <v>1891</v>
      </c>
      <c r="F960" s="17">
        <v>3</v>
      </c>
      <c r="G960" s="17">
        <v>28</v>
      </c>
      <c r="H960" s="17">
        <v>2020</v>
      </c>
      <c r="I960" s="19" t="s">
        <v>12</v>
      </c>
      <c r="J960" s="17">
        <v>5.4294815099999996</v>
      </c>
      <c r="K960" s="17">
        <v>2.3260645100000001</v>
      </c>
      <c r="L960" s="20">
        <v>139103.08199999999</v>
      </c>
      <c r="M960" s="20">
        <v>5028674.676</v>
      </c>
      <c r="N960" s="20">
        <f t="shared" si="191"/>
        <v>139103.08199999999</v>
      </c>
      <c r="O960" s="20">
        <f t="shared" si="192"/>
        <v>5028674.676</v>
      </c>
      <c r="P960" s="20" t="s">
        <v>104</v>
      </c>
      <c r="Q960" s="50"/>
      <c r="R960" s="50"/>
      <c r="S960" s="50"/>
      <c r="T960" s="50"/>
      <c r="U960" s="50"/>
      <c r="V960" s="44">
        <v>5</v>
      </c>
      <c r="W960" s="44">
        <v>3.5</v>
      </c>
      <c r="X960" s="45">
        <f t="shared" si="200"/>
        <v>5</v>
      </c>
      <c r="Y960" s="45">
        <f t="shared" si="201"/>
        <v>3.5</v>
      </c>
      <c r="Z960" s="45">
        <f t="shared" si="202"/>
        <v>5</v>
      </c>
      <c r="AA960" s="17"/>
      <c r="AB960" s="17"/>
      <c r="AC960" s="17"/>
      <c r="AD960" s="17"/>
      <c r="AE960" s="17"/>
      <c r="AF960" s="17"/>
      <c r="AG960" s="17"/>
      <c r="AH960" s="17"/>
      <c r="AI960" s="17"/>
      <c r="AJ960" s="17"/>
      <c r="AK960" s="17"/>
      <c r="AL960" s="50"/>
      <c r="AM960" s="50"/>
    </row>
    <row r="961" spans="1:39" x14ac:dyDescent="0.25">
      <c r="A961" s="17" t="s">
        <v>1122</v>
      </c>
      <c r="B961" s="18">
        <v>942</v>
      </c>
      <c r="C961" s="18">
        <v>960</v>
      </c>
      <c r="D961" s="17" t="s">
        <v>1121</v>
      </c>
      <c r="E961" s="17">
        <v>1883</v>
      </c>
      <c r="F961" s="17">
        <v>2</v>
      </c>
      <c r="G961" s="17">
        <v>28</v>
      </c>
      <c r="H961" s="17">
        <v>2020</v>
      </c>
      <c r="I961" s="19" t="s">
        <v>12</v>
      </c>
      <c r="J961" s="17">
        <v>11.59022749</v>
      </c>
      <c r="K961" s="17">
        <v>3.9324369899999998</v>
      </c>
      <c r="L961" s="20">
        <v>139103.08199999999</v>
      </c>
      <c r="M961" s="20">
        <v>5028674.676</v>
      </c>
      <c r="N961" s="20">
        <f t="shared" si="191"/>
        <v>139103.08199999999</v>
      </c>
      <c r="O961" s="20">
        <f t="shared" si="192"/>
        <v>5028674.676</v>
      </c>
      <c r="P961" s="20" t="s">
        <v>104</v>
      </c>
      <c r="Q961" s="50"/>
      <c r="R961" s="50"/>
      <c r="S961" s="50"/>
      <c r="T961" s="50"/>
      <c r="U961" s="50"/>
      <c r="V961" s="44">
        <v>2.1371259999999999</v>
      </c>
      <c r="W961" s="44">
        <v>4.64443831</v>
      </c>
      <c r="X961" s="45">
        <f t="shared" si="200"/>
        <v>2.1371259999999999</v>
      </c>
      <c r="Y961" s="45">
        <f t="shared" si="201"/>
        <v>4.64443831</v>
      </c>
      <c r="Z961" s="45">
        <f t="shared" si="202"/>
        <v>2.1371259999999999</v>
      </c>
      <c r="AA961" s="17"/>
      <c r="AB961" s="17"/>
      <c r="AC961" s="17"/>
      <c r="AD961" s="17"/>
      <c r="AE961" s="17"/>
      <c r="AF961" s="17"/>
      <c r="AG961" s="17"/>
      <c r="AH961" s="17"/>
      <c r="AI961" s="17"/>
      <c r="AJ961" s="17"/>
      <c r="AK961" s="17"/>
      <c r="AL961" s="50"/>
      <c r="AM961" s="50"/>
    </row>
    <row r="962" spans="1:39" x14ac:dyDescent="0.25">
      <c r="A962" s="17" t="s">
        <v>1183</v>
      </c>
      <c r="B962" s="18">
        <v>1001</v>
      </c>
      <c r="C962" s="18">
        <v>961</v>
      </c>
      <c r="D962" s="17" t="s">
        <v>1176</v>
      </c>
      <c r="E962" s="17">
        <v>1880</v>
      </c>
      <c r="F962" s="17">
        <v>8</v>
      </c>
      <c r="G962" s="17">
        <v>28</v>
      </c>
      <c r="H962" s="17">
        <v>2020</v>
      </c>
      <c r="I962" s="19" t="s">
        <v>12</v>
      </c>
      <c r="J962" s="17">
        <v>6415.1921386399999</v>
      </c>
      <c r="K962" s="17">
        <v>-1829.2470940999999</v>
      </c>
      <c r="L962" s="20">
        <v>139103.08199999999</v>
      </c>
      <c r="M962" s="20">
        <v>5028674.676</v>
      </c>
      <c r="N962" s="20">
        <f t="shared" ref="N962:N1025" si="204">ROUND(L962,3)</f>
        <v>139103.08199999999</v>
      </c>
      <c r="O962" s="20">
        <f t="shared" ref="O962:O1025" si="205">ROUND(M962,3)</f>
        <v>5028674.676</v>
      </c>
      <c r="P962" s="20" t="s">
        <v>104</v>
      </c>
      <c r="Q962" s="50"/>
      <c r="R962" s="50"/>
      <c r="S962" s="50"/>
      <c r="T962" s="50"/>
      <c r="U962" s="50"/>
      <c r="V962" s="44">
        <v>7.4</v>
      </c>
      <c r="W962" s="44">
        <v>10.3</v>
      </c>
      <c r="X962" s="45">
        <f t="shared" si="200"/>
        <v>7.4</v>
      </c>
      <c r="Y962" s="45">
        <f t="shared" si="201"/>
        <v>10.3</v>
      </c>
      <c r="Z962" s="45">
        <f t="shared" si="202"/>
        <v>7.4</v>
      </c>
      <c r="AA962" s="17"/>
      <c r="AB962" s="17"/>
      <c r="AC962" s="17"/>
      <c r="AD962" s="17"/>
      <c r="AE962" s="17"/>
      <c r="AF962" s="17"/>
      <c r="AG962" s="17"/>
      <c r="AH962" s="17"/>
      <c r="AI962" s="17"/>
      <c r="AJ962" s="17"/>
      <c r="AK962" s="17"/>
      <c r="AL962" s="50"/>
      <c r="AM962" s="50"/>
    </row>
    <row r="963" spans="1:39" x14ac:dyDescent="0.25">
      <c r="A963" s="17" t="s">
        <v>1318</v>
      </c>
      <c r="B963" s="18">
        <v>1133</v>
      </c>
      <c r="C963" s="18">
        <v>962</v>
      </c>
      <c r="D963" s="17">
        <v>1874</v>
      </c>
      <c r="E963" s="17">
        <f>D963</f>
        <v>1874</v>
      </c>
      <c r="F963" s="17">
        <v>7</v>
      </c>
      <c r="G963" s="17">
        <v>28</v>
      </c>
      <c r="H963" s="17">
        <v>2020</v>
      </c>
      <c r="I963" s="19" t="s">
        <v>12</v>
      </c>
      <c r="J963" s="17">
        <v>13.13875777</v>
      </c>
      <c r="K963" s="17">
        <v>5.7337761499999997</v>
      </c>
      <c r="L963" s="20">
        <v>139103.08199999999</v>
      </c>
      <c r="M963" s="20">
        <v>5028674.676</v>
      </c>
      <c r="N963" s="20">
        <f t="shared" si="204"/>
        <v>139103.08199999999</v>
      </c>
      <c r="O963" s="20">
        <f t="shared" si="205"/>
        <v>5028674.676</v>
      </c>
      <c r="P963" s="20" t="s">
        <v>104</v>
      </c>
      <c r="Q963" s="50"/>
      <c r="R963" s="50"/>
      <c r="S963" s="50"/>
      <c r="T963" s="50"/>
      <c r="U963" s="50"/>
      <c r="V963" s="52">
        <v>3.2077086100000001</v>
      </c>
      <c r="W963" s="52">
        <v>1.1419582500000001</v>
      </c>
      <c r="X963" s="45">
        <f t="shared" si="200"/>
        <v>3.2077086100000001</v>
      </c>
      <c r="Y963" s="45">
        <f t="shared" si="201"/>
        <v>1.1419582500000001</v>
      </c>
      <c r="Z963" s="45">
        <f t="shared" si="202"/>
        <v>3.2077086100000001</v>
      </c>
      <c r="AA963" s="17"/>
      <c r="AB963" s="17"/>
      <c r="AC963" s="17"/>
      <c r="AD963" s="17"/>
      <c r="AE963" s="17"/>
      <c r="AF963" s="17"/>
      <c r="AG963" s="17"/>
      <c r="AH963" s="17"/>
      <c r="AI963" s="17"/>
      <c r="AJ963" s="17"/>
      <c r="AK963" s="17"/>
      <c r="AL963" s="50"/>
      <c r="AM963" s="50"/>
    </row>
    <row r="964" spans="1:39" x14ac:dyDescent="0.25">
      <c r="A964" s="17" t="s">
        <v>1329</v>
      </c>
      <c r="B964" s="18">
        <v>1144</v>
      </c>
      <c r="C964" s="18">
        <v>963</v>
      </c>
      <c r="D964" s="17">
        <v>1862</v>
      </c>
      <c r="E964" s="17">
        <f>D964</f>
        <v>1862</v>
      </c>
      <c r="F964" s="17">
        <v>2</v>
      </c>
      <c r="G964" s="17">
        <v>28</v>
      </c>
      <c r="H964" s="17">
        <v>2020</v>
      </c>
      <c r="I964" s="19" t="s">
        <v>12</v>
      </c>
      <c r="J964" s="17">
        <v>6.9867745799999996</v>
      </c>
      <c r="K964" s="17">
        <v>3.7267461200000001</v>
      </c>
      <c r="L964" s="20">
        <v>139103.08199999999</v>
      </c>
      <c r="M964" s="20">
        <v>5028674.676</v>
      </c>
      <c r="N964" s="20">
        <f t="shared" si="204"/>
        <v>139103.08199999999</v>
      </c>
      <c r="O964" s="20">
        <f t="shared" si="205"/>
        <v>5028674.676</v>
      </c>
      <c r="P964" s="20" t="s">
        <v>104</v>
      </c>
      <c r="Q964" s="50"/>
      <c r="R964" s="50"/>
      <c r="S964" s="50"/>
      <c r="T964" s="50"/>
      <c r="U964" s="50"/>
      <c r="V964" s="44">
        <v>0.9</v>
      </c>
      <c r="W964" s="44">
        <v>2.6</v>
      </c>
      <c r="X964" s="45">
        <f t="shared" si="200"/>
        <v>0.9</v>
      </c>
      <c r="Y964" s="45">
        <f t="shared" si="201"/>
        <v>2.6</v>
      </c>
      <c r="Z964" s="45">
        <f t="shared" si="202"/>
        <v>0.9</v>
      </c>
      <c r="AA964" s="17"/>
      <c r="AB964" s="17"/>
      <c r="AC964" s="17"/>
      <c r="AD964" s="17"/>
      <c r="AE964" s="17"/>
      <c r="AF964" s="17"/>
      <c r="AG964" s="17"/>
      <c r="AH964" s="17"/>
      <c r="AI964" s="17"/>
      <c r="AJ964" s="17"/>
      <c r="AK964" s="17"/>
      <c r="AL964" s="50"/>
      <c r="AM964" s="50"/>
    </row>
    <row r="965" spans="1:39" x14ac:dyDescent="0.25">
      <c r="A965" s="17" t="s">
        <v>1441</v>
      </c>
      <c r="B965" s="18">
        <v>1254</v>
      </c>
      <c r="C965" s="18">
        <v>964</v>
      </c>
      <c r="D965" s="17" t="s">
        <v>1428</v>
      </c>
      <c r="E965" s="17">
        <v>1827</v>
      </c>
      <c r="F965" s="17">
        <v>14</v>
      </c>
      <c r="G965" s="17">
        <v>28</v>
      </c>
      <c r="H965" s="17">
        <v>2020</v>
      </c>
      <c r="I965" s="19" t="s">
        <v>12</v>
      </c>
      <c r="J965" s="17">
        <v>2285.43586607</v>
      </c>
      <c r="K965" s="17">
        <v>-858.51340009</v>
      </c>
      <c r="L965" s="20">
        <v>139103.08199999999</v>
      </c>
      <c r="M965" s="20">
        <v>5028674.676</v>
      </c>
      <c r="N965" s="20">
        <f t="shared" si="204"/>
        <v>139103.08199999999</v>
      </c>
      <c r="O965" s="20">
        <f t="shared" si="205"/>
        <v>5028674.676</v>
      </c>
      <c r="P965" s="20" t="s">
        <v>199</v>
      </c>
      <c r="Q965" s="50"/>
      <c r="R965" s="50"/>
      <c r="S965" s="50"/>
      <c r="T965" s="50"/>
      <c r="U965" s="50"/>
      <c r="V965" s="45">
        <v>13.769684460000001</v>
      </c>
      <c r="W965" s="45">
        <v>36.85423368</v>
      </c>
      <c r="X965" s="45">
        <f t="shared" si="200"/>
        <v>13.769684460000001</v>
      </c>
      <c r="Y965" s="45">
        <f t="shared" si="201"/>
        <v>36.85423368</v>
      </c>
      <c r="Z965" s="45">
        <f t="shared" si="202"/>
        <v>36.85423368</v>
      </c>
      <c r="AA965" s="17"/>
      <c r="AB965" s="17"/>
      <c r="AC965" s="17"/>
      <c r="AD965" s="17"/>
      <c r="AE965" s="17"/>
      <c r="AF965" s="17"/>
      <c r="AG965" s="17"/>
      <c r="AH965" s="17"/>
      <c r="AI965" s="17"/>
      <c r="AJ965" s="17"/>
      <c r="AK965" s="17"/>
      <c r="AL965" s="50"/>
      <c r="AM965" s="50"/>
    </row>
    <row r="966" spans="1:39" x14ac:dyDescent="0.25">
      <c r="A966" s="17" t="s">
        <v>1444</v>
      </c>
      <c r="B966" s="18">
        <v>1257</v>
      </c>
      <c r="C966" s="18">
        <v>965</v>
      </c>
      <c r="D966" s="17">
        <v>1824</v>
      </c>
      <c r="E966" s="17">
        <f t="shared" ref="E966:E972" si="206">D966</f>
        <v>1824</v>
      </c>
      <c r="F966" s="17">
        <v>3</v>
      </c>
      <c r="G966" s="17">
        <v>28</v>
      </c>
      <c r="H966" s="17">
        <v>2020</v>
      </c>
      <c r="I966" s="19" t="s">
        <v>12</v>
      </c>
      <c r="J966" s="17">
        <v>369.35726496000001</v>
      </c>
      <c r="K966" s="17">
        <v>-900.61070694</v>
      </c>
      <c r="L966" s="20">
        <v>139103.08199999999</v>
      </c>
      <c r="M966" s="20">
        <v>5028674.676</v>
      </c>
      <c r="N966" s="20">
        <f t="shared" si="204"/>
        <v>139103.08199999999</v>
      </c>
      <c r="O966" s="20">
        <f t="shared" si="205"/>
        <v>5028674.676</v>
      </c>
      <c r="P966" s="20" t="s">
        <v>104</v>
      </c>
      <c r="Q966" s="50"/>
      <c r="R966" s="50"/>
      <c r="S966" s="50"/>
      <c r="T966" s="50"/>
      <c r="U966" s="50"/>
      <c r="V966" s="44">
        <v>2.7842177100000001</v>
      </c>
      <c r="W966" s="53">
        <v>2.4714165299999999</v>
      </c>
      <c r="X966" s="45">
        <f t="shared" si="200"/>
        <v>2.7842177100000001</v>
      </c>
      <c r="Y966" s="45">
        <f t="shared" si="201"/>
        <v>2.4714165299999999</v>
      </c>
      <c r="Z966" s="45">
        <f t="shared" si="202"/>
        <v>2.7842177100000001</v>
      </c>
      <c r="AA966" s="17"/>
      <c r="AB966" s="17"/>
      <c r="AC966" s="17"/>
      <c r="AD966" s="17"/>
      <c r="AE966" s="17"/>
      <c r="AF966" s="17"/>
      <c r="AG966" s="17"/>
      <c r="AH966" s="17"/>
      <c r="AI966" s="17"/>
      <c r="AJ966" s="17"/>
      <c r="AK966" s="17"/>
      <c r="AL966" s="50"/>
      <c r="AM966" s="50"/>
    </row>
    <row r="967" spans="1:39" x14ac:dyDescent="0.25">
      <c r="A967" s="17" t="s">
        <v>314</v>
      </c>
      <c r="B967" s="18">
        <v>132</v>
      </c>
      <c r="C967" s="18">
        <v>966</v>
      </c>
      <c r="D967" s="18">
        <v>2010</v>
      </c>
      <c r="E967" s="17">
        <f t="shared" si="206"/>
        <v>2010</v>
      </c>
      <c r="F967" s="17">
        <v>27</v>
      </c>
      <c r="G967" s="17">
        <v>28</v>
      </c>
      <c r="H967" s="17">
        <v>2020</v>
      </c>
      <c r="I967" s="19" t="s">
        <v>12</v>
      </c>
      <c r="J967" s="17">
        <v>2623.2897577200001</v>
      </c>
      <c r="K967" s="17">
        <v>-523.24936022999998</v>
      </c>
      <c r="L967" s="20">
        <v>139103.08199999999</v>
      </c>
      <c r="M967" s="20">
        <v>5028674.676</v>
      </c>
      <c r="N967" s="20">
        <f t="shared" si="204"/>
        <v>139103.08199999999</v>
      </c>
      <c r="O967" s="20">
        <f t="shared" si="205"/>
        <v>5028674.676</v>
      </c>
      <c r="P967" s="20" t="s">
        <v>104</v>
      </c>
      <c r="Q967" s="43"/>
      <c r="R967" s="43"/>
      <c r="S967" s="43"/>
      <c r="T967" s="43"/>
      <c r="U967" s="43"/>
      <c r="V967" s="45">
        <v>0.50506724000000003</v>
      </c>
      <c r="W967" s="45">
        <v>5.0064980000000002E-2</v>
      </c>
      <c r="X967" s="45">
        <f t="shared" si="200"/>
        <v>0.50506724000000003</v>
      </c>
      <c r="Y967" s="45">
        <f t="shared" si="201"/>
        <v>5.0064980000000002E-2</v>
      </c>
      <c r="Z967" s="45">
        <f t="shared" si="202"/>
        <v>0.50506724000000003</v>
      </c>
      <c r="AA967" s="17"/>
      <c r="AB967" s="17"/>
      <c r="AC967" s="17"/>
      <c r="AD967" s="17"/>
      <c r="AE967" s="17"/>
      <c r="AF967" s="17"/>
      <c r="AG967" s="17"/>
      <c r="AH967" s="17"/>
      <c r="AI967" s="17"/>
      <c r="AJ967" s="17"/>
      <c r="AK967" s="17"/>
      <c r="AL967" s="43"/>
      <c r="AM967" s="43"/>
    </row>
    <row r="968" spans="1:39" x14ac:dyDescent="0.25">
      <c r="A968" s="17" t="s">
        <v>365</v>
      </c>
      <c r="B968" s="18">
        <v>185</v>
      </c>
      <c r="C968" s="18">
        <v>967</v>
      </c>
      <c r="D968" s="18">
        <v>1998</v>
      </c>
      <c r="E968" s="17">
        <f t="shared" si="206"/>
        <v>1998</v>
      </c>
      <c r="F968" s="17">
        <v>12</v>
      </c>
      <c r="G968" s="17">
        <v>28</v>
      </c>
      <c r="H968" s="17">
        <v>2020</v>
      </c>
      <c r="I968" s="19" t="s">
        <v>12</v>
      </c>
      <c r="J968" s="17">
        <v>2076.6992719099999</v>
      </c>
      <c r="K968" s="17">
        <v>-387.73013924999998</v>
      </c>
      <c r="L968" s="20">
        <v>139103.08199999999</v>
      </c>
      <c r="M968" s="20">
        <v>5028674.676</v>
      </c>
      <c r="N968" s="20">
        <f t="shared" si="204"/>
        <v>139103.08199999999</v>
      </c>
      <c r="O968" s="20">
        <f t="shared" si="205"/>
        <v>5028674.676</v>
      </c>
      <c r="P968" s="20" t="s">
        <v>104</v>
      </c>
      <c r="Q968" s="43"/>
      <c r="R968" s="43"/>
      <c r="S968" s="43"/>
      <c r="T968" s="43"/>
      <c r="U968" s="43"/>
      <c r="V968" s="44">
        <v>5.8489696200000001</v>
      </c>
      <c r="W968" s="45">
        <v>4.0346148900000003</v>
      </c>
      <c r="X968" s="45">
        <f t="shared" si="200"/>
        <v>5.8489696200000001</v>
      </c>
      <c r="Y968" s="45">
        <f t="shared" si="201"/>
        <v>4.0346148900000003</v>
      </c>
      <c r="Z968" s="45">
        <f t="shared" si="202"/>
        <v>5.8489696200000001</v>
      </c>
      <c r="AA968" s="17"/>
      <c r="AB968" s="17"/>
      <c r="AC968" s="17"/>
      <c r="AD968" s="17"/>
      <c r="AE968" s="17"/>
      <c r="AF968" s="17"/>
      <c r="AG968" s="17"/>
      <c r="AH968" s="17"/>
      <c r="AI968" s="17"/>
      <c r="AJ968" s="17"/>
      <c r="AK968" s="17"/>
      <c r="AL968" s="43"/>
      <c r="AM968" s="43"/>
    </row>
    <row r="969" spans="1:39" x14ac:dyDescent="0.25">
      <c r="A969" s="17" t="s">
        <v>398</v>
      </c>
      <c r="B969" s="18">
        <v>220</v>
      </c>
      <c r="C969" s="18">
        <v>968</v>
      </c>
      <c r="D969" s="18">
        <v>1995</v>
      </c>
      <c r="E969" s="17">
        <f t="shared" si="206"/>
        <v>1995</v>
      </c>
      <c r="F969" s="17">
        <v>16</v>
      </c>
      <c r="G969" s="17">
        <v>28</v>
      </c>
      <c r="H969" s="17">
        <v>2020</v>
      </c>
      <c r="I969" s="19" t="s">
        <v>12</v>
      </c>
      <c r="J969" s="17">
        <v>1655.26167022</v>
      </c>
      <c r="K969" s="17">
        <v>-240.47131841999999</v>
      </c>
      <c r="L969" s="20">
        <v>139103.08199999999</v>
      </c>
      <c r="M969" s="20">
        <v>5028674.676</v>
      </c>
      <c r="N969" s="20">
        <f t="shared" si="204"/>
        <v>139103.08199999999</v>
      </c>
      <c r="O969" s="20">
        <f t="shared" si="205"/>
        <v>5028674.676</v>
      </c>
      <c r="P969" s="20" t="s">
        <v>104</v>
      </c>
      <c r="Q969" s="43"/>
      <c r="R969" s="43"/>
      <c r="S969" s="43"/>
      <c r="T969" s="43"/>
      <c r="U969" s="43"/>
      <c r="V969" s="52">
        <v>4.0484575300000003</v>
      </c>
      <c r="W969" s="52">
        <v>1.4176093400000001</v>
      </c>
      <c r="X969" s="45">
        <f t="shared" si="200"/>
        <v>4.0484575300000003</v>
      </c>
      <c r="Y969" s="45">
        <f t="shared" si="201"/>
        <v>1.4176093400000001</v>
      </c>
      <c r="Z969" s="45">
        <f t="shared" si="202"/>
        <v>4.0484575300000003</v>
      </c>
      <c r="AA969" s="17"/>
      <c r="AB969" s="17"/>
      <c r="AC969" s="17"/>
      <c r="AD969" s="17"/>
      <c r="AE969" s="17"/>
      <c r="AF969" s="17"/>
      <c r="AG969" s="17"/>
      <c r="AH969" s="17"/>
      <c r="AI969" s="17"/>
      <c r="AJ969" s="17"/>
      <c r="AK969" s="17"/>
      <c r="AL969" s="43"/>
      <c r="AM969" s="43"/>
    </row>
    <row r="970" spans="1:39" x14ac:dyDescent="0.25">
      <c r="A970" s="17" t="s">
        <v>437</v>
      </c>
      <c r="B970" s="18">
        <v>260</v>
      </c>
      <c r="C970" s="18">
        <v>969</v>
      </c>
      <c r="D970" s="18">
        <v>1992</v>
      </c>
      <c r="E970" s="17">
        <f t="shared" si="206"/>
        <v>1992</v>
      </c>
      <c r="F970" s="17">
        <v>25</v>
      </c>
      <c r="G970" s="17">
        <v>28</v>
      </c>
      <c r="H970" s="17">
        <v>2020</v>
      </c>
      <c r="I970" s="19" t="s">
        <v>12</v>
      </c>
      <c r="J970" s="17">
        <v>3265.66434385</v>
      </c>
      <c r="K970" s="17">
        <v>-681.51221354999996</v>
      </c>
      <c r="L970" s="20">
        <v>139103.08199999999</v>
      </c>
      <c r="M970" s="20">
        <v>5028674.676</v>
      </c>
      <c r="N970" s="20">
        <f t="shared" si="204"/>
        <v>139103.08199999999</v>
      </c>
      <c r="O970" s="20">
        <f t="shared" si="205"/>
        <v>5028674.676</v>
      </c>
      <c r="P970" s="20" t="s">
        <v>104</v>
      </c>
      <c r="Q970" s="43"/>
      <c r="R970" s="43"/>
      <c r="S970" s="43"/>
      <c r="T970" s="43"/>
      <c r="U970" s="43"/>
      <c r="V970" s="52">
        <v>9.95850145</v>
      </c>
      <c r="W970" s="52">
        <v>8.8047602600000001</v>
      </c>
      <c r="X970" s="45">
        <f t="shared" si="200"/>
        <v>9.95850145</v>
      </c>
      <c r="Y970" s="45">
        <f t="shared" si="201"/>
        <v>8.8047602600000001</v>
      </c>
      <c r="Z970" s="45">
        <f t="shared" si="202"/>
        <v>9.95850145</v>
      </c>
      <c r="AA970" s="17"/>
      <c r="AB970" s="17"/>
      <c r="AC970" s="17"/>
      <c r="AD970" s="17"/>
      <c r="AE970" s="17"/>
      <c r="AF970" s="17"/>
      <c r="AG970" s="17"/>
      <c r="AH970" s="17"/>
      <c r="AI970" s="17"/>
      <c r="AJ970" s="17"/>
      <c r="AK970" s="17"/>
      <c r="AL970" s="43"/>
      <c r="AM970" s="43"/>
    </row>
    <row r="971" spans="1:39" x14ac:dyDescent="0.25">
      <c r="A971" s="17" t="s">
        <v>465</v>
      </c>
      <c r="B971" s="18">
        <v>288</v>
      </c>
      <c r="C971" s="18">
        <v>970</v>
      </c>
      <c r="D971" s="18">
        <v>1989</v>
      </c>
      <c r="E971" s="17">
        <f t="shared" si="206"/>
        <v>1989</v>
      </c>
      <c r="F971" s="17">
        <v>16</v>
      </c>
      <c r="G971" s="17">
        <v>28</v>
      </c>
      <c r="H971" s="17">
        <v>2020</v>
      </c>
      <c r="I971" s="19" t="s">
        <v>12</v>
      </c>
      <c r="J971" s="17">
        <v>3362.7168776600001</v>
      </c>
      <c r="K971" s="17">
        <v>-702.14972506000004</v>
      </c>
      <c r="L971" s="20">
        <v>139103.08199999999</v>
      </c>
      <c r="M971" s="20">
        <v>5028674.676</v>
      </c>
      <c r="N971" s="20">
        <f t="shared" si="204"/>
        <v>139103.08199999999</v>
      </c>
      <c r="O971" s="20">
        <f t="shared" si="205"/>
        <v>5028674.676</v>
      </c>
      <c r="P971" s="20" t="s">
        <v>104</v>
      </c>
      <c r="Q971" s="43"/>
      <c r="R971" s="43"/>
      <c r="S971" s="43"/>
      <c r="T971" s="43"/>
      <c r="U971" s="43"/>
      <c r="V971" s="52">
        <v>1.61977021</v>
      </c>
      <c r="W971" s="52">
        <v>8.3856600000000003E-2</v>
      </c>
      <c r="X971" s="45">
        <f t="shared" si="200"/>
        <v>1.61977021</v>
      </c>
      <c r="Y971" s="45">
        <f t="shared" si="201"/>
        <v>8.3856600000000003E-2</v>
      </c>
      <c r="Z971" s="45">
        <f t="shared" si="202"/>
        <v>1.61977021</v>
      </c>
      <c r="AA971" s="17"/>
      <c r="AB971" s="17"/>
      <c r="AC971" s="17"/>
      <c r="AD971" s="17"/>
      <c r="AE971" s="17"/>
      <c r="AF971" s="17"/>
      <c r="AG971" s="17"/>
      <c r="AH971" s="17"/>
      <c r="AI971" s="17"/>
      <c r="AJ971" s="17"/>
      <c r="AK971" s="17"/>
      <c r="AL971" s="43"/>
      <c r="AM971" s="43"/>
    </row>
    <row r="972" spans="1:39" x14ac:dyDescent="0.25">
      <c r="A972" s="17" t="s">
        <v>523</v>
      </c>
      <c r="B972" s="18">
        <v>348</v>
      </c>
      <c r="C972" s="18">
        <v>971</v>
      </c>
      <c r="D972" s="18">
        <v>1983</v>
      </c>
      <c r="E972" s="17">
        <f t="shared" si="206"/>
        <v>1983</v>
      </c>
      <c r="F972" s="17">
        <v>18</v>
      </c>
      <c r="G972" s="17">
        <v>28</v>
      </c>
      <c r="H972" s="17">
        <v>2020</v>
      </c>
      <c r="I972" s="19" t="s">
        <v>12</v>
      </c>
      <c r="J972" s="17">
        <v>3294.5255900299999</v>
      </c>
      <c r="K972" s="17">
        <v>-731.69930656999998</v>
      </c>
      <c r="L972" s="20">
        <v>139103.08199999999</v>
      </c>
      <c r="M972" s="20">
        <v>5028674.676</v>
      </c>
      <c r="N972" s="20">
        <f t="shared" si="204"/>
        <v>139103.08199999999</v>
      </c>
      <c r="O972" s="20">
        <f t="shared" si="205"/>
        <v>5028674.676</v>
      </c>
      <c r="P972" s="20" t="s">
        <v>104</v>
      </c>
      <c r="Q972" s="43"/>
      <c r="R972" s="43"/>
      <c r="S972" s="43"/>
      <c r="T972" s="43"/>
      <c r="U972" s="43"/>
      <c r="V972" s="45">
        <v>7.3550346199999996</v>
      </c>
      <c r="W972" s="45">
        <v>7.8553775300000002</v>
      </c>
      <c r="X972" s="45">
        <f t="shared" si="200"/>
        <v>7.3550346199999996</v>
      </c>
      <c r="Y972" s="45">
        <f t="shared" si="201"/>
        <v>7.8553775300000002</v>
      </c>
      <c r="Z972" s="45">
        <f t="shared" si="202"/>
        <v>7.3550346199999996</v>
      </c>
      <c r="AA972" s="17"/>
      <c r="AB972" s="17"/>
      <c r="AC972" s="17"/>
      <c r="AD972" s="17"/>
      <c r="AE972" s="17"/>
      <c r="AF972" s="17"/>
      <c r="AG972" s="17"/>
      <c r="AH972" s="17"/>
      <c r="AI972" s="17"/>
      <c r="AJ972" s="17"/>
      <c r="AK972" s="17"/>
      <c r="AL972" s="43"/>
      <c r="AM972" s="43"/>
    </row>
    <row r="973" spans="1:39" x14ac:dyDescent="0.25">
      <c r="A973" s="17" t="s">
        <v>554</v>
      </c>
      <c r="B973" s="18">
        <v>380</v>
      </c>
      <c r="C973" s="18">
        <v>972</v>
      </c>
      <c r="D973">
        <v>1980</v>
      </c>
      <c r="E973">
        <v>1980</v>
      </c>
      <c r="F973">
        <v>19</v>
      </c>
      <c r="G973" s="17">
        <v>28</v>
      </c>
      <c r="H973" s="17">
        <v>2020</v>
      </c>
      <c r="I973" s="19" t="s">
        <v>12</v>
      </c>
      <c r="J973">
        <v>3456.7636554999999</v>
      </c>
      <c r="K973">
        <v>-813.01990431000002</v>
      </c>
      <c r="L973" s="54">
        <v>139103.08199999999</v>
      </c>
      <c r="M973" s="54">
        <v>5028674.676</v>
      </c>
      <c r="N973" s="20">
        <f t="shared" si="204"/>
        <v>139103.08199999999</v>
      </c>
      <c r="O973" s="20">
        <f t="shared" si="205"/>
        <v>5028674.676</v>
      </c>
      <c r="P973" s="20" t="s">
        <v>104</v>
      </c>
      <c r="Q973" s="43"/>
      <c r="R973" s="43"/>
      <c r="S973" s="43"/>
      <c r="T973" s="43"/>
      <c r="U973" s="43"/>
      <c r="V973" s="45">
        <v>7.8915712200000003</v>
      </c>
      <c r="W973" s="45">
        <v>10.94691503</v>
      </c>
      <c r="X973" s="45">
        <f t="shared" si="200"/>
        <v>7.8915712200000003</v>
      </c>
      <c r="Y973" s="45">
        <f t="shared" si="201"/>
        <v>10.94691503</v>
      </c>
      <c r="Z973" s="45">
        <f t="shared" si="202"/>
        <v>7.8915712200000003</v>
      </c>
      <c r="AA973" s="17"/>
      <c r="AB973" s="17"/>
      <c r="AC973" s="17"/>
      <c r="AD973" s="17"/>
      <c r="AE973" s="17"/>
      <c r="AF973" s="17"/>
      <c r="AG973" s="17"/>
      <c r="AH973" s="17"/>
      <c r="AI973" s="17"/>
      <c r="AJ973" s="17"/>
      <c r="AK973" s="17"/>
      <c r="AL973" s="43"/>
      <c r="AM973" s="43"/>
    </row>
    <row r="974" spans="1:39" x14ac:dyDescent="0.25">
      <c r="A974" s="17" t="s">
        <v>604</v>
      </c>
      <c r="B974" s="18">
        <v>432</v>
      </c>
      <c r="C974" s="18">
        <v>973</v>
      </c>
      <c r="D974" s="18">
        <v>1977</v>
      </c>
      <c r="E974" s="17">
        <f>D974</f>
        <v>1977</v>
      </c>
      <c r="F974" s="17">
        <v>30</v>
      </c>
      <c r="G974" s="17">
        <v>28</v>
      </c>
      <c r="H974" s="17">
        <v>2020</v>
      </c>
      <c r="I974" s="19" t="s">
        <v>12</v>
      </c>
      <c r="J974" s="17">
        <v>3522.9469602099998</v>
      </c>
      <c r="K974" s="17">
        <v>-835.75127425000005</v>
      </c>
      <c r="L974" s="20">
        <v>139103.08199999999</v>
      </c>
      <c r="M974" s="20">
        <v>5028674.676</v>
      </c>
      <c r="N974" s="20">
        <f t="shared" si="204"/>
        <v>139103.08199999999</v>
      </c>
      <c r="O974" s="20">
        <f t="shared" si="205"/>
        <v>5028674.676</v>
      </c>
      <c r="P974" s="20" t="s">
        <v>104</v>
      </c>
      <c r="Q974" s="43"/>
      <c r="R974" s="43"/>
      <c r="S974" s="43"/>
      <c r="T974" s="43"/>
      <c r="U974" s="43"/>
      <c r="V974" s="44">
        <v>9.2508480100000003</v>
      </c>
      <c r="W974" s="44">
        <v>11.233000000000001</v>
      </c>
      <c r="X974" s="45">
        <f t="shared" si="200"/>
        <v>9.2508480100000003</v>
      </c>
      <c r="Y974" s="45">
        <f t="shared" si="201"/>
        <v>11.233000000000001</v>
      </c>
      <c r="Z974" s="45">
        <f t="shared" si="202"/>
        <v>9.2508480100000003</v>
      </c>
      <c r="AA974" s="17"/>
      <c r="AB974" s="17"/>
      <c r="AC974" s="17"/>
      <c r="AD974" s="17"/>
      <c r="AE974" s="17"/>
      <c r="AF974" s="17"/>
      <c r="AG974" s="17"/>
      <c r="AH974" s="17"/>
      <c r="AI974" s="17"/>
      <c r="AJ974" s="17"/>
      <c r="AK974" s="17"/>
      <c r="AL974" s="43"/>
      <c r="AM974" s="43"/>
    </row>
    <row r="975" spans="1:39" x14ac:dyDescent="0.25">
      <c r="A975" s="29" t="s">
        <v>180</v>
      </c>
      <c r="B975" s="29">
        <v>39</v>
      </c>
      <c r="C975" s="29">
        <v>974</v>
      </c>
      <c r="D975" s="29">
        <v>2020</v>
      </c>
      <c r="E975" s="29">
        <f>D975</f>
        <v>2020</v>
      </c>
      <c r="F975" s="29" t="s">
        <v>12</v>
      </c>
      <c r="G975" s="29">
        <v>39</v>
      </c>
      <c r="H975" s="29">
        <v>2020</v>
      </c>
      <c r="I975" s="30">
        <v>20</v>
      </c>
      <c r="J975" s="29" t="s">
        <v>12</v>
      </c>
      <c r="K975" s="29" t="s">
        <v>12</v>
      </c>
      <c r="L975" s="31">
        <v>139119.30790000001</v>
      </c>
      <c r="M975" s="31">
        <v>5028700.33</v>
      </c>
      <c r="N975" s="31">
        <f t="shared" si="204"/>
        <v>139119.30799999999</v>
      </c>
      <c r="O975" s="31">
        <f t="shared" si="205"/>
        <v>5028700.33</v>
      </c>
      <c r="P975" s="31" t="s">
        <v>104</v>
      </c>
      <c r="Q975" s="32">
        <v>11.987877747999999</v>
      </c>
      <c r="R975" s="32">
        <v>12.592272843</v>
      </c>
      <c r="S975" s="33">
        <f>IF(E975=2020, Q975, IF(E975=1946, Q975+5.4, IF(E975=1883, Q975+8.2, IF(E975=1882, Q975+5.9, IF(E975=1824, Q975+5.8, IF(E975=1803, Q975+14.8, IF(E975=1790, Q975+8, )))))))</f>
        <v>11.987877747999999</v>
      </c>
      <c r="T975" s="33">
        <f>IF(E975=2020, R975, IF(E975=1946, R975+5.4, IF(E975=1883, R975+8.2, IF(E975=1882, R975+5.9, IF(E975=1824, R975+5.8, IF(E975=1803, R975+14.8, IF(E975=1790, R975+8, )))))))</f>
        <v>12.592272843</v>
      </c>
      <c r="U975" s="33">
        <f>IF(P975="Affine", S975, T975)</f>
        <v>11.987877747999999</v>
      </c>
      <c r="V975" s="29"/>
      <c r="W975" s="29"/>
      <c r="X975" s="34"/>
      <c r="Y975" s="33"/>
      <c r="Z975" s="32"/>
      <c r="AA975" s="29"/>
      <c r="AB975" s="29">
        <v>1780</v>
      </c>
      <c r="AC975" s="29">
        <f>AVERAGE(AA975:AB975)</f>
        <v>1780</v>
      </c>
      <c r="AD975" s="29"/>
      <c r="AE975" s="29">
        <v>2020</v>
      </c>
      <c r="AF975" s="29">
        <v>2020</v>
      </c>
      <c r="AG975" s="29">
        <f>AVERAGE(AE975:AF975)</f>
        <v>2020</v>
      </c>
      <c r="AH975" s="29">
        <f>AG975-AE975</f>
        <v>0</v>
      </c>
      <c r="AI975" s="29" t="s">
        <v>142</v>
      </c>
      <c r="AJ975" s="29">
        <v>2</v>
      </c>
      <c r="AK975" s="29" t="s">
        <v>181</v>
      </c>
      <c r="AL975" s="32">
        <f>AVERAGE(V976:V995)</f>
        <v>11.987877747999999</v>
      </c>
      <c r="AM975" s="32">
        <f>AVERAGE(W976:W995)</f>
        <v>12.592272843</v>
      </c>
    </row>
    <row r="976" spans="1:39" x14ac:dyDescent="0.25">
      <c r="A976" s="17" t="s">
        <v>1480</v>
      </c>
      <c r="B976" s="18">
        <v>1292</v>
      </c>
      <c r="C976" s="18">
        <v>975</v>
      </c>
      <c r="D976" s="17" t="s">
        <v>1476</v>
      </c>
      <c r="E976" s="17">
        <v>1803</v>
      </c>
      <c r="F976" s="17">
        <v>5</v>
      </c>
      <c r="G976" s="17">
        <v>39</v>
      </c>
      <c r="H976" s="17">
        <v>2020</v>
      </c>
      <c r="I976" s="19" t="s">
        <v>12</v>
      </c>
      <c r="J976" s="17">
        <v>2221.56911429</v>
      </c>
      <c r="K976" s="17">
        <v>-4267.6302940599999</v>
      </c>
      <c r="L976" s="20">
        <v>139119.30788350001</v>
      </c>
      <c r="M976" s="20">
        <v>5028700.3300129296</v>
      </c>
      <c r="N976" s="20">
        <f t="shared" si="204"/>
        <v>139119.30799999999</v>
      </c>
      <c r="O976" s="20">
        <f t="shared" si="205"/>
        <v>5028700.33</v>
      </c>
      <c r="P976" s="20" t="s">
        <v>199</v>
      </c>
      <c r="Q976" s="50"/>
      <c r="R976" s="50"/>
      <c r="S976" s="50"/>
      <c r="T976" s="50"/>
      <c r="U976" s="50"/>
      <c r="V976" s="44">
        <v>27.8</v>
      </c>
      <c r="W976" s="44">
        <v>11</v>
      </c>
      <c r="X976" s="45">
        <f t="shared" ref="X976:X995" si="207">IF(H976=2020, V976, IF(H976=1946, V976+5.4, IF(H976=1883, V976+8.2, IF(H976=1882, V976+5.9, IF(H976=1824, V976+5.8, IF(H976=1803, V976+14.8, IF(H976=1790, V976+8, )))))))</f>
        <v>27.8</v>
      </c>
      <c r="Y976" s="45">
        <f t="shared" ref="Y976:Y995" si="208">IF(H976=2020, W976, IF(H976=1946, W976+6.1, IF(H976=1883, W976+7.6, IF(H976=1882, W976+6.3, IF(H976=1824, W976+7.4, IF(H976=1803, W976+17.5, IF(H976=1790, W976+11.8, )))))))</f>
        <v>11</v>
      </c>
      <c r="Z976" s="45">
        <f t="shared" ref="Z976:Z995" si="209">IF(P976="Affine", X976, Y976)</f>
        <v>11</v>
      </c>
      <c r="AA976" s="17"/>
      <c r="AB976" s="17"/>
      <c r="AC976" s="17"/>
      <c r="AD976" s="17"/>
      <c r="AE976" s="17"/>
      <c r="AF976" s="17"/>
      <c r="AG976" s="17"/>
      <c r="AH976" s="17"/>
      <c r="AI976" s="17"/>
      <c r="AJ976" s="17"/>
      <c r="AK976" s="17"/>
      <c r="AL976" s="50"/>
      <c r="AM976" s="50"/>
    </row>
    <row r="977" spans="1:39" x14ac:dyDescent="0.25">
      <c r="A977" s="17" t="s">
        <v>1488</v>
      </c>
      <c r="B977" s="18">
        <v>1299</v>
      </c>
      <c r="C977" s="18">
        <v>976</v>
      </c>
      <c r="D977" s="17" t="s">
        <v>1483</v>
      </c>
      <c r="E977" s="17">
        <v>1803</v>
      </c>
      <c r="F977" s="17">
        <v>6</v>
      </c>
      <c r="G977" s="17">
        <v>39</v>
      </c>
      <c r="H977" s="17">
        <v>2020</v>
      </c>
      <c r="I977" s="19" t="s">
        <v>12</v>
      </c>
      <c r="J977" s="17">
        <v>480.55520106</v>
      </c>
      <c r="K977" s="17">
        <v>-324.70414332000001</v>
      </c>
      <c r="L977" s="20">
        <v>139119.30788350001</v>
      </c>
      <c r="M977" s="20">
        <v>5028700.3300129296</v>
      </c>
      <c r="N977" s="20">
        <f t="shared" si="204"/>
        <v>139119.30799999999</v>
      </c>
      <c r="O977" s="20">
        <f t="shared" si="205"/>
        <v>5028700.33</v>
      </c>
      <c r="P977" s="20" t="s">
        <v>199</v>
      </c>
      <c r="Q977" s="47"/>
      <c r="R977" s="47"/>
      <c r="S977" s="47"/>
      <c r="T977" s="47"/>
      <c r="U977" s="47"/>
      <c r="V977" s="44">
        <v>13.4</v>
      </c>
      <c r="W977" s="44">
        <v>16</v>
      </c>
      <c r="X977" s="45">
        <f t="shared" si="207"/>
        <v>13.4</v>
      </c>
      <c r="Y977" s="45">
        <f t="shared" si="208"/>
        <v>16</v>
      </c>
      <c r="Z977" s="45">
        <f t="shared" si="209"/>
        <v>16</v>
      </c>
      <c r="AA977" s="17"/>
      <c r="AB977" s="17"/>
      <c r="AC977" s="17"/>
      <c r="AD977" s="17"/>
      <c r="AE977" s="17"/>
      <c r="AF977" s="17"/>
      <c r="AG977" s="17"/>
      <c r="AH977" s="17"/>
      <c r="AI977" s="17"/>
      <c r="AJ977" s="17"/>
      <c r="AK977" s="17"/>
      <c r="AL977" s="47"/>
      <c r="AM977" s="47"/>
    </row>
    <row r="978" spans="1:39" x14ac:dyDescent="0.25">
      <c r="A978" s="17" t="s">
        <v>1493</v>
      </c>
      <c r="B978" s="18">
        <v>1304</v>
      </c>
      <c r="C978" s="18">
        <v>977</v>
      </c>
      <c r="D978" s="17">
        <v>1797</v>
      </c>
      <c r="E978" s="17">
        <f>D978</f>
        <v>1797</v>
      </c>
      <c r="F978" s="17">
        <v>4</v>
      </c>
      <c r="G978" s="17">
        <v>39</v>
      </c>
      <c r="H978" s="17">
        <v>2020</v>
      </c>
      <c r="I978" s="19" t="s">
        <v>12</v>
      </c>
      <c r="J978" s="17">
        <v>12.224398669999999</v>
      </c>
      <c r="K978" s="17">
        <v>10.78056132</v>
      </c>
      <c r="L978" s="20">
        <v>139119.30788350001</v>
      </c>
      <c r="M978" s="20">
        <v>5028700.3300129296</v>
      </c>
      <c r="N978" s="20">
        <f t="shared" si="204"/>
        <v>139119.30799999999</v>
      </c>
      <c r="O978" s="20">
        <f t="shared" si="205"/>
        <v>5028700.33</v>
      </c>
      <c r="P978" s="20" t="s">
        <v>199</v>
      </c>
      <c r="Q978" s="49"/>
      <c r="R978" s="49"/>
      <c r="S978" s="49"/>
      <c r="T978" s="49"/>
      <c r="U978" s="49"/>
      <c r="V978" s="44">
        <v>2.7</v>
      </c>
      <c r="W978" s="44">
        <v>1.5</v>
      </c>
      <c r="X978" s="45">
        <f t="shared" si="207"/>
        <v>2.7</v>
      </c>
      <c r="Y978" s="45">
        <f t="shared" si="208"/>
        <v>1.5</v>
      </c>
      <c r="Z978" s="45">
        <f t="shared" si="209"/>
        <v>1.5</v>
      </c>
      <c r="AA978" s="17"/>
      <c r="AB978" s="17"/>
      <c r="AC978" s="17"/>
      <c r="AD978" s="17"/>
      <c r="AE978" s="17"/>
      <c r="AF978" s="17"/>
      <c r="AG978" s="17"/>
      <c r="AH978" s="17"/>
      <c r="AI978" s="17"/>
      <c r="AJ978" s="17"/>
      <c r="AK978" s="17"/>
      <c r="AL978" s="49"/>
      <c r="AM978" s="49"/>
    </row>
    <row r="979" spans="1:39" x14ac:dyDescent="0.25">
      <c r="A979" s="17" t="s">
        <v>1420</v>
      </c>
      <c r="B979" s="18">
        <v>1234</v>
      </c>
      <c r="C979" s="18">
        <v>978</v>
      </c>
      <c r="D979" s="17" t="s">
        <v>1399</v>
      </c>
      <c r="E979" s="17">
        <v>1827</v>
      </c>
      <c r="F979" s="17">
        <v>22</v>
      </c>
      <c r="G979" s="17">
        <v>39</v>
      </c>
      <c r="H979" s="17">
        <v>2020</v>
      </c>
      <c r="I979" s="19" t="s">
        <v>12</v>
      </c>
      <c r="J979" s="17">
        <v>4025.7294633500001</v>
      </c>
      <c r="K979" s="17">
        <v>-3292.2187590100002</v>
      </c>
      <c r="L979" s="20">
        <v>139119.30790000001</v>
      </c>
      <c r="M979" s="20">
        <v>5028700.33</v>
      </c>
      <c r="N979" s="20">
        <f t="shared" si="204"/>
        <v>139119.30799999999</v>
      </c>
      <c r="O979" s="20">
        <f t="shared" si="205"/>
        <v>5028700.33</v>
      </c>
      <c r="P979" s="20" t="s">
        <v>199</v>
      </c>
      <c r="Q979" s="49"/>
      <c r="R979" s="49"/>
      <c r="S979" s="49"/>
      <c r="T979" s="49"/>
      <c r="U979" s="49"/>
      <c r="V979" s="45">
        <v>72.490678040000006</v>
      </c>
      <c r="W979" s="45">
        <v>78.552468279999999</v>
      </c>
      <c r="X979" s="45">
        <f t="shared" si="207"/>
        <v>72.490678040000006</v>
      </c>
      <c r="Y979" s="45">
        <f t="shared" si="208"/>
        <v>78.552468279999999</v>
      </c>
      <c r="Z979" s="45">
        <f t="shared" si="209"/>
        <v>78.552468279999999</v>
      </c>
      <c r="AA979" s="17"/>
      <c r="AB979" s="17"/>
      <c r="AC979" s="17"/>
      <c r="AD979" s="17"/>
      <c r="AE979" s="17"/>
      <c r="AF979" s="17"/>
      <c r="AG979" s="17"/>
      <c r="AH979" s="17"/>
      <c r="AI979" s="17"/>
      <c r="AJ979" s="17"/>
      <c r="AK979" s="17"/>
      <c r="AL979" s="49"/>
      <c r="AM979" s="49"/>
    </row>
    <row r="980" spans="1:39" x14ac:dyDescent="0.25">
      <c r="A980" s="17" t="s">
        <v>1243</v>
      </c>
      <c r="B980" s="18">
        <v>1060</v>
      </c>
      <c r="C980" s="18">
        <v>979</v>
      </c>
      <c r="D980" s="17" t="s">
        <v>1221</v>
      </c>
      <c r="E980" s="17">
        <v>1880</v>
      </c>
      <c r="F980" s="17">
        <v>23</v>
      </c>
      <c r="G980" s="17">
        <v>39</v>
      </c>
      <c r="H980" s="17">
        <v>2020</v>
      </c>
      <c r="I980" s="19" t="s">
        <v>12</v>
      </c>
      <c r="J980" s="17">
        <v>1944.17221036</v>
      </c>
      <c r="K980" s="17">
        <v>-498.95092073000001</v>
      </c>
      <c r="L980" s="20">
        <v>139119.30790000001</v>
      </c>
      <c r="M980" s="20">
        <v>5028700.33</v>
      </c>
      <c r="N980" s="20">
        <f t="shared" si="204"/>
        <v>139119.30799999999</v>
      </c>
      <c r="O980" s="20">
        <f t="shared" si="205"/>
        <v>5028700.33</v>
      </c>
      <c r="P980" s="20" t="s">
        <v>104</v>
      </c>
      <c r="Q980" s="49"/>
      <c r="R980" s="49"/>
      <c r="S980" s="49"/>
      <c r="T980" s="49"/>
      <c r="U980" s="49"/>
      <c r="V980" s="44">
        <v>5.7</v>
      </c>
      <c r="W980" s="44">
        <v>2.7</v>
      </c>
      <c r="X980" s="45">
        <f t="shared" si="207"/>
        <v>5.7</v>
      </c>
      <c r="Y980" s="45">
        <f t="shared" si="208"/>
        <v>2.7</v>
      </c>
      <c r="Z980" s="45">
        <f t="shared" si="209"/>
        <v>5.7</v>
      </c>
      <c r="AA980" s="17"/>
      <c r="AB980" s="17"/>
      <c r="AC980" s="17"/>
      <c r="AD980" s="17"/>
      <c r="AE980" s="17"/>
      <c r="AF980" s="17"/>
      <c r="AG980" s="17"/>
      <c r="AH980" s="17"/>
      <c r="AI980" s="17"/>
      <c r="AJ980" s="17"/>
      <c r="AK980" s="17"/>
      <c r="AL980" s="49"/>
      <c r="AM980" s="49"/>
    </row>
    <row r="981" spans="1:39" x14ac:dyDescent="0.25">
      <c r="A981" s="17" t="s">
        <v>1276</v>
      </c>
      <c r="B981" s="18">
        <v>1092</v>
      </c>
      <c r="C981" s="18">
        <v>980</v>
      </c>
      <c r="D981" s="17" t="s">
        <v>1250</v>
      </c>
      <c r="E981" s="17">
        <v>1876</v>
      </c>
      <c r="F981" s="17">
        <v>27</v>
      </c>
      <c r="G981" s="17">
        <v>39</v>
      </c>
      <c r="H981" s="17">
        <v>2020</v>
      </c>
      <c r="I981" s="19" t="s">
        <v>12</v>
      </c>
      <c r="J981" s="17">
        <v>1851.5251464800001</v>
      </c>
      <c r="K981" s="17">
        <v>-1298.7890625</v>
      </c>
      <c r="L981" s="20">
        <v>139119.30790000001</v>
      </c>
      <c r="M981" s="20">
        <v>5028700.33</v>
      </c>
      <c r="N981" s="20">
        <f t="shared" si="204"/>
        <v>139119.30799999999</v>
      </c>
      <c r="O981" s="20">
        <f t="shared" si="205"/>
        <v>5028700.33</v>
      </c>
      <c r="P981" s="20" t="s">
        <v>104</v>
      </c>
      <c r="Q981" s="49"/>
      <c r="R981" s="49"/>
      <c r="S981" s="49"/>
      <c r="T981" s="49"/>
      <c r="U981" s="49"/>
      <c r="V981" s="44">
        <v>20.3</v>
      </c>
      <c r="W981" s="44">
        <v>29.9</v>
      </c>
      <c r="X981" s="45">
        <f t="shared" si="207"/>
        <v>20.3</v>
      </c>
      <c r="Y981" s="45">
        <f t="shared" si="208"/>
        <v>29.9</v>
      </c>
      <c r="Z981" s="45">
        <f t="shared" si="209"/>
        <v>20.3</v>
      </c>
      <c r="AA981" s="17"/>
      <c r="AB981" s="17"/>
      <c r="AC981" s="17"/>
      <c r="AD981" s="17"/>
      <c r="AE981" s="17"/>
      <c r="AF981" s="17"/>
      <c r="AG981" s="17"/>
      <c r="AH981" s="17"/>
      <c r="AI981" s="17"/>
      <c r="AJ981" s="17"/>
      <c r="AK981" s="17"/>
      <c r="AL981" s="49"/>
      <c r="AM981" s="49"/>
    </row>
    <row r="982" spans="1:39" x14ac:dyDescent="0.25">
      <c r="A982" s="17" t="s">
        <v>339</v>
      </c>
      <c r="B982" s="18">
        <v>159</v>
      </c>
      <c r="C982" s="18">
        <v>981</v>
      </c>
      <c r="D982" s="18">
        <v>2000</v>
      </c>
      <c r="E982" s="17">
        <f>D982</f>
        <v>2000</v>
      </c>
      <c r="F982" s="17">
        <v>20</v>
      </c>
      <c r="G982" s="17">
        <v>39</v>
      </c>
      <c r="H982" s="17">
        <v>2020</v>
      </c>
      <c r="I982" s="19" t="s">
        <v>12</v>
      </c>
      <c r="J982" s="17">
        <v>1525.79551937</v>
      </c>
      <c r="K982" s="17">
        <v>-222.05687712</v>
      </c>
      <c r="L982" s="20">
        <v>139119.30790000001</v>
      </c>
      <c r="M982" s="20">
        <v>5028700.33</v>
      </c>
      <c r="N982" s="20">
        <f t="shared" si="204"/>
        <v>139119.30799999999</v>
      </c>
      <c r="O982" s="20">
        <f t="shared" si="205"/>
        <v>5028700.33</v>
      </c>
      <c r="P982" s="20" t="s">
        <v>104</v>
      </c>
      <c r="Q982" s="49"/>
      <c r="R982" s="49"/>
      <c r="S982" s="49"/>
      <c r="T982" s="49"/>
      <c r="U982" s="49"/>
      <c r="V982" s="44">
        <v>5.4</v>
      </c>
      <c r="W982" s="44">
        <v>4.9000000000000004</v>
      </c>
      <c r="X982" s="45">
        <f t="shared" si="207"/>
        <v>5.4</v>
      </c>
      <c r="Y982" s="45">
        <f t="shared" si="208"/>
        <v>4.9000000000000004</v>
      </c>
      <c r="Z982" s="45">
        <f t="shared" si="209"/>
        <v>5.4</v>
      </c>
      <c r="AA982" s="17"/>
      <c r="AB982" s="17"/>
      <c r="AC982" s="17"/>
      <c r="AD982" s="17"/>
      <c r="AE982" s="17"/>
      <c r="AF982" s="17"/>
      <c r="AG982" s="17"/>
      <c r="AH982" s="17"/>
      <c r="AI982" s="17"/>
      <c r="AJ982" s="17"/>
      <c r="AK982" s="17"/>
      <c r="AL982" s="49"/>
      <c r="AM982" s="49"/>
    </row>
    <row r="983" spans="1:39" x14ac:dyDescent="0.25">
      <c r="A983" s="17" t="s">
        <v>904</v>
      </c>
      <c r="B983" s="18">
        <v>728</v>
      </c>
      <c r="C983" s="18">
        <v>982</v>
      </c>
      <c r="D983" s="17" t="s">
        <v>879</v>
      </c>
      <c r="E983" s="17">
        <v>1946</v>
      </c>
      <c r="F983" s="17">
        <v>26</v>
      </c>
      <c r="G983" s="17">
        <v>39</v>
      </c>
      <c r="H983" s="17">
        <v>2020</v>
      </c>
      <c r="I983" s="19" t="s">
        <v>12</v>
      </c>
      <c r="J983" s="17">
        <v>571.77138529000001</v>
      </c>
      <c r="K983" s="17">
        <v>-212.67528446</v>
      </c>
      <c r="L983" s="20">
        <v>139119.30790000001</v>
      </c>
      <c r="M983" s="20">
        <v>5028700.33</v>
      </c>
      <c r="N983" s="20">
        <f t="shared" si="204"/>
        <v>139119.30799999999</v>
      </c>
      <c r="O983" s="20">
        <f t="shared" si="205"/>
        <v>5028700.33</v>
      </c>
      <c r="P983" s="20" t="s">
        <v>104</v>
      </c>
      <c r="Q983" s="49"/>
      <c r="R983" s="49"/>
      <c r="S983" s="49"/>
      <c r="T983" s="49"/>
      <c r="U983" s="49"/>
      <c r="V983" s="44">
        <v>8.1</v>
      </c>
      <c r="W983" s="44">
        <v>8.9</v>
      </c>
      <c r="X983" s="45">
        <f t="shared" si="207"/>
        <v>8.1</v>
      </c>
      <c r="Y983" s="45">
        <f t="shared" si="208"/>
        <v>8.9</v>
      </c>
      <c r="Z983" s="45">
        <f t="shared" si="209"/>
        <v>8.1</v>
      </c>
      <c r="AA983" s="17"/>
      <c r="AB983" s="17"/>
      <c r="AC983" s="17"/>
      <c r="AD983" s="17"/>
      <c r="AE983" s="17"/>
      <c r="AF983" s="17"/>
      <c r="AG983" s="17"/>
      <c r="AH983" s="17"/>
      <c r="AI983" s="17"/>
      <c r="AJ983" s="17"/>
      <c r="AK983" s="17"/>
      <c r="AL983" s="49"/>
      <c r="AM983" s="49"/>
    </row>
    <row r="984" spans="1:39" x14ac:dyDescent="0.25">
      <c r="A984" s="17" t="s">
        <v>933</v>
      </c>
      <c r="B984" s="18">
        <v>756</v>
      </c>
      <c r="C984" s="18">
        <v>983</v>
      </c>
      <c r="D984" s="17" t="s">
        <v>919</v>
      </c>
      <c r="E984" s="17">
        <v>1946</v>
      </c>
      <c r="F984" s="17">
        <v>15</v>
      </c>
      <c r="G984" s="17">
        <v>39</v>
      </c>
      <c r="H984" s="17">
        <v>2020</v>
      </c>
      <c r="I984" s="19" t="s">
        <v>12</v>
      </c>
      <c r="J984" s="17">
        <v>38.308278540000003</v>
      </c>
      <c r="K984" s="17">
        <v>27.147499180000001</v>
      </c>
      <c r="L984" s="20">
        <v>139119.30790000001</v>
      </c>
      <c r="M984" s="20">
        <v>5028700.33</v>
      </c>
      <c r="N984" s="20">
        <f t="shared" si="204"/>
        <v>139119.30799999999</v>
      </c>
      <c r="O984" s="20">
        <f t="shared" si="205"/>
        <v>5028700.33</v>
      </c>
      <c r="P984" s="20" t="s">
        <v>104</v>
      </c>
      <c r="Q984" s="49"/>
      <c r="R984" s="49"/>
      <c r="S984" s="49"/>
      <c r="T984" s="49"/>
      <c r="U984" s="49"/>
      <c r="V984" s="44">
        <v>6.2</v>
      </c>
      <c r="W984" s="44">
        <v>5.8</v>
      </c>
      <c r="X984" s="45">
        <f t="shared" si="207"/>
        <v>6.2</v>
      </c>
      <c r="Y984" s="45">
        <f t="shared" si="208"/>
        <v>5.8</v>
      </c>
      <c r="Z984" s="45">
        <f t="shared" si="209"/>
        <v>6.2</v>
      </c>
      <c r="AA984" s="17"/>
      <c r="AB984" s="17"/>
      <c r="AC984" s="17"/>
      <c r="AD984" s="17"/>
      <c r="AE984" s="17"/>
      <c r="AF984" s="17"/>
      <c r="AG984" s="17"/>
      <c r="AH984" s="17"/>
      <c r="AI984" s="17"/>
      <c r="AJ984" s="17"/>
      <c r="AK984" s="17"/>
      <c r="AL984" s="49"/>
      <c r="AM984" s="49"/>
    </row>
    <row r="985" spans="1:39" x14ac:dyDescent="0.25">
      <c r="A985" s="17" t="s">
        <v>1059</v>
      </c>
      <c r="B985" s="18">
        <v>881</v>
      </c>
      <c r="C985" s="18">
        <v>984</v>
      </c>
      <c r="D985" s="17" t="s">
        <v>1012</v>
      </c>
      <c r="E985" s="17">
        <v>1905</v>
      </c>
      <c r="F985" s="17">
        <v>48</v>
      </c>
      <c r="G985" s="17">
        <v>39</v>
      </c>
      <c r="H985" s="17">
        <v>2020</v>
      </c>
      <c r="I985" s="19" t="s">
        <v>12</v>
      </c>
      <c r="J985" s="17">
        <v>6103.1287751</v>
      </c>
      <c r="K985" s="17">
        <v>-1960.97726354</v>
      </c>
      <c r="L985" s="20">
        <v>139119.30790000001</v>
      </c>
      <c r="M985" s="20">
        <v>5028700.33</v>
      </c>
      <c r="N985" s="20">
        <f t="shared" si="204"/>
        <v>139119.30799999999</v>
      </c>
      <c r="O985" s="20">
        <f t="shared" si="205"/>
        <v>5028700.33</v>
      </c>
      <c r="P985" s="20" t="s">
        <v>104</v>
      </c>
      <c r="Q985" s="49"/>
      <c r="R985" s="49"/>
      <c r="S985" s="49"/>
      <c r="T985" s="49"/>
      <c r="U985" s="49"/>
      <c r="V985" s="45">
        <v>0.62353530000000001</v>
      </c>
      <c r="W985" s="52">
        <v>3.6588137500000002</v>
      </c>
      <c r="X985" s="45">
        <f t="shared" si="207"/>
        <v>0.62353530000000001</v>
      </c>
      <c r="Y985" s="45">
        <f t="shared" si="208"/>
        <v>3.6588137500000002</v>
      </c>
      <c r="Z985" s="45">
        <f t="shared" si="209"/>
        <v>0.62353530000000001</v>
      </c>
      <c r="AA985" s="17"/>
      <c r="AB985" s="17"/>
      <c r="AC985" s="17"/>
      <c r="AD985" s="17"/>
      <c r="AE985" s="17"/>
      <c r="AF985" s="17"/>
      <c r="AG985" s="17"/>
      <c r="AH985" s="17"/>
      <c r="AI985" s="17"/>
      <c r="AJ985" s="17"/>
      <c r="AK985" s="17"/>
      <c r="AL985" s="49"/>
      <c r="AM985" s="49"/>
    </row>
    <row r="986" spans="1:39" x14ac:dyDescent="0.25">
      <c r="A986" s="17" t="s">
        <v>1095</v>
      </c>
      <c r="B986" s="18">
        <v>916</v>
      </c>
      <c r="C986" s="18">
        <v>985</v>
      </c>
      <c r="D986" s="17" t="s">
        <v>1067</v>
      </c>
      <c r="E986" s="17">
        <v>1905</v>
      </c>
      <c r="F986" s="17">
        <v>29</v>
      </c>
      <c r="G986" s="17">
        <v>39</v>
      </c>
      <c r="H986" s="17">
        <v>2020</v>
      </c>
      <c r="I986" s="19" t="s">
        <v>12</v>
      </c>
      <c r="J986" s="17">
        <v>2996.8702581900002</v>
      </c>
      <c r="K986" s="17">
        <v>-464.83443815999999</v>
      </c>
      <c r="L986" s="20">
        <v>139119.30790000001</v>
      </c>
      <c r="M986" s="20">
        <v>5028700.33</v>
      </c>
      <c r="N986" s="20">
        <f t="shared" si="204"/>
        <v>139119.30799999999</v>
      </c>
      <c r="O986" s="20">
        <f t="shared" si="205"/>
        <v>5028700.33</v>
      </c>
      <c r="P986" s="20" t="s">
        <v>104</v>
      </c>
      <c r="Q986" s="49"/>
      <c r="R986" s="49"/>
      <c r="S986" s="49"/>
      <c r="T986" s="49"/>
      <c r="U986" s="49"/>
      <c r="V986" s="44">
        <v>7.3</v>
      </c>
      <c r="W986" s="44">
        <v>5</v>
      </c>
      <c r="X986" s="45">
        <f t="shared" si="207"/>
        <v>7.3</v>
      </c>
      <c r="Y986" s="45">
        <f t="shared" si="208"/>
        <v>5</v>
      </c>
      <c r="Z986" s="45">
        <f t="shared" si="209"/>
        <v>7.3</v>
      </c>
      <c r="AA986" s="17"/>
      <c r="AB986" s="17"/>
      <c r="AC986" s="17"/>
      <c r="AD986" s="17"/>
      <c r="AE986" s="17"/>
      <c r="AF986" s="17"/>
      <c r="AG986" s="17"/>
      <c r="AH986" s="17"/>
      <c r="AI986" s="17"/>
      <c r="AJ986" s="17"/>
      <c r="AK986" s="17"/>
      <c r="AL986" s="49"/>
      <c r="AM986" s="49"/>
    </row>
    <row r="987" spans="1:39" x14ac:dyDescent="0.25">
      <c r="A987" s="17" t="s">
        <v>1162</v>
      </c>
      <c r="B987" s="18">
        <v>982</v>
      </c>
      <c r="C987" s="18">
        <v>986</v>
      </c>
      <c r="D987" s="17">
        <v>1883</v>
      </c>
      <c r="E987" s="17">
        <f>D987</f>
        <v>1883</v>
      </c>
      <c r="F987" s="17">
        <v>27</v>
      </c>
      <c r="G987" s="17">
        <v>39</v>
      </c>
      <c r="H987" s="17">
        <v>2020</v>
      </c>
      <c r="I987" s="19" t="s">
        <v>12</v>
      </c>
      <c r="J987" s="17">
        <v>1485.54138326</v>
      </c>
      <c r="K987" s="17">
        <v>-2257.8602636800001</v>
      </c>
      <c r="L987" s="20">
        <v>139119.30790000001</v>
      </c>
      <c r="M987" s="20">
        <v>5028700.33</v>
      </c>
      <c r="N987" s="20">
        <f t="shared" si="204"/>
        <v>139119.30799999999</v>
      </c>
      <c r="O987" s="20">
        <f t="shared" si="205"/>
        <v>5028700.33</v>
      </c>
      <c r="P987" s="20" t="s">
        <v>104</v>
      </c>
      <c r="Q987" s="49"/>
      <c r="R987" s="49"/>
      <c r="S987" s="49"/>
      <c r="T987" s="49"/>
      <c r="U987" s="49"/>
      <c r="V987" s="53">
        <v>7.0521860500000004</v>
      </c>
      <c r="W987" s="53">
        <v>7.4802715700000002</v>
      </c>
      <c r="X987" s="45">
        <f t="shared" si="207"/>
        <v>7.0521860500000004</v>
      </c>
      <c r="Y987" s="45">
        <f t="shared" si="208"/>
        <v>7.4802715700000002</v>
      </c>
      <c r="Z987" s="45">
        <f t="shared" si="209"/>
        <v>7.0521860500000004</v>
      </c>
      <c r="AA987" s="17"/>
      <c r="AB987" s="17"/>
      <c r="AC987" s="17"/>
      <c r="AD987" s="17"/>
      <c r="AE987" s="17"/>
      <c r="AF987" s="17"/>
      <c r="AG987" s="17"/>
      <c r="AH987" s="17"/>
      <c r="AI987" s="17"/>
      <c r="AJ987" s="17"/>
      <c r="AK987" s="17"/>
      <c r="AL987" s="49"/>
      <c r="AM987" s="49"/>
    </row>
    <row r="988" spans="1:39" x14ac:dyDescent="0.25">
      <c r="A988" s="17" t="s">
        <v>1369</v>
      </c>
      <c r="B988" s="18">
        <v>1184</v>
      </c>
      <c r="C988" s="18">
        <v>987</v>
      </c>
      <c r="D988" s="17" t="s">
        <v>1742</v>
      </c>
      <c r="E988" s="17">
        <v>1852</v>
      </c>
      <c r="F988" s="17">
        <v>26</v>
      </c>
      <c r="G988" s="17">
        <v>39</v>
      </c>
      <c r="H988" s="17">
        <v>2020</v>
      </c>
      <c r="I988" s="19" t="s">
        <v>12</v>
      </c>
      <c r="J988" s="17">
        <v>3.8027060399999999</v>
      </c>
      <c r="K988" s="17">
        <v>2.7947875099999999</v>
      </c>
      <c r="L988" s="20">
        <v>139119.30790000001</v>
      </c>
      <c r="M988" s="20">
        <v>5028700.33</v>
      </c>
      <c r="N988" s="20">
        <f t="shared" si="204"/>
        <v>139119.30799999999</v>
      </c>
      <c r="O988" s="20">
        <f t="shared" si="205"/>
        <v>5028700.33</v>
      </c>
      <c r="P988" s="20" t="s">
        <v>104</v>
      </c>
      <c r="Q988" s="49"/>
      <c r="R988" s="49"/>
      <c r="S988" s="49"/>
      <c r="T988" s="49"/>
      <c r="U988" s="49"/>
      <c r="V988" s="44">
        <v>12.2</v>
      </c>
      <c r="W988" s="44">
        <v>12.7</v>
      </c>
      <c r="X988" s="45">
        <f t="shared" si="207"/>
        <v>12.2</v>
      </c>
      <c r="Y988" s="45">
        <f t="shared" si="208"/>
        <v>12.7</v>
      </c>
      <c r="Z988" s="45">
        <f t="shared" si="209"/>
        <v>12.2</v>
      </c>
      <c r="AA988" s="17"/>
      <c r="AB988" s="17"/>
      <c r="AC988" s="17"/>
      <c r="AD988" s="17"/>
      <c r="AE988" s="17"/>
      <c r="AF988" s="17"/>
      <c r="AG988" s="17"/>
      <c r="AH988" s="17"/>
      <c r="AI988" s="17"/>
      <c r="AJ988" s="17"/>
      <c r="AK988" s="17"/>
      <c r="AL988" s="49"/>
      <c r="AM988" s="49"/>
    </row>
    <row r="989" spans="1:39" x14ac:dyDescent="0.25">
      <c r="A989" s="17" t="s">
        <v>1393</v>
      </c>
      <c r="B989" s="18">
        <v>1208</v>
      </c>
      <c r="C989" s="18">
        <v>988</v>
      </c>
      <c r="D989" s="17" t="s">
        <v>1741</v>
      </c>
      <c r="E989" s="17">
        <v>1852</v>
      </c>
      <c r="F989" s="17">
        <v>16</v>
      </c>
      <c r="G989" s="17">
        <v>39</v>
      </c>
      <c r="H989" s="17">
        <v>2020</v>
      </c>
      <c r="I989" s="19" t="s">
        <v>12</v>
      </c>
      <c r="J989" s="17">
        <v>3.9176407599999998</v>
      </c>
      <c r="K989" s="17">
        <v>3.0104998900000002</v>
      </c>
      <c r="L989" s="20">
        <v>139119.30790000001</v>
      </c>
      <c r="M989" s="20">
        <v>5028700.33</v>
      </c>
      <c r="N989" s="20">
        <f t="shared" si="204"/>
        <v>139119.30799999999</v>
      </c>
      <c r="O989" s="20">
        <f t="shared" si="205"/>
        <v>5028700.33</v>
      </c>
      <c r="P989" s="20" t="s">
        <v>104</v>
      </c>
      <c r="Q989" s="49"/>
      <c r="R989" s="49"/>
      <c r="S989" s="49"/>
      <c r="T989" s="49"/>
      <c r="U989" s="49"/>
      <c r="V989" s="44">
        <v>3.1</v>
      </c>
      <c r="W989" s="44">
        <v>4.2</v>
      </c>
      <c r="X989" s="45">
        <f t="shared" si="207"/>
        <v>3.1</v>
      </c>
      <c r="Y989" s="45">
        <f t="shared" si="208"/>
        <v>4.2</v>
      </c>
      <c r="Z989" s="45">
        <f t="shared" si="209"/>
        <v>3.1</v>
      </c>
      <c r="AA989" s="17"/>
      <c r="AB989" s="17"/>
      <c r="AC989" s="17"/>
      <c r="AD989" s="17"/>
      <c r="AE989" s="17"/>
      <c r="AF989" s="17"/>
      <c r="AG989" s="17"/>
      <c r="AH989" s="17"/>
      <c r="AI989" s="17"/>
      <c r="AJ989" s="17"/>
      <c r="AK989" s="17"/>
      <c r="AL989" s="49"/>
      <c r="AM989" s="49"/>
    </row>
    <row r="990" spans="1:39" x14ac:dyDescent="0.25">
      <c r="A990" s="17" t="s">
        <v>1437</v>
      </c>
      <c r="B990" s="18">
        <v>1250</v>
      </c>
      <c r="C990" s="18">
        <v>989</v>
      </c>
      <c r="D990" s="17" t="s">
        <v>1428</v>
      </c>
      <c r="E990" s="17">
        <v>1827</v>
      </c>
      <c r="F990" s="17">
        <v>10</v>
      </c>
      <c r="G990" s="17">
        <v>39</v>
      </c>
      <c r="H990" s="17">
        <v>2020</v>
      </c>
      <c r="I990" s="19" t="s">
        <v>12</v>
      </c>
      <c r="J990" s="17">
        <v>2310.7452140999999</v>
      </c>
      <c r="K990" s="17">
        <v>-818.31501829000001</v>
      </c>
      <c r="L990" s="20">
        <v>139119.30790000001</v>
      </c>
      <c r="M990" s="20">
        <v>5028700.33</v>
      </c>
      <c r="N990" s="20">
        <f t="shared" si="204"/>
        <v>139119.30799999999</v>
      </c>
      <c r="O990" s="20">
        <f t="shared" si="205"/>
        <v>5028700.33</v>
      </c>
      <c r="P990" s="20" t="s">
        <v>199</v>
      </c>
      <c r="Q990" s="49"/>
      <c r="R990" s="49"/>
      <c r="S990" s="49"/>
      <c r="T990" s="49"/>
      <c r="U990" s="49"/>
      <c r="V990" s="53">
        <v>16.133595249999999</v>
      </c>
      <c r="W990" s="53">
        <v>26.223799400000001</v>
      </c>
      <c r="X990" s="45">
        <f t="shared" si="207"/>
        <v>16.133595249999999</v>
      </c>
      <c r="Y990" s="45">
        <f t="shared" si="208"/>
        <v>26.223799400000001</v>
      </c>
      <c r="Z990" s="45">
        <f t="shared" si="209"/>
        <v>26.223799400000001</v>
      </c>
      <c r="AA990" s="17"/>
      <c r="AB990" s="17"/>
      <c r="AC990" s="17"/>
      <c r="AD990" s="17"/>
      <c r="AE990" s="17"/>
      <c r="AF990" s="17"/>
      <c r="AG990" s="17"/>
      <c r="AH990" s="17"/>
      <c r="AI990" s="17"/>
      <c r="AJ990" s="17"/>
      <c r="AK990" s="17"/>
      <c r="AL990" s="49"/>
      <c r="AM990" s="49"/>
    </row>
    <row r="991" spans="1:39" x14ac:dyDescent="0.25">
      <c r="A991" s="17" t="s">
        <v>1452</v>
      </c>
      <c r="B991" s="18">
        <v>1265</v>
      </c>
      <c r="C991" s="18">
        <v>990</v>
      </c>
      <c r="D991" s="17">
        <v>1824</v>
      </c>
      <c r="E991" s="17">
        <f>D991</f>
        <v>1824</v>
      </c>
      <c r="F991" s="17">
        <v>11</v>
      </c>
      <c r="G991" s="17">
        <v>39</v>
      </c>
      <c r="H991" s="17">
        <v>2020</v>
      </c>
      <c r="I991" s="19" t="s">
        <v>12</v>
      </c>
      <c r="J991" s="17">
        <v>359.91799062000001</v>
      </c>
      <c r="K991" s="17">
        <v>-916.80959513000005</v>
      </c>
      <c r="L991" s="20">
        <v>139119.30790000001</v>
      </c>
      <c r="M991" s="20">
        <v>5028700.33</v>
      </c>
      <c r="N991" s="20">
        <f t="shared" si="204"/>
        <v>139119.30799999999</v>
      </c>
      <c r="O991" s="20">
        <f t="shared" si="205"/>
        <v>5028700.33</v>
      </c>
      <c r="P991" s="20" t="s">
        <v>104</v>
      </c>
      <c r="Q991" s="49"/>
      <c r="R991" s="49"/>
      <c r="S991" s="49"/>
      <c r="T991" s="49"/>
      <c r="U991" s="49"/>
      <c r="V991" s="44">
        <v>1.1161273700000001</v>
      </c>
      <c r="W991" s="53">
        <v>2.8207880599999999</v>
      </c>
      <c r="X991" s="45">
        <f t="shared" si="207"/>
        <v>1.1161273700000001</v>
      </c>
      <c r="Y991" s="45">
        <f t="shared" si="208"/>
        <v>2.8207880599999999</v>
      </c>
      <c r="Z991" s="45">
        <f t="shared" si="209"/>
        <v>1.1161273700000001</v>
      </c>
      <c r="AA991" s="17"/>
      <c r="AB991" s="17"/>
      <c r="AC991" s="17"/>
      <c r="AD991" s="17"/>
      <c r="AE991" s="17"/>
      <c r="AF991" s="17"/>
      <c r="AG991" s="17"/>
      <c r="AH991" s="17"/>
      <c r="AI991" s="17"/>
      <c r="AJ991" s="17"/>
      <c r="AK991" s="17"/>
      <c r="AL991" s="49"/>
      <c r="AM991" s="49"/>
    </row>
    <row r="992" spans="1:39" x14ac:dyDescent="0.25">
      <c r="A992" s="17" t="s">
        <v>1472</v>
      </c>
      <c r="B992" s="18">
        <v>1285</v>
      </c>
      <c r="C992" s="18">
        <v>991</v>
      </c>
      <c r="D992" s="17">
        <v>1807</v>
      </c>
      <c r="E992" s="17">
        <f>D992</f>
        <v>1807</v>
      </c>
      <c r="F992" s="17">
        <v>15</v>
      </c>
      <c r="G992" s="17">
        <v>39</v>
      </c>
      <c r="H992" s="17">
        <v>2020</v>
      </c>
      <c r="I992" s="19" t="s">
        <v>12</v>
      </c>
      <c r="J992" s="17">
        <v>315.97313341</v>
      </c>
      <c r="K992" s="17">
        <v>-255.01194515</v>
      </c>
      <c r="L992" s="20">
        <v>139119.30790000001</v>
      </c>
      <c r="M992" s="20">
        <v>5028700.33</v>
      </c>
      <c r="N992" s="20">
        <f t="shared" si="204"/>
        <v>139119.30799999999</v>
      </c>
      <c r="O992" s="20">
        <f t="shared" si="205"/>
        <v>5028700.33</v>
      </c>
      <c r="P992" s="20" t="s">
        <v>199</v>
      </c>
      <c r="Q992" s="49"/>
      <c r="R992" s="49"/>
      <c r="S992" s="49"/>
      <c r="T992" s="49"/>
      <c r="U992" s="49"/>
      <c r="V992" s="45">
        <v>1.84143295</v>
      </c>
      <c r="W992" s="45">
        <v>5.4093157999999999</v>
      </c>
      <c r="X992" s="45">
        <f t="shared" si="207"/>
        <v>1.84143295</v>
      </c>
      <c r="Y992" s="45">
        <f t="shared" si="208"/>
        <v>5.4093157999999999</v>
      </c>
      <c r="Z992" s="45">
        <f t="shared" si="209"/>
        <v>5.4093157999999999</v>
      </c>
      <c r="AA992" s="17"/>
      <c r="AB992" s="17"/>
      <c r="AC992" s="17"/>
      <c r="AD992" s="17"/>
      <c r="AE992" s="17"/>
      <c r="AF992" s="17"/>
      <c r="AG992" s="17"/>
      <c r="AH992" s="17"/>
      <c r="AI992" s="17"/>
      <c r="AJ992" s="17"/>
      <c r="AK992" s="17"/>
      <c r="AL992" s="49"/>
      <c r="AM992" s="49"/>
    </row>
    <row r="993" spans="1:39" x14ac:dyDescent="0.25">
      <c r="A993" s="17" t="s">
        <v>1505</v>
      </c>
      <c r="B993" s="18">
        <v>1316</v>
      </c>
      <c r="C993" s="18">
        <v>992</v>
      </c>
      <c r="D993" s="17">
        <v>1790</v>
      </c>
      <c r="E993" s="17">
        <f>D993</f>
        <v>1790</v>
      </c>
      <c r="F993" s="17">
        <v>7</v>
      </c>
      <c r="G993" s="17">
        <v>39</v>
      </c>
      <c r="H993" s="17">
        <v>2020</v>
      </c>
      <c r="I993" s="19" t="s">
        <v>12</v>
      </c>
      <c r="J993" s="17">
        <v>1003.60923253</v>
      </c>
      <c r="K993" s="17">
        <v>-2465.3564253599998</v>
      </c>
      <c r="L993" s="20">
        <v>139119.30790000001</v>
      </c>
      <c r="M993" s="20">
        <v>5028700.33</v>
      </c>
      <c r="N993" s="20">
        <f t="shared" si="204"/>
        <v>139119.30799999999</v>
      </c>
      <c r="O993" s="20">
        <f t="shared" si="205"/>
        <v>5028700.33</v>
      </c>
      <c r="P993" s="20" t="s">
        <v>199</v>
      </c>
      <c r="Q993" s="49"/>
      <c r="R993" s="49"/>
      <c r="S993" s="49"/>
      <c r="T993" s="49"/>
      <c r="U993" s="49"/>
      <c r="V993" s="44">
        <v>9.3000000000000007</v>
      </c>
      <c r="W993" s="44">
        <v>1.3</v>
      </c>
      <c r="X993" s="45">
        <f t="shared" si="207"/>
        <v>9.3000000000000007</v>
      </c>
      <c r="Y993" s="45">
        <f t="shared" si="208"/>
        <v>1.3</v>
      </c>
      <c r="Z993" s="45">
        <f t="shared" si="209"/>
        <v>1.3</v>
      </c>
      <c r="AA993" s="17"/>
      <c r="AB993" s="17"/>
      <c r="AC993" s="17"/>
      <c r="AD993" s="17"/>
      <c r="AE993" s="17"/>
      <c r="AF993" s="17"/>
      <c r="AG993" s="17"/>
      <c r="AH993" s="17"/>
      <c r="AI993" s="17"/>
      <c r="AJ993" s="17"/>
      <c r="AK993" s="17"/>
      <c r="AL993" s="49"/>
      <c r="AM993" s="49"/>
    </row>
    <row r="994" spans="1:39" x14ac:dyDescent="0.25">
      <c r="A994" s="17" t="s">
        <v>1515</v>
      </c>
      <c r="B994" s="18">
        <v>1326</v>
      </c>
      <c r="C994" s="18">
        <v>993</v>
      </c>
      <c r="D994" s="17">
        <v>1780</v>
      </c>
      <c r="E994" s="17">
        <f>D994</f>
        <v>1780</v>
      </c>
      <c r="F994" s="17">
        <v>8</v>
      </c>
      <c r="G994" s="17">
        <v>39</v>
      </c>
      <c r="H994" s="17">
        <v>2020</v>
      </c>
      <c r="I994" s="19" t="s">
        <v>12</v>
      </c>
      <c r="J994" s="17">
        <v>743.35915525999997</v>
      </c>
      <c r="K994" s="17">
        <v>-1740.7688791800001</v>
      </c>
      <c r="L994" s="20">
        <v>139119.30790000001</v>
      </c>
      <c r="M994" s="20">
        <v>5028700.33</v>
      </c>
      <c r="N994" s="20">
        <f t="shared" si="204"/>
        <v>139119.30799999999</v>
      </c>
      <c r="O994" s="20">
        <f t="shared" si="205"/>
        <v>5028700.33</v>
      </c>
      <c r="P994" s="20" t="s">
        <v>199</v>
      </c>
      <c r="Q994" s="49"/>
      <c r="R994" s="49"/>
      <c r="S994" s="49"/>
      <c r="T994" s="49"/>
      <c r="U994" s="49"/>
      <c r="V994" s="44">
        <v>5.9</v>
      </c>
      <c r="W994" s="44">
        <v>1.6</v>
      </c>
      <c r="X994" s="45">
        <f t="shared" si="207"/>
        <v>5.9</v>
      </c>
      <c r="Y994" s="45">
        <f t="shared" si="208"/>
        <v>1.6</v>
      </c>
      <c r="Z994" s="45">
        <f t="shared" si="209"/>
        <v>1.6</v>
      </c>
      <c r="AA994" s="17"/>
      <c r="AB994" s="17"/>
      <c r="AC994" s="17"/>
      <c r="AD994" s="17"/>
      <c r="AE994" s="17"/>
      <c r="AF994" s="17"/>
      <c r="AG994" s="17"/>
      <c r="AH994" s="17"/>
      <c r="AI994" s="17"/>
      <c r="AJ994" s="17"/>
      <c r="AK994" s="17"/>
      <c r="AL994" s="49"/>
      <c r="AM994" s="49"/>
    </row>
    <row r="995" spans="1:39" x14ac:dyDescent="0.25">
      <c r="A995" s="17" t="s">
        <v>1303</v>
      </c>
      <c r="B995" s="18">
        <v>1118</v>
      </c>
      <c r="C995" s="18">
        <v>994</v>
      </c>
      <c r="D995" s="17" t="s">
        <v>1286</v>
      </c>
      <c r="E995" s="17">
        <v>1876</v>
      </c>
      <c r="F995" s="17">
        <v>18</v>
      </c>
      <c r="G995" s="17">
        <v>39</v>
      </c>
      <c r="H995" s="17">
        <v>2020</v>
      </c>
      <c r="I995" s="19" t="s">
        <v>12</v>
      </c>
      <c r="J995" s="17">
        <v>1692.8737147300001</v>
      </c>
      <c r="K995" s="17">
        <v>-501.76242313</v>
      </c>
      <c r="L995" s="20">
        <v>139119.30790000001</v>
      </c>
      <c r="M995" s="20">
        <v>5028700.33</v>
      </c>
      <c r="N995" s="20">
        <f t="shared" si="204"/>
        <v>139119.30799999999</v>
      </c>
      <c r="O995" s="20">
        <f t="shared" si="205"/>
        <v>5028700.33</v>
      </c>
      <c r="P995" s="20" t="s">
        <v>104</v>
      </c>
      <c r="Q995" s="49"/>
      <c r="R995" s="49"/>
      <c r="S995" s="49"/>
      <c r="T995" s="49"/>
      <c r="U995" s="49"/>
      <c r="V995" s="44">
        <v>13.1</v>
      </c>
      <c r="W995" s="44">
        <v>22.2</v>
      </c>
      <c r="X995" s="45">
        <f t="shared" si="207"/>
        <v>13.1</v>
      </c>
      <c r="Y995" s="45">
        <f t="shared" si="208"/>
        <v>22.2</v>
      </c>
      <c r="Z995" s="45">
        <f t="shared" si="209"/>
        <v>13.1</v>
      </c>
      <c r="AA995" s="17"/>
      <c r="AB995" s="17"/>
      <c r="AC995" s="17"/>
      <c r="AD995" s="17"/>
      <c r="AE995" s="17"/>
      <c r="AF995" s="17"/>
      <c r="AG995" s="17"/>
      <c r="AH995" s="17"/>
      <c r="AI995" s="17"/>
      <c r="AJ995" s="17"/>
      <c r="AK995" s="17"/>
      <c r="AL995" s="49"/>
      <c r="AM995" s="49"/>
    </row>
    <row r="996" spans="1:39" x14ac:dyDescent="0.25">
      <c r="A996" s="29" t="s">
        <v>182</v>
      </c>
      <c r="B996" s="29">
        <v>40</v>
      </c>
      <c r="C996" s="29">
        <v>995</v>
      </c>
      <c r="D996" s="29">
        <v>1946</v>
      </c>
      <c r="E996" s="29">
        <f>D996</f>
        <v>1946</v>
      </c>
      <c r="F996" s="29" t="s">
        <v>12</v>
      </c>
      <c r="G996" s="29">
        <v>40</v>
      </c>
      <c r="H996" s="29">
        <v>1946</v>
      </c>
      <c r="I996" s="30">
        <v>21</v>
      </c>
      <c r="J996" s="29" t="s">
        <v>12</v>
      </c>
      <c r="K996" s="29" t="s">
        <v>12</v>
      </c>
      <c r="L996" s="31">
        <v>139134.08679999999</v>
      </c>
      <c r="M996" s="31">
        <v>5028449.1359999999</v>
      </c>
      <c r="N996" s="31">
        <f t="shared" si="204"/>
        <v>139134.087</v>
      </c>
      <c r="O996" s="31">
        <f t="shared" si="205"/>
        <v>5028449.1359999999</v>
      </c>
      <c r="P996" s="31" t="s">
        <v>104</v>
      </c>
      <c r="Q996" s="32">
        <v>8.2983051595238102</v>
      </c>
      <c r="R996" s="32">
        <v>7.3074451309523809</v>
      </c>
      <c r="S996" s="33">
        <f>IF(E996=2020, Q996, IF(E996=1946, Q996+5.4, IF(E996=1883, Q996+8.2, IF(E996=1882, Q996+5.9, IF(E996=1824, Q996+5.8, IF(E996=1803, Q996+14.8, IF(E996=1790, Q996+8, )))))))</f>
        <v>13.698305159523811</v>
      </c>
      <c r="T996" s="33">
        <f>IF(E996=2020, R996, IF(E996=1946, R996+5.4, IF(E996=1883, R996+8.2, IF(E996=1882, R996+5.9, IF(E996=1824, R996+5.8, IF(E996=1803, R996+14.8, IF(E996=1790, R996+8, )))))))</f>
        <v>12.707445130952381</v>
      </c>
      <c r="U996" s="33">
        <f>IF(P996="Affine", S996, T996)</f>
        <v>13.698305159523811</v>
      </c>
      <c r="V996" s="29"/>
      <c r="W996" s="29"/>
      <c r="X996" s="34"/>
      <c r="Y996" s="33"/>
      <c r="Z996" s="32"/>
      <c r="AA996" s="29">
        <v>1852</v>
      </c>
      <c r="AB996" s="29">
        <v>1862</v>
      </c>
      <c r="AC996" s="29">
        <f>AVERAGE(AA996:AB996)</f>
        <v>1857</v>
      </c>
      <c r="AD996" s="29">
        <f>AC996-AA996</f>
        <v>5</v>
      </c>
      <c r="AE996" s="29">
        <v>1966</v>
      </c>
      <c r="AF996" s="29">
        <v>1983</v>
      </c>
      <c r="AG996" s="29">
        <f>AVERAGE(AE996:AF996)</f>
        <v>1974.5</v>
      </c>
      <c r="AH996" s="29">
        <f>AG996-AE996</f>
        <v>8.5</v>
      </c>
      <c r="AI996" s="29" t="s">
        <v>142</v>
      </c>
      <c r="AJ996" s="29">
        <v>2</v>
      </c>
      <c r="AK996" s="29" t="s">
        <v>183</v>
      </c>
      <c r="AL996" s="32">
        <f>AVERAGE(V997:V1017)</f>
        <v>8.2983051595238102</v>
      </c>
      <c r="AM996" s="32">
        <f>AVERAGE(W997:W1017)</f>
        <v>7.3074451309523809</v>
      </c>
    </row>
    <row r="997" spans="1:39" x14ac:dyDescent="0.25">
      <c r="A997" s="17" t="s">
        <v>993</v>
      </c>
      <c r="B997" s="18">
        <v>816</v>
      </c>
      <c r="C997" s="18">
        <v>996</v>
      </c>
      <c r="D997" s="17">
        <v>1917</v>
      </c>
      <c r="E997" s="17">
        <f>D997</f>
        <v>1917</v>
      </c>
      <c r="F997" s="17">
        <v>21</v>
      </c>
      <c r="G997" s="18">
        <v>15</v>
      </c>
      <c r="H997" s="17">
        <v>1946</v>
      </c>
      <c r="I997" s="19" t="s">
        <v>12</v>
      </c>
      <c r="J997" s="17">
        <v>10.720373199999999</v>
      </c>
      <c r="K997" s="17">
        <v>1.28751248</v>
      </c>
      <c r="L997" s="20">
        <v>139134.08679999999</v>
      </c>
      <c r="M997" s="20">
        <v>5028449.1359999999</v>
      </c>
      <c r="N997" s="20">
        <f t="shared" si="204"/>
        <v>139134.087</v>
      </c>
      <c r="O997" s="20">
        <f t="shared" si="205"/>
        <v>5028449.1359999999</v>
      </c>
      <c r="P997" s="20" t="s">
        <v>104</v>
      </c>
      <c r="Q997" s="49"/>
      <c r="R997" s="49"/>
      <c r="S997" s="49"/>
      <c r="T997" s="49"/>
      <c r="U997" s="49"/>
      <c r="V997" s="44">
        <v>4.2651017700000002</v>
      </c>
      <c r="W997" s="44">
        <v>0.93328367999999995</v>
      </c>
      <c r="X997" s="45">
        <f t="shared" ref="X997:X1017" si="210">IF(H997=2020, V997, IF(H997=1946, V997+5.4, IF(H997=1883, V997+8.2, IF(H997=1882, V997+5.9, IF(H997=1824, V997+5.8, IF(H997=1803, V997+14.8, IF(H997=1790, V997+8, )))))))</f>
        <v>9.6651017699999997</v>
      </c>
      <c r="Y997" s="45">
        <f t="shared" ref="Y997:Y1017" si="211">IF(H997=2020, W997, IF(H997=1946, W997+6.1, IF(H997=1883, W997+7.6, IF(H997=1882, W997+6.3, IF(H997=1824, W997+7.4, IF(H997=1803, W997+17.5, IF(H997=1790, W997+11.8, )))))))</f>
        <v>7.0332836799999994</v>
      </c>
      <c r="Z997" s="45">
        <f t="shared" ref="Z997:Z1017" si="212">IF(P997="Affine", X997, Y997)</f>
        <v>9.6651017699999997</v>
      </c>
      <c r="AA997" s="17"/>
      <c r="AB997" s="17"/>
      <c r="AC997" s="17"/>
      <c r="AD997" s="17"/>
      <c r="AE997" s="17"/>
      <c r="AF997" s="17"/>
      <c r="AG997" s="17"/>
      <c r="AH997" s="17"/>
      <c r="AI997" s="17"/>
      <c r="AJ997" s="17"/>
      <c r="AK997" s="17"/>
      <c r="AL997" s="49"/>
      <c r="AM997" s="49"/>
    </row>
    <row r="998" spans="1:39" x14ac:dyDescent="0.25">
      <c r="A998" s="17" t="s">
        <v>1272</v>
      </c>
      <c r="B998" s="18">
        <v>1088</v>
      </c>
      <c r="C998" s="18">
        <v>997</v>
      </c>
      <c r="D998" s="17" t="s">
        <v>1250</v>
      </c>
      <c r="E998" s="17">
        <v>1876</v>
      </c>
      <c r="F998" s="17">
        <v>23</v>
      </c>
      <c r="G998" s="17">
        <v>40</v>
      </c>
      <c r="H998" s="17">
        <v>1946</v>
      </c>
      <c r="I998" s="19" t="s">
        <v>12</v>
      </c>
      <c r="J998" s="17">
        <v>1816.3780975300001</v>
      </c>
      <c r="K998" s="17">
        <v>-1464.42871094</v>
      </c>
      <c r="L998" s="20">
        <v>139134.08679999999</v>
      </c>
      <c r="M998" s="20">
        <v>5028449.1359999999</v>
      </c>
      <c r="N998" s="20">
        <f t="shared" si="204"/>
        <v>139134.087</v>
      </c>
      <c r="O998" s="20">
        <f t="shared" si="205"/>
        <v>5028449.1359999999</v>
      </c>
      <c r="P998" s="20" t="s">
        <v>104</v>
      </c>
      <c r="Q998" s="49"/>
      <c r="R998" s="49"/>
      <c r="S998" s="49"/>
      <c r="T998" s="49"/>
      <c r="U998" s="49"/>
      <c r="V998" s="44">
        <v>12</v>
      </c>
      <c r="W998" s="44">
        <v>12.4</v>
      </c>
      <c r="X998" s="45">
        <f t="shared" si="210"/>
        <v>17.399999999999999</v>
      </c>
      <c r="Y998" s="45">
        <f t="shared" si="211"/>
        <v>18.5</v>
      </c>
      <c r="Z998" s="45">
        <f t="shared" si="212"/>
        <v>17.399999999999999</v>
      </c>
      <c r="AA998" s="17"/>
      <c r="AB998" s="17"/>
      <c r="AC998" s="17"/>
      <c r="AD998" s="17"/>
      <c r="AE998" s="17"/>
      <c r="AF998" s="17"/>
      <c r="AG998" s="17"/>
      <c r="AH998" s="17"/>
      <c r="AI998" s="17"/>
      <c r="AJ998" s="17"/>
      <c r="AK998" s="17"/>
      <c r="AL998" s="49"/>
      <c r="AM998" s="49"/>
    </row>
    <row r="999" spans="1:39" x14ac:dyDescent="0.25">
      <c r="A999" s="17" t="s">
        <v>1298</v>
      </c>
      <c r="B999" s="18">
        <v>1113</v>
      </c>
      <c r="C999" s="18">
        <v>998</v>
      </c>
      <c r="D999" s="17" t="s">
        <v>1286</v>
      </c>
      <c r="E999" s="17">
        <v>1876</v>
      </c>
      <c r="F999" s="17">
        <v>13</v>
      </c>
      <c r="G999" s="17">
        <v>40</v>
      </c>
      <c r="H999" s="17">
        <v>1946</v>
      </c>
      <c r="I999" s="19" t="s">
        <v>12</v>
      </c>
      <c r="J999" s="17">
        <v>1658.2080391699999</v>
      </c>
      <c r="K999" s="17">
        <v>-666.01346917000001</v>
      </c>
      <c r="L999" s="20">
        <v>139134.08679999999</v>
      </c>
      <c r="M999" s="20">
        <v>5028449.1359999999</v>
      </c>
      <c r="N999" s="20">
        <f t="shared" si="204"/>
        <v>139134.087</v>
      </c>
      <c r="O999" s="20">
        <f t="shared" si="205"/>
        <v>5028449.1359999999</v>
      </c>
      <c r="P999" s="20" t="s">
        <v>104</v>
      </c>
      <c r="Q999" s="49"/>
      <c r="R999" s="49"/>
      <c r="S999" s="49"/>
      <c r="T999" s="49"/>
      <c r="U999" s="49"/>
      <c r="V999" s="44">
        <v>26.9</v>
      </c>
      <c r="W999" s="44">
        <v>9.4</v>
      </c>
      <c r="X999" s="45">
        <f t="shared" si="210"/>
        <v>32.299999999999997</v>
      </c>
      <c r="Y999" s="45">
        <f t="shared" si="211"/>
        <v>15.5</v>
      </c>
      <c r="Z999" s="45">
        <f t="shared" si="212"/>
        <v>32.299999999999997</v>
      </c>
      <c r="AA999" s="17"/>
      <c r="AB999" s="17"/>
      <c r="AC999" s="17"/>
      <c r="AD999" s="17"/>
      <c r="AE999" s="17"/>
      <c r="AF999" s="17"/>
      <c r="AG999" s="17"/>
      <c r="AH999" s="17"/>
      <c r="AI999" s="17"/>
      <c r="AJ999" s="17"/>
      <c r="AK999" s="17"/>
      <c r="AL999" s="49"/>
      <c r="AM999" s="49"/>
    </row>
    <row r="1000" spans="1:39" x14ac:dyDescent="0.25">
      <c r="A1000" s="17" t="s">
        <v>628</v>
      </c>
      <c r="B1000" s="18">
        <v>457</v>
      </c>
      <c r="C1000" s="18">
        <v>999</v>
      </c>
      <c r="D1000" s="18">
        <v>1974</v>
      </c>
      <c r="E1000" s="17">
        <f>D1000</f>
        <v>1974</v>
      </c>
      <c r="F1000" s="17">
        <v>16</v>
      </c>
      <c r="G1000" s="17">
        <v>40</v>
      </c>
      <c r="H1000" s="17">
        <v>1946</v>
      </c>
      <c r="I1000" s="19" t="s">
        <v>12</v>
      </c>
      <c r="J1000" s="17">
        <v>20.044764929999999</v>
      </c>
      <c r="K1000" s="17">
        <v>8.70432162</v>
      </c>
      <c r="L1000" s="20">
        <v>139134.08679999999</v>
      </c>
      <c r="M1000" s="20">
        <v>5028449.1359999999</v>
      </c>
      <c r="N1000" s="20">
        <f t="shared" si="204"/>
        <v>139134.087</v>
      </c>
      <c r="O1000" s="20">
        <f t="shared" si="205"/>
        <v>5028449.1359999999</v>
      </c>
      <c r="P1000" s="20" t="s">
        <v>104</v>
      </c>
      <c r="Q1000" s="49"/>
      <c r="R1000" s="49"/>
      <c r="S1000" s="49"/>
      <c r="T1000" s="49"/>
      <c r="U1000" s="49"/>
      <c r="V1000" s="44">
        <v>0</v>
      </c>
      <c r="W1000" s="44">
        <v>5.4</v>
      </c>
      <c r="X1000" s="45">
        <f t="shared" si="210"/>
        <v>5.4</v>
      </c>
      <c r="Y1000" s="45">
        <f t="shared" si="211"/>
        <v>11.5</v>
      </c>
      <c r="Z1000" s="45">
        <f t="shared" si="212"/>
        <v>5.4</v>
      </c>
      <c r="AA1000" s="17"/>
      <c r="AB1000" s="17"/>
      <c r="AC1000" s="17"/>
      <c r="AD1000" s="17"/>
      <c r="AE1000" s="17"/>
      <c r="AF1000" s="17"/>
      <c r="AG1000" s="17"/>
      <c r="AH1000" s="17"/>
      <c r="AI1000" s="17"/>
      <c r="AJ1000" s="17"/>
      <c r="AK1000" s="17"/>
      <c r="AL1000" s="49"/>
      <c r="AM1000" s="49"/>
    </row>
    <row r="1001" spans="1:39" x14ac:dyDescent="0.25">
      <c r="A1001" s="17" t="s">
        <v>677</v>
      </c>
      <c r="B1001" s="18">
        <v>506</v>
      </c>
      <c r="C1001" s="18">
        <v>1000</v>
      </c>
      <c r="D1001" s="18">
        <v>1966</v>
      </c>
      <c r="E1001" s="17">
        <f>D1001</f>
        <v>1966</v>
      </c>
      <c r="F1001" s="17">
        <v>25</v>
      </c>
      <c r="G1001" s="17">
        <v>40</v>
      </c>
      <c r="H1001" s="17">
        <v>1946</v>
      </c>
      <c r="I1001" s="19" t="s">
        <v>12</v>
      </c>
      <c r="J1001" s="17">
        <v>1.6287663699999999</v>
      </c>
      <c r="K1001" s="17">
        <v>3.5870154599999999</v>
      </c>
      <c r="L1001" s="20">
        <v>139134.08679999999</v>
      </c>
      <c r="M1001" s="20">
        <v>5028449.1359999999</v>
      </c>
      <c r="N1001" s="20">
        <f t="shared" si="204"/>
        <v>139134.087</v>
      </c>
      <c r="O1001" s="20">
        <f t="shared" si="205"/>
        <v>5028449.1359999999</v>
      </c>
      <c r="P1001" s="20" t="s">
        <v>104</v>
      </c>
      <c r="Q1001" s="49"/>
      <c r="R1001" s="49"/>
      <c r="S1001" s="49"/>
      <c r="T1001" s="49"/>
      <c r="U1001" s="49"/>
      <c r="V1001" s="44">
        <v>10.5</v>
      </c>
      <c r="W1001" s="44">
        <v>13.1</v>
      </c>
      <c r="X1001" s="45">
        <f t="shared" si="210"/>
        <v>15.9</v>
      </c>
      <c r="Y1001" s="45">
        <f t="shared" si="211"/>
        <v>19.2</v>
      </c>
      <c r="Z1001" s="45">
        <f t="shared" si="212"/>
        <v>15.9</v>
      </c>
      <c r="AA1001" s="17"/>
      <c r="AB1001" s="17"/>
      <c r="AC1001" s="17"/>
      <c r="AD1001" s="17"/>
      <c r="AE1001" s="17"/>
      <c r="AF1001" s="17"/>
      <c r="AG1001" s="17"/>
      <c r="AH1001" s="17"/>
      <c r="AI1001" s="17"/>
      <c r="AJ1001" s="17"/>
      <c r="AK1001" s="17"/>
      <c r="AL1001" s="49"/>
      <c r="AM1001" s="49"/>
    </row>
    <row r="1002" spans="1:39" x14ac:dyDescent="0.25">
      <c r="A1002" s="17" t="s">
        <v>702</v>
      </c>
      <c r="B1002" s="18">
        <v>531</v>
      </c>
      <c r="C1002" s="18">
        <v>1001</v>
      </c>
      <c r="D1002" s="18">
        <v>1963</v>
      </c>
      <c r="E1002" s="17">
        <f>D1002</f>
        <v>1963</v>
      </c>
      <c r="F1002" s="17">
        <v>25</v>
      </c>
      <c r="G1002" s="17">
        <v>40</v>
      </c>
      <c r="H1002" s="17">
        <v>1946</v>
      </c>
      <c r="I1002" s="19" t="s">
        <v>12</v>
      </c>
      <c r="J1002" s="17">
        <v>3.9832028899999998</v>
      </c>
      <c r="K1002" s="17">
        <v>4.9840965700000002</v>
      </c>
      <c r="L1002" s="20">
        <v>139134.08679999999</v>
      </c>
      <c r="M1002" s="20">
        <v>5028449.1359999999</v>
      </c>
      <c r="N1002" s="20">
        <f t="shared" si="204"/>
        <v>139134.087</v>
      </c>
      <c r="O1002" s="20">
        <f t="shared" si="205"/>
        <v>5028449.1359999999</v>
      </c>
      <c r="P1002" s="20" t="s">
        <v>104</v>
      </c>
      <c r="Q1002" s="43"/>
      <c r="R1002" s="43"/>
      <c r="S1002" s="43"/>
      <c r="T1002" s="43"/>
      <c r="U1002" s="43"/>
      <c r="V1002" s="44">
        <v>2.8</v>
      </c>
      <c r="W1002" s="44">
        <v>3.6</v>
      </c>
      <c r="X1002" s="45">
        <f t="shared" si="210"/>
        <v>8.1999999999999993</v>
      </c>
      <c r="Y1002" s="45">
        <f t="shared" si="211"/>
        <v>9.6999999999999993</v>
      </c>
      <c r="Z1002" s="45">
        <f t="shared" si="212"/>
        <v>8.1999999999999993</v>
      </c>
      <c r="AA1002" s="17"/>
      <c r="AB1002" s="17"/>
      <c r="AC1002" s="17"/>
      <c r="AD1002" s="17"/>
      <c r="AE1002" s="17"/>
      <c r="AF1002" s="17"/>
      <c r="AG1002" s="17"/>
      <c r="AH1002" s="17"/>
      <c r="AI1002" s="17"/>
      <c r="AJ1002" s="17"/>
      <c r="AK1002" s="17"/>
      <c r="AL1002" s="43"/>
      <c r="AM1002" s="43"/>
    </row>
    <row r="1003" spans="1:39" x14ac:dyDescent="0.25">
      <c r="A1003" s="17" t="s">
        <v>727</v>
      </c>
      <c r="B1003" s="18">
        <v>556</v>
      </c>
      <c r="C1003" s="18">
        <v>1002</v>
      </c>
      <c r="D1003" s="18">
        <v>1960</v>
      </c>
      <c r="E1003" s="17">
        <f>D1003</f>
        <v>1960</v>
      </c>
      <c r="F1003" s="17">
        <v>25</v>
      </c>
      <c r="G1003" s="17">
        <v>40</v>
      </c>
      <c r="H1003" s="17">
        <v>1946</v>
      </c>
      <c r="I1003" s="19" t="s">
        <v>12</v>
      </c>
      <c r="J1003" s="17">
        <v>2.5363651100000002</v>
      </c>
      <c r="K1003" s="17">
        <v>5.1271541799999998</v>
      </c>
      <c r="L1003" s="20">
        <v>139134.08679999999</v>
      </c>
      <c r="M1003" s="20">
        <v>5028449.1359999999</v>
      </c>
      <c r="N1003" s="20">
        <f t="shared" si="204"/>
        <v>139134.087</v>
      </c>
      <c r="O1003" s="20">
        <f t="shared" si="205"/>
        <v>5028449.1359999999</v>
      </c>
      <c r="P1003" s="20" t="s">
        <v>104</v>
      </c>
      <c r="Q1003" s="49"/>
      <c r="R1003" s="49"/>
      <c r="S1003" s="49"/>
      <c r="T1003" s="49"/>
      <c r="U1003" s="49"/>
      <c r="V1003" s="44">
        <v>2.9</v>
      </c>
      <c r="W1003" s="44">
        <v>2.4</v>
      </c>
      <c r="X1003" s="45">
        <f t="shared" si="210"/>
        <v>8.3000000000000007</v>
      </c>
      <c r="Y1003" s="45">
        <f t="shared" si="211"/>
        <v>8.5</v>
      </c>
      <c r="Z1003" s="45">
        <f t="shared" si="212"/>
        <v>8.3000000000000007</v>
      </c>
      <c r="AA1003" s="17"/>
      <c r="AB1003" s="17"/>
      <c r="AC1003" s="17"/>
      <c r="AD1003" s="17"/>
      <c r="AE1003" s="17"/>
      <c r="AF1003" s="17"/>
      <c r="AG1003" s="17"/>
      <c r="AH1003" s="17"/>
      <c r="AI1003" s="17"/>
      <c r="AJ1003" s="17"/>
      <c r="AK1003" s="17"/>
      <c r="AL1003" s="49"/>
      <c r="AM1003" s="49"/>
    </row>
    <row r="1004" spans="1:39" x14ac:dyDescent="0.25">
      <c r="A1004" s="17" t="s">
        <v>752</v>
      </c>
      <c r="B1004" s="18">
        <v>581</v>
      </c>
      <c r="C1004" s="18">
        <v>1003</v>
      </c>
      <c r="D1004" s="18">
        <v>1958</v>
      </c>
      <c r="E1004" s="17">
        <f>D1004</f>
        <v>1958</v>
      </c>
      <c r="F1004" s="17">
        <v>25</v>
      </c>
      <c r="G1004" s="17">
        <v>40</v>
      </c>
      <c r="H1004" s="17">
        <v>1946</v>
      </c>
      <c r="I1004" s="19" t="s">
        <v>12</v>
      </c>
      <c r="J1004" s="17">
        <v>3.04758868</v>
      </c>
      <c r="K1004" s="17">
        <v>5.1043036199999996</v>
      </c>
      <c r="L1004" s="20">
        <v>139134.08679999999</v>
      </c>
      <c r="M1004" s="20">
        <v>5028449.1359999999</v>
      </c>
      <c r="N1004" s="20">
        <f t="shared" si="204"/>
        <v>139134.087</v>
      </c>
      <c r="O1004" s="20">
        <f t="shared" si="205"/>
        <v>5028449.1359999999</v>
      </c>
      <c r="P1004" s="20" t="s">
        <v>104</v>
      </c>
      <c r="Q1004" s="49"/>
      <c r="R1004" s="49"/>
      <c r="S1004" s="49"/>
      <c r="T1004" s="49"/>
      <c r="U1004" s="49"/>
      <c r="V1004" s="44">
        <v>3.7</v>
      </c>
      <c r="W1004" s="44">
        <v>3.4</v>
      </c>
      <c r="X1004" s="45">
        <f t="shared" si="210"/>
        <v>9.1000000000000014</v>
      </c>
      <c r="Y1004" s="45">
        <f t="shared" si="211"/>
        <v>9.5</v>
      </c>
      <c r="Z1004" s="45">
        <f t="shared" si="212"/>
        <v>9.1000000000000014</v>
      </c>
      <c r="AA1004" s="17"/>
      <c r="AB1004" s="17"/>
      <c r="AC1004" s="17"/>
      <c r="AD1004" s="17"/>
      <c r="AE1004" s="17"/>
      <c r="AF1004" s="17"/>
      <c r="AG1004" s="17"/>
      <c r="AH1004" s="17"/>
      <c r="AI1004" s="17"/>
      <c r="AJ1004" s="17"/>
      <c r="AK1004" s="17"/>
      <c r="AL1004" s="49"/>
      <c r="AM1004" s="49"/>
    </row>
    <row r="1005" spans="1:39" x14ac:dyDescent="0.25">
      <c r="A1005" s="17" t="s">
        <v>806</v>
      </c>
      <c r="B1005" s="18">
        <v>633</v>
      </c>
      <c r="C1005" s="18">
        <v>1004</v>
      </c>
      <c r="D1005" s="17" t="s">
        <v>781</v>
      </c>
      <c r="E1005" s="17">
        <v>1947</v>
      </c>
      <c r="F1005" s="17">
        <v>26</v>
      </c>
      <c r="G1005" s="17">
        <v>40</v>
      </c>
      <c r="H1005" s="17">
        <v>1946</v>
      </c>
      <c r="I1005" s="19" t="s">
        <v>12</v>
      </c>
      <c r="J1005" s="17">
        <v>197.87975659</v>
      </c>
      <c r="K1005" s="17">
        <v>-953.00752480999995</v>
      </c>
      <c r="L1005" s="20">
        <v>139134.08679999999</v>
      </c>
      <c r="M1005" s="20">
        <v>5028449.1359999999</v>
      </c>
      <c r="N1005" s="20">
        <f t="shared" si="204"/>
        <v>139134.087</v>
      </c>
      <c r="O1005" s="20">
        <f t="shared" si="205"/>
        <v>5028449.1359999999</v>
      </c>
      <c r="P1005" s="20" t="s">
        <v>104</v>
      </c>
      <c r="Q1005" s="49"/>
      <c r="R1005" s="49"/>
      <c r="S1005" s="49"/>
      <c r="T1005" s="49"/>
      <c r="U1005" s="49"/>
      <c r="V1005" s="44">
        <v>8.5</v>
      </c>
      <c r="W1005" s="44">
        <v>11.1</v>
      </c>
      <c r="X1005" s="45">
        <f t="shared" si="210"/>
        <v>13.9</v>
      </c>
      <c r="Y1005" s="45">
        <f t="shared" si="211"/>
        <v>17.2</v>
      </c>
      <c r="Z1005" s="45">
        <f t="shared" si="212"/>
        <v>13.9</v>
      </c>
      <c r="AA1005" s="17"/>
      <c r="AB1005" s="17"/>
      <c r="AC1005" s="17"/>
      <c r="AD1005" s="17"/>
      <c r="AE1005" s="17"/>
      <c r="AF1005" s="17"/>
      <c r="AG1005" s="17"/>
      <c r="AH1005" s="17"/>
      <c r="AI1005" s="17"/>
      <c r="AJ1005" s="17"/>
      <c r="AK1005" s="17"/>
      <c r="AL1005" s="49"/>
      <c r="AM1005" s="49"/>
    </row>
    <row r="1006" spans="1:39" x14ac:dyDescent="0.25">
      <c r="A1006" s="17" t="s">
        <v>835</v>
      </c>
      <c r="B1006" s="18">
        <v>661</v>
      </c>
      <c r="C1006" s="18">
        <v>1005</v>
      </c>
      <c r="D1006" s="17" t="s">
        <v>809</v>
      </c>
      <c r="E1006" s="17">
        <v>1947</v>
      </c>
      <c r="F1006" s="17">
        <v>27</v>
      </c>
      <c r="G1006" s="17">
        <v>40</v>
      </c>
      <c r="H1006" s="17">
        <v>1946</v>
      </c>
      <c r="I1006" s="19" t="s">
        <v>12</v>
      </c>
      <c r="J1006" s="17">
        <v>177.80469445</v>
      </c>
      <c r="K1006" s="17">
        <v>-885.94943129000001</v>
      </c>
      <c r="L1006" s="20">
        <v>139134.08679999999</v>
      </c>
      <c r="M1006" s="20">
        <v>5028449.1359999999</v>
      </c>
      <c r="N1006" s="20">
        <f t="shared" si="204"/>
        <v>139134.087</v>
      </c>
      <c r="O1006" s="20">
        <f t="shared" si="205"/>
        <v>5028449.1359999999</v>
      </c>
      <c r="P1006" s="20" t="s">
        <v>104</v>
      </c>
      <c r="Q1006" s="43"/>
      <c r="R1006" s="43"/>
      <c r="S1006" s="43"/>
      <c r="T1006" s="43"/>
      <c r="U1006" s="43"/>
      <c r="V1006" s="44">
        <v>0</v>
      </c>
      <c r="W1006" s="44">
        <v>2.1</v>
      </c>
      <c r="X1006" s="45">
        <f t="shared" si="210"/>
        <v>5.4</v>
      </c>
      <c r="Y1006" s="45">
        <f t="shared" si="211"/>
        <v>8.1999999999999993</v>
      </c>
      <c r="Z1006" s="45">
        <f t="shared" si="212"/>
        <v>5.4</v>
      </c>
      <c r="AA1006" s="17"/>
      <c r="AB1006" s="17"/>
      <c r="AC1006" s="17"/>
      <c r="AD1006" s="17"/>
      <c r="AE1006" s="17"/>
      <c r="AF1006" s="17"/>
      <c r="AG1006" s="17"/>
      <c r="AH1006" s="17"/>
      <c r="AI1006" s="17"/>
      <c r="AJ1006" s="17"/>
      <c r="AK1006" s="17"/>
      <c r="AL1006" s="43"/>
      <c r="AM1006" s="43"/>
    </row>
    <row r="1007" spans="1:39" x14ac:dyDescent="0.25">
      <c r="A1007" s="17" t="s">
        <v>971</v>
      </c>
      <c r="B1007" s="18">
        <v>794</v>
      </c>
      <c r="C1007" s="18">
        <v>1006</v>
      </c>
      <c r="D1007" s="17">
        <v>1931</v>
      </c>
      <c r="E1007" s="17">
        <f>D1007</f>
        <v>1931</v>
      </c>
      <c r="F1007" s="17">
        <v>27</v>
      </c>
      <c r="G1007" s="17">
        <v>40</v>
      </c>
      <c r="H1007" s="17">
        <v>1946</v>
      </c>
      <c r="I1007" s="19" t="s">
        <v>12</v>
      </c>
      <c r="J1007" s="17">
        <v>191.14697647</v>
      </c>
      <c r="K1007" s="17">
        <v>-975.36634220999997</v>
      </c>
      <c r="L1007" s="20">
        <v>139134.08679999999</v>
      </c>
      <c r="M1007" s="20">
        <v>5028449.1359999999</v>
      </c>
      <c r="N1007" s="20">
        <f t="shared" si="204"/>
        <v>139134.087</v>
      </c>
      <c r="O1007" s="20">
        <f t="shared" si="205"/>
        <v>5028449.1359999999</v>
      </c>
      <c r="P1007" s="20" t="s">
        <v>104</v>
      </c>
      <c r="Q1007" s="51"/>
      <c r="R1007" s="51"/>
      <c r="S1007" s="51"/>
      <c r="T1007" s="51"/>
      <c r="U1007" s="51"/>
      <c r="V1007" s="45">
        <v>7.5257374199999996</v>
      </c>
      <c r="W1007" s="45">
        <v>4.7629319399999996</v>
      </c>
      <c r="X1007" s="45">
        <f t="shared" si="210"/>
        <v>12.925737420000001</v>
      </c>
      <c r="Y1007" s="45">
        <f t="shared" si="211"/>
        <v>10.862931939999999</v>
      </c>
      <c r="Z1007" s="45">
        <f t="shared" si="212"/>
        <v>12.925737420000001</v>
      </c>
      <c r="AA1007" s="17"/>
      <c r="AB1007" s="17"/>
      <c r="AC1007" s="17"/>
      <c r="AD1007" s="17"/>
      <c r="AE1007" s="17"/>
      <c r="AF1007" s="17"/>
      <c r="AG1007" s="17"/>
      <c r="AH1007" s="17"/>
      <c r="AI1007" s="17"/>
      <c r="AJ1007" s="17"/>
      <c r="AK1007" s="17"/>
      <c r="AL1007" s="51"/>
      <c r="AM1007" s="51"/>
    </row>
    <row r="1008" spans="1:39" x14ac:dyDescent="0.25">
      <c r="A1008" s="17" t="s">
        <v>1002</v>
      </c>
      <c r="B1008" s="18">
        <v>825</v>
      </c>
      <c r="C1008" s="18">
        <v>1007</v>
      </c>
      <c r="D1008" s="17">
        <v>1911</v>
      </c>
      <c r="E1008" s="17">
        <f>D1008</f>
        <v>1911</v>
      </c>
      <c r="F1008" s="17">
        <v>7</v>
      </c>
      <c r="G1008" s="17">
        <v>40</v>
      </c>
      <c r="H1008" s="17">
        <v>1946</v>
      </c>
      <c r="I1008" s="19" t="s">
        <v>12</v>
      </c>
      <c r="J1008" s="17">
        <v>3654.7196573800002</v>
      </c>
      <c r="K1008" s="17">
        <v>-3073.5564447500001</v>
      </c>
      <c r="L1008" s="20">
        <v>139134.08679999999</v>
      </c>
      <c r="M1008" s="20">
        <v>5028449.1359999999</v>
      </c>
      <c r="N1008" s="20">
        <f t="shared" si="204"/>
        <v>139134.087</v>
      </c>
      <c r="O1008" s="20">
        <f t="shared" si="205"/>
        <v>5028449.1359999999</v>
      </c>
      <c r="P1008" s="20" t="s">
        <v>104</v>
      </c>
      <c r="Q1008" s="43"/>
      <c r="R1008" s="43"/>
      <c r="S1008" s="43"/>
      <c r="T1008" s="43"/>
      <c r="U1008" s="43"/>
      <c r="V1008" s="44">
        <v>4.5</v>
      </c>
      <c r="W1008" s="44">
        <v>2.8</v>
      </c>
      <c r="X1008" s="45">
        <f t="shared" si="210"/>
        <v>9.9</v>
      </c>
      <c r="Y1008" s="45">
        <f t="shared" si="211"/>
        <v>8.8999999999999986</v>
      </c>
      <c r="Z1008" s="45">
        <f t="shared" si="212"/>
        <v>9.9</v>
      </c>
      <c r="AA1008" s="17"/>
      <c r="AB1008" s="17"/>
      <c r="AC1008" s="17"/>
      <c r="AD1008" s="17"/>
      <c r="AE1008" s="17"/>
      <c r="AF1008" s="17"/>
      <c r="AG1008" s="17"/>
      <c r="AH1008" s="17"/>
      <c r="AI1008" s="17"/>
      <c r="AJ1008" s="17"/>
      <c r="AK1008" s="17"/>
      <c r="AL1008" s="43"/>
      <c r="AM1008" s="43"/>
    </row>
    <row r="1009" spans="1:39" x14ac:dyDescent="0.25">
      <c r="A1009" s="17" t="s">
        <v>1092</v>
      </c>
      <c r="B1009" s="18">
        <v>913</v>
      </c>
      <c r="C1009" s="18">
        <v>1008</v>
      </c>
      <c r="D1009" s="17" t="s">
        <v>1067</v>
      </c>
      <c r="E1009" s="17">
        <v>1905</v>
      </c>
      <c r="F1009" s="17">
        <v>26</v>
      </c>
      <c r="G1009" s="17">
        <v>40</v>
      </c>
      <c r="H1009" s="17">
        <v>1946</v>
      </c>
      <c r="I1009" s="19" t="s">
        <v>12</v>
      </c>
      <c r="J1009" s="17">
        <v>3008.7299769800002</v>
      </c>
      <c r="K1009" s="17">
        <v>-711.40383855000005</v>
      </c>
      <c r="L1009" s="20">
        <v>139134.08679999999</v>
      </c>
      <c r="M1009" s="20">
        <v>5028449.1359999999</v>
      </c>
      <c r="N1009" s="20">
        <f t="shared" si="204"/>
        <v>139134.087</v>
      </c>
      <c r="O1009" s="20">
        <f t="shared" si="205"/>
        <v>5028449.1359999999</v>
      </c>
      <c r="P1009" s="20" t="s">
        <v>104</v>
      </c>
      <c r="Q1009" s="43"/>
      <c r="R1009" s="43"/>
      <c r="S1009" s="43"/>
      <c r="T1009" s="43"/>
      <c r="U1009" s="43"/>
      <c r="V1009" s="44">
        <v>16.3</v>
      </c>
      <c r="W1009" s="44">
        <v>12.5</v>
      </c>
      <c r="X1009" s="45">
        <f t="shared" si="210"/>
        <v>21.700000000000003</v>
      </c>
      <c r="Y1009" s="45">
        <f t="shared" si="211"/>
        <v>18.600000000000001</v>
      </c>
      <c r="Z1009" s="45">
        <f t="shared" si="212"/>
        <v>21.700000000000003</v>
      </c>
      <c r="AA1009" s="17"/>
      <c r="AB1009" s="17"/>
      <c r="AC1009" s="17"/>
      <c r="AD1009" s="17"/>
      <c r="AE1009" s="17"/>
      <c r="AF1009" s="17"/>
      <c r="AG1009" s="17"/>
      <c r="AH1009" s="17"/>
      <c r="AI1009" s="17"/>
      <c r="AJ1009" s="17"/>
      <c r="AK1009" s="17"/>
      <c r="AL1009" s="43"/>
      <c r="AM1009" s="43"/>
    </row>
    <row r="1010" spans="1:39" x14ac:dyDescent="0.25">
      <c r="A1010" s="17" t="s">
        <v>1118</v>
      </c>
      <c r="B1010" s="18">
        <v>939</v>
      </c>
      <c r="C1010" s="18">
        <v>1009</v>
      </c>
      <c r="D1010" s="17">
        <v>1891</v>
      </c>
      <c r="E1010" s="17">
        <f>D1010</f>
        <v>1891</v>
      </c>
      <c r="F1010" s="17">
        <v>17</v>
      </c>
      <c r="G1010" s="17">
        <v>40</v>
      </c>
      <c r="H1010" s="17">
        <v>1946</v>
      </c>
      <c r="I1010" s="19" t="s">
        <v>12</v>
      </c>
      <c r="J1010" s="17">
        <v>4.3223102600000001</v>
      </c>
      <c r="K1010" s="17">
        <v>5.3985664699999996</v>
      </c>
      <c r="L1010" s="20">
        <v>139134.08679999999</v>
      </c>
      <c r="M1010" s="20">
        <v>5028449.1359999999</v>
      </c>
      <c r="N1010" s="20">
        <f t="shared" si="204"/>
        <v>139134.087</v>
      </c>
      <c r="O1010" s="20">
        <f t="shared" si="205"/>
        <v>5028449.1359999999</v>
      </c>
      <c r="P1010" s="20" t="s">
        <v>104</v>
      </c>
      <c r="Q1010" s="43"/>
      <c r="R1010" s="43"/>
      <c r="S1010" s="43"/>
      <c r="T1010" s="43"/>
      <c r="U1010" s="43"/>
      <c r="V1010" s="44">
        <v>8.5</v>
      </c>
      <c r="W1010" s="44">
        <v>7.9</v>
      </c>
      <c r="X1010" s="45">
        <f t="shared" si="210"/>
        <v>13.9</v>
      </c>
      <c r="Y1010" s="45">
        <f t="shared" si="211"/>
        <v>14</v>
      </c>
      <c r="Z1010" s="45">
        <f t="shared" si="212"/>
        <v>13.9</v>
      </c>
      <c r="AA1010" s="17"/>
      <c r="AB1010" s="17"/>
      <c r="AC1010" s="17"/>
      <c r="AD1010" s="17"/>
      <c r="AE1010" s="17"/>
      <c r="AF1010" s="17"/>
      <c r="AG1010" s="17"/>
      <c r="AH1010" s="17"/>
      <c r="AI1010" s="17"/>
      <c r="AJ1010" s="17"/>
      <c r="AK1010" s="17"/>
      <c r="AL1010" s="43"/>
      <c r="AM1010" s="43"/>
    </row>
    <row r="1011" spans="1:39" x14ac:dyDescent="0.25">
      <c r="A1011" s="17" t="s">
        <v>1134</v>
      </c>
      <c r="B1011" s="18">
        <v>954</v>
      </c>
      <c r="C1011" s="18">
        <v>1010</v>
      </c>
      <c r="D1011" s="17" t="s">
        <v>1121</v>
      </c>
      <c r="E1011" s="17">
        <v>1883</v>
      </c>
      <c r="F1011" s="17">
        <v>14</v>
      </c>
      <c r="G1011" s="17">
        <v>40</v>
      </c>
      <c r="H1011" s="17">
        <v>1946</v>
      </c>
      <c r="I1011" s="19" t="s">
        <v>12</v>
      </c>
      <c r="J1011" s="17">
        <v>10.452899329999999</v>
      </c>
      <c r="K1011" s="17">
        <v>7.0312188999999998</v>
      </c>
      <c r="L1011" s="20">
        <v>139134.08679999999</v>
      </c>
      <c r="M1011" s="20">
        <v>5028449.1359999999</v>
      </c>
      <c r="N1011" s="20">
        <f t="shared" si="204"/>
        <v>139134.087</v>
      </c>
      <c r="O1011" s="20">
        <f t="shared" si="205"/>
        <v>5028449.1359999999</v>
      </c>
      <c r="P1011" s="20" t="s">
        <v>104</v>
      </c>
      <c r="Q1011" s="43"/>
      <c r="R1011" s="43"/>
      <c r="S1011" s="43"/>
      <c r="T1011" s="43"/>
      <c r="U1011" s="43"/>
      <c r="V1011" s="44">
        <v>6.1607345999999996</v>
      </c>
      <c r="W1011" s="44">
        <v>9.8291870400000008</v>
      </c>
      <c r="X1011" s="45">
        <f t="shared" si="210"/>
        <v>11.5607346</v>
      </c>
      <c r="Y1011" s="45">
        <f t="shared" si="211"/>
        <v>15.92918704</v>
      </c>
      <c r="Z1011" s="45">
        <f t="shared" si="212"/>
        <v>11.5607346</v>
      </c>
      <c r="AA1011" s="17"/>
      <c r="AB1011" s="17"/>
      <c r="AC1011" s="17"/>
      <c r="AD1011" s="17"/>
      <c r="AE1011" s="17"/>
      <c r="AF1011" s="17"/>
      <c r="AG1011" s="17"/>
      <c r="AH1011" s="17"/>
      <c r="AI1011" s="17"/>
      <c r="AJ1011" s="17"/>
      <c r="AK1011" s="17"/>
      <c r="AL1011" s="43"/>
      <c r="AM1011" s="43"/>
    </row>
    <row r="1012" spans="1:39" x14ac:dyDescent="0.25">
      <c r="A1012" s="17" t="s">
        <v>1158</v>
      </c>
      <c r="B1012" s="18">
        <v>978</v>
      </c>
      <c r="C1012" s="18">
        <v>1011</v>
      </c>
      <c r="D1012" s="17">
        <v>1883</v>
      </c>
      <c r="E1012" s="17">
        <f>D1012</f>
        <v>1883</v>
      </c>
      <c r="F1012" s="17">
        <v>23</v>
      </c>
      <c r="G1012" s="17">
        <v>40</v>
      </c>
      <c r="H1012" s="17">
        <v>1946</v>
      </c>
      <c r="I1012" s="19" t="s">
        <v>12</v>
      </c>
      <c r="J1012" s="17">
        <v>1413.88901837</v>
      </c>
      <c r="K1012" s="17">
        <v>-1996.70684646</v>
      </c>
      <c r="L1012" s="20">
        <v>139134.08679999999</v>
      </c>
      <c r="M1012" s="20">
        <v>5028449.1359999999</v>
      </c>
      <c r="N1012" s="20">
        <f t="shared" si="204"/>
        <v>139134.087</v>
      </c>
      <c r="O1012" s="20">
        <f t="shared" si="205"/>
        <v>5028449.1359999999</v>
      </c>
      <c r="P1012" s="20" t="s">
        <v>104</v>
      </c>
      <c r="Q1012" s="43"/>
      <c r="R1012" s="43"/>
      <c r="S1012" s="43"/>
      <c r="T1012" s="43"/>
      <c r="U1012" s="43"/>
      <c r="V1012" s="53">
        <v>14.43214487</v>
      </c>
      <c r="W1012" s="53">
        <v>15.60711998</v>
      </c>
      <c r="X1012" s="45">
        <f t="shared" si="210"/>
        <v>19.83214487</v>
      </c>
      <c r="Y1012" s="45">
        <f t="shared" si="211"/>
        <v>21.707119980000002</v>
      </c>
      <c r="Z1012" s="45">
        <f t="shared" si="212"/>
        <v>19.83214487</v>
      </c>
      <c r="AA1012" s="17"/>
      <c r="AB1012" s="17"/>
      <c r="AC1012" s="17"/>
      <c r="AD1012" s="17"/>
      <c r="AE1012" s="17"/>
      <c r="AF1012" s="17"/>
      <c r="AG1012" s="17"/>
      <c r="AH1012" s="17"/>
      <c r="AI1012" s="17"/>
      <c r="AJ1012" s="17"/>
      <c r="AK1012" s="17"/>
      <c r="AL1012" s="43"/>
      <c r="AM1012" s="43"/>
    </row>
    <row r="1013" spans="1:39" x14ac:dyDescent="0.25">
      <c r="A1013" s="17" t="s">
        <v>1172</v>
      </c>
      <c r="B1013" s="18">
        <v>991</v>
      </c>
      <c r="C1013" s="18">
        <v>1012</v>
      </c>
      <c r="D1013" s="17" t="s">
        <v>1165</v>
      </c>
      <c r="E1013" s="17">
        <v>1882</v>
      </c>
      <c r="F1013" s="17">
        <v>8</v>
      </c>
      <c r="G1013" s="17">
        <v>40</v>
      </c>
      <c r="H1013" s="17">
        <v>1946</v>
      </c>
      <c r="I1013" s="19" t="s">
        <v>12</v>
      </c>
      <c r="J1013" s="17">
        <v>3609.7464134500001</v>
      </c>
      <c r="K1013" s="17">
        <v>-9089.8248568700001</v>
      </c>
      <c r="L1013" s="20">
        <v>139134.08679999999</v>
      </c>
      <c r="M1013" s="20">
        <v>5028449.1359999999</v>
      </c>
      <c r="N1013" s="20">
        <f t="shared" si="204"/>
        <v>139134.087</v>
      </c>
      <c r="O1013" s="20">
        <f t="shared" si="205"/>
        <v>5028449.1359999999</v>
      </c>
      <c r="P1013" s="20" t="s">
        <v>104</v>
      </c>
      <c r="Q1013" s="43"/>
      <c r="R1013" s="43"/>
      <c r="S1013" s="43"/>
      <c r="T1013" s="43"/>
      <c r="U1013" s="43"/>
      <c r="V1013" s="44">
        <v>3.3437656200000001</v>
      </c>
      <c r="W1013" s="44">
        <v>6.1837244599999996</v>
      </c>
      <c r="X1013" s="45">
        <f t="shared" si="210"/>
        <v>8.7437656200000013</v>
      </c>
      <c r="Y1013" s="45">
        <f t="shared" si="211"/>
        <v>12.283724459999998</v>
      </c>
      <c r="Z1013" s="45">
        <f t="shared" si="212"/>
        <v>8.7437656200000013</v>
      </c>
      <c r="AA1013" s="17"/>
      <c r="AB1013" s="17"/>
      <c r="AC1013" s="17"/>
      <c r="AD1013" s="17"/>
      <c r="AE1013" s="17"/>
      <c r="AF1013" s="17"/>
      <c r="AG1013" s="17"/>
      <c r="AH1013" s="17"/>
      <c r="AI1013" s="17"/>
      <c r="AJ1013" s="17"/>
      <c r="AK1013" s="17"/>
      <c r="AL1013" s="43"/>
      <c r="AM1013" s="43"/>
    </row>
    <row r="1014" spans="1:39" x14ac:dyDescent="0.25">
      <c r="A1014" s="17" t="s">
        <v>1181</v>
      </c>
      <c r="B1014" s="18">
        <v>999</v>
      </c>
      <c r="C1014" s="18">
        <v>1013</v>
      </c>
      <c r="D1014" s="17" t="s">
        <v>1176</v>
      </c>
      <c r="E1014" s="17">
        <v>1880</v>
      </c>
      <c r="F1014" s="17">
        <v>6</v>
      </c>
      <c r="G1014" s="17">
        <v>40</v>
      </c>
      <c r="H1014" s="17">
        <v>1946</v>
      </c>
      <c r="I1014" s="19" t="s">
        <v>12</v>
      </c>
      <c r="J1014" s="17">
        <v>6463.0915859500001</v>
      </c>
      <c r="K1014" s="17">
        <v>-2076.4029550700002</v>
      </c>
      <c r="L1014" s="20">
        <v>139134.08679999999</v>
      </c>
      <c r="M1014" s="20">
        <v>5028449.1359999999</v>
      </c>
      <c r="N1014" s="20">
        <f t="shared" si="204"/>
        <v>139134.087</v>
      </c>
      <c r="O1014" s="20">
        <f t="shared" si="205"/>
        <v>5028449.1359999999</v>
      </c>
      <c r="P1014" s="20" t="s">
        <v>104</v>
      </c>
      <c r="Q1014" s="43"/>
      <c r="R1014" s="43"/>
      <c r="S1014" s="43"/>
      <c r="T1014" s="43"/>
      <c r="U1014" s="43"/>
      <c r="V1014" s="44">
        <v>12.6</v>
      </c>
      <c r="W1014" s="44">
        <v>1.1000000000000001</v>
      </c>
      <c r="X1014" s="45">
        <f t="shared" si="210"/>
        <v>18</v>
      </c>
      <c r="Y1014" s="45">
        <f t="shared" si="211"/>
        <v>7.1999999999999993</v>
      </c>
      <c r="Z1014" s="45">
        <f t="shared" si="212"/>
        <v>18</v>
      </c>
      <c r="AA1014" s="17"/>
      <c r="AB1014" s="17"/>
      <c r="AC1014" s="17"/>
      <c r="AD1014" s="17"/>
      <c r="AE1014" s="17"/>
      <c r="AF1014" s="17"/>
      <c r="AG1014" s="17"/>
      <c r="AH1014" s="17"/>
      <c r="AI1014" s="17"/>
      <c r="AJ1014" s="17"/>
      <c r="AK1014" s="17"/>
      <c r="AL1014" s="43"/>
      <c r="AM1014" s="43"/>
    </row>
    <row r="1015" spans="1:39" x14ac:dyDescent="0.25">
      <c r="A1015" s="17" t="s">
        <v>1323</v>
      </c>
      <c r="B1015" s="18">
        <v>1138</v>
      </c>
      <c r="C1015" s="18">
        <v>1014</v>
      </c>
      <c r="D1015" s="17">
        <v>1874</v>
      </c>
      <c r="E1015" s="17">
        <f>D1015</f>
        <v>1874</v>
      </c>
      <c r="F1015" s="17">
        <v>12</v>
      </c>
      <c r="G1015" s="17">
        <v>40</v>
      </c>
      <c r="H1015" s="17">
        <v>1946</v>
      </c>
      <c r="I1015" s="19" t="s">
        <v>12</v>
      </c>
      <c r="J1015" s="17">
        <v>11.974019609999999</v>
      </c>
      <c r="K1015" s="17">
        <v>8.7357632400000007</v>
      </c>
      <c r="L1015" s="20">
        <v>139134.08679999999</v>
      </c>
      <c r="M1015" s="20">
        <v>5028449.1359999999</v>
      </c>
      <c r="N1015" s="20">
        <f t="shared" si="204"/>
        <v>139134.087</v>
      </c>
      <c r="O1015" s="20">
        <f t="shared" si="205"/>
        <v>5028449.1359999999</v>
      </c>
      <c r="P1015" s="20" t="s">
        <v>104</v>
      </c>
      <c r="Q1015" s="43"/>
      <c r="R1015" s="43"/>
      <c r="S1015" s="43"/>
      <c r="T1015" s="43"/>
      <c r="U1015" s="43"/>
      <c r="V1015" s="52">
        <v>9.5369240699999995</v>
      </c>
      <c r="W1015" s="52">
        <v>11.140100650000001</v>
      </c>
      <c r="X1015" s="45">
        <f t="shared" si="210"/>
        <v>14.93692407</v>
      </c>
      <c r="Y1015" s="45">
        <f t="shared" si="211"/>
        <v>17.240100650000002</v>
      </c>
      <c r="Z1015" s="45">
        <f t="shared" si="212"/>
        <v>14.93692407</v>
      </c>
      <c r="AA1015" s="17"/>
      <c r="AB1015" s="17"/>
      <c r="AC1015" s="17"/>
      <c r="AD1015" s="17"/>
      <c r="AE1015" s="17"/>
      <c r="AF1015" s="17"/>
      <c r="AG1015" s="17"/>
      <c r="AH1015" s="17"/>
      <c r="AI1015" s="17"/>
      <c r="AJ1015" s="17"/>
      <c r="AK1015" s="17"/>
      <c r="AL1015" s="43"/>
      <c r="AM1015" s="43"/>
    </row>
    <row r="1016" spans="1:39" x14ac:dyDescent="0.25">
      <c r="A1016" s="17" t="s">
        <v>1341</v>
      </c>
      <c r="B1016" s="18">
        <v>1156</v>
      </c>
      <c r="C1016" s="18">
        <v>1015</v>
      </c>
      <c r="D1016" s="17">
        <v>1862</v>
      </c>
      <c r="E1016" s="17">
        <f>D1016</f>
        <v>1862</v>
      </c>
      <c r="F1016" s="17">
        <v>14</v>
      </c>
      <c r="G1016" s="17">
        <v>40</v>
      </c>
      <c r="H1016" s="17">
        <v>1946</v>
      </c>
      <c r="I1016" s="19" t="s">
        <v>12</v>
      </c>
      <c r="J1016" s="17">
        <v>4.8675179699999997</v>
      </c>
      <c r="K1016" s="17">
        <v>6.1762224000000003</v>
      </c>
      <c r="L1016" s="20">
        <v>139134.08679999999</v>
      </c>
      <c r="M1016" s="20">
        <v>5028449.1359999999</v>
      </c>
      <c r="N1016" s="20">
        <f t="shared" si="204"/>
        <v>139134.087</v>
      </c>
      <c r="O1016" s="20">
        <f t="shared" si="205"/>
        <v>5028449.1359999999</v>
      </c>
      <c r="P1016" s="20" t="s">
        <v>104</v>
      </c>
      <c r="Q1016" s="43"/>
      <c r="R1016" s="43"/>
      <c r="S1016" s="43"/>
      <c r="T1016" s="43"/>
      <c r="U1016" s="43"/>
      <c r="V1016" s="44">
        <v>9</v>
      </c>
      <c r="W1016" s="44">
        <v>11.8</v>
      </c>
      <c r="X1016" s="45">
        <f t="shared" si="210"/>
        <v>14.4</v>
      </c>
      <c r="Y1016" s="45">
        <f t="shared" si="211"/>
        <v>17.899999999999999</v>
      </c>
      <c r="Z1016" s="45">
        <f t="shared" si="212"/>
        <v>14.4</v>
      </c>
      <c r="AA1016" s="17"/>
      <c r="AB1016" s="17"/>
      <c r="AC1016" s="17"/>
      <c r="AD1016" s="17"/>
      <c r="AE1016" s="17"/>
      <c r="AF1016" s="17"/>
      <c r="AG1016" s="17"/>
      <c r="AH1016" s="17"/>
      <c r="AI1016" s="17"/>
      <c r="AJ1016" s="17"/>
      <c r="AK1016" s="17"/>
      <c r="AL1016" s="43"/>
      <c r="AM1016" s="43"/>
    </row>
    <row r="1017" spans="1:39" x14ac:dyDescent="0.25">
      <c r="A1017" s="17" t="s">
        <v>1248</v>
      </c>
      <c r="B1017" s="18">
        <v>1065</v>
      </c>
      <c r="C1017" s="18">
        <v>1016</v>
      </c>
      <c r="D1017" s="17" t="s">
        <v>1221</v>
      </c>
      <c r="E1017" s="17">
        <v>1880</v>
      </c>
      <c r="F1017" s="17">
        <v>28</v>
      </c>
      <c r="G1017" s="17">
        <v>40</v>
      </c>
      <c r="H1017" s="17">
        <v>1946</v>
      </c>
      <c r="I1017" s="19" t="s">
        <v>12</v>
      </c>
      <c r="J1017" s="17">
        <v>1962.4421612900001</v>
      </c>
      <c r="K1017" s="17">
        <v>-775.03394101000004</v>
      </c>
      <c r="L1017" s="20">
        <v>139134.08679999999</v>
      </c>
      <c r="M1017" s="20">
        <v>5028449.1359999999</v>
      </c>
      <c r="N1017" s="20">
        <f t="shared" si="204"/>
        <v>139134.087</v>
      </c>
      <c r="O1017" s="20">
        <f t="shared" si="205"/>
        <v>5028449.1359999999</v>
      </c>
      <c r="P1017" s="20" t="s">
        <v>104</v>
      </c>
      <c r="Q1017" s="43"/>
      <c r="R1017" s="43"/>
      <c r="S1017" s="43"/>
      <c r="T1017" s="43"/>
      <c r="U1017" s="43"/>
      <c r="V1017" s="44">
        <v>10.8</v>
      </c>
      <c r="W1017" s="44">
        <v>6</v>
      </c>
      <c r="X1017" s="45">
        <f t="shared" si="210"/>
        <v>16.200000000000003</v>
      </c>
      <c r="Y1017" s="45">
        <f t="shared" si="211"/>
        <v>12.1</v>
      </c>
      <c r="Z1017" s="45">
        <f t="shared" si="212"/>
        <v>16.200000000000003</v>
      </c>
      <c r="AA1017" s="17"/>
      <c r="AB1017" s="17"/>
      <c r="AC1017" s="17"/>
      <c r="AD1017" s="17"/>
      <c r="AE1017" s="17"/>
      <c r="AF1017" s="17"/>
      <c r="AG1017" s="17"/>
      <c r="AH1017" s="17"/>
      <c r="AI1017" s="17"/>
      <c r="AJ1017" s="17"/>
      <c r="AK1017" s="17"/>
      <c r="AL1017" s="43"/>
      <c r="AM1017" s="43"/>
    </row>
    <row r="1018" spans="1:39" x14ac:dyDescent="0.25">
      <c r="A1018" s="29" t="s">
        <v>202</v>
      </c>
      <c r="B1018" s="29">
        <v>50</v>
      </c>
      <c r="C1018" s="29">
        <v>1017</v>
      </c>
      <c r="D1018" s="29">
        <v>1803</v>
      </c>
      <c r="E1018" s="29">
        <f t="shared" ref="E1018:E1024" si="213">D1018</f>
        <v>1803</v>
      </c>
      <c r="F1018" s="29" t="s">
        <v>12</v>
      </c>
      <c r="G1018" s="29">
        <v>50</v>
      </c>
      <c r="H1018" s="29">
        <v>1803</v>
      </c>
      <c r="I1018" s="30">
        <v>5</v>
      </c>
      <c r="J1018" s="29" t="s">
        <v>12</v>
      </c>
      <c r="K1018" s="29" t="s">
        <v>12</v>
      </c>
      <c r="L1018" s="31">
        <v>139141.71660000001</v>
      </c>
      <c r="M1018" s="31">
        <v>5028553.9160000002</v>
      </c>
      <c r="N1018" s="31">
        <f t="shared" si="204"/>
        <v>139141.717</v>
      </c>
      <c r="O1018" s="31">
        <f t="shared" si="205"/>
        <v>5028553.9160000002</v>
      </c>
      <c r="P1018" s="31" t="s">
        <v>199</v>
      </c>
      <c r="Q1018" s="32">
        <v>8.5997790540000008</v>
      </c>
      <c r="R1018" s="32">
        <v>12.148026676000001</v>
      </c>
      <c r="S1018" s="33">
        <f>IF(E1018=2020, Q1018, IF(E1018=1946, Q1018+5.4, IF(E1018=1883, Q1018+8.2, IF(E1018=1882, Q1018+5.9, IF(E1018=1824, Q1018+5.8, IF(E1018=1803, Q1018+14.8, IF(E1018=1790, Q1018+8, )))))))</f>
        <v>23.399779054</v>
      </c>
      <c r="T1018" s="33">
        <f>IF(E1018=2020, R1018, IF(E1018=1946, R1018+5.4, IF(E1018=1883, R1018+8.2, IF(E1018=1882, R1018+5.9, IF(E1018=1824, R1018+5.8, IF(E1018=1803, R1018+14.8, IF(E1018=1790, R1018+8, )))))))</f>
        <v>26.948026676000001</v>
      </c>
      <c r="U1018" s="33">
        <f>IF(P1018="Affine", S1018, T1018)</f>
        <v>26.948026676000001</v>
      </c>
      <c r="V1018" s="29"/>
      <c r="W1018" s="29"/>
      <c r="X1018" s="34"/>
      <c r="Y1018" s="33"/>
      <c r="Z1018" s="32"/>
      <c r="AA1018" s="29"/>
      <c r="AB1018" s="29">
        <v>1749</v>
      </c>
      <c r="AC1018" s="29">
        <f>AVERAGE(AA1018:AB1018)</f>
        <v>1749</v>
      </c>
      <c r="AD1018" s="29"/>
      <c r="AE1018" s="29">
        <v>1807</v>
      </c>
      <c r="AF1018" s="29">
        <v>1824</v>
      </c>
      <c r="AG1018" s="29">
        <f>AVERAGE(AE1018:AF1018)</f>
        <v>1815.5</v>
      </c>
      <c r="AH1018" s="29">
        <f>AG1018-AE1018</f>
        <v>8.5</v>
      </c>
      <c r="AI1018" s="29" t="s">
        <v>142</v>
      </c>
      <c r="AJ1018" s="29">
        <v>2</v>
      </c>
      <c r="AK1018" s="29" t="s">
        <v>200</v>
      </c>
      <c r="AL1018" s="32">
        <f>AVERAGE(V1019:V1023)</f>
        <v>8.5997790540000008</v>
      </c>
      <c r="AM1018" s="32">
        <f>AVERAGE(W1019:W1023)</f>
        <v>12.148026676000001</v>
      </c>
    </row>
    <row r="1019" spans="1:39" x14ac:dyDescent="0.25">
      <c r="A1019" s="17" t="s">
        <v>1490</v>
      </c>
      <c r="B1019" s="18">
        <v>1301</v>
      </c>
      <c r="C1019" s="18">
        <v>1018</v>
      </c>
      <c r="D1019" s="17">
        <v>1797</v>
      </c>
      <c r="E1019" s="17">
        <f t="shared" si="213"/>
        <v>1797</v>
      </c>
      <c r="F1019" s="17">
        <v>1</v>
      </c>
      <c r="G1019" s="17">
        <v>50</v>
      </c>
      <c r="H1019" s="17">
        <v>1803</v>
      </c>
      <c r="I1019" s="19" t="s">
        <v>12</v>
      </c>
      <c r="J1019" s="17">
        <v>12.96880878</v>
      </c>
      <c r="K1019" s="17">
        <v>8.4313251999999999</v>
      </c>
      <c r="L1019" s="20">
        <v>139141.71657108999</v>
      </c>
      <c r="M1019" s="20">
        <v>5028553.91613896</v>
      </c>
      <c r="N1019" s="20">
        <f t="shared" si="204"/>
        <v>139141.717</v>
      </c>
      <c r="O1019" s="20">
        <f t="shared" si="205"/>
        <v>5028553.9160000002</v>
      </c>
      <c r="P1019" s="20" t="s">
        <v>199</v>
      </c>
      <c r="Q1019" s="43"/>
      <c r="R1019" s="43"/>
      <c r="S1019" s="43"/>
      <c r="T1019" s="43"/>
      <c r="U1019" s="43"/>
      <c r="V1019" s="44">
        <v>7.8</v>
      </c>
      <c r="W1019" s="44">
        <v>10.8</v>
      </c>
      <c r="X1019" s="45">
        <f>IF(H1019=2020, V1019, IF(H1019=1946, V1019+5.4, IF(H1019=1883, V1019+8.2, IF(H1019=1882, V1019+5.9, IF(H1019=1824, V1019+5.8, IF(H1019=1803, V1019+14.8, IF(H1019=1790, V1019+8, )))))))</f>
        <v>22.6</v>
      </c>
      <c r="Y1019" s="45">
        <f>IF(H1019=2020, W1019, IF(H1019=1946, W1019+6.1, IF(H1019=1883, W1019+7.6, IF(H1019=1882, W1019+6.3, IF(H1019=1824, W1019+7.4, IF(H1019=1803, W1019+17.5, IF(H1019=1790, W1019+11.8, )))))))</f>
        <v>28.3</v>
      </c>
      <c r="Z1019" s="45">
        <f>IF(P1019="Affine", X1019, Y1019)</f>
        <v>28.3</v>
      </c>
      <c r="AA1019" s="17"/>
      <c r="AB1019" s="17"/>
      <c r="AC1019" s="17"/>
      <c r="AD1019" s="17"/>
      <c r="AE1019" s="17"/>
      <c r="AF1019" s="17"/>
      <c r="AG1019" s="17"/>
      <c r="AH1019" s="17"/>
      <c r="AI1019" s="17"/>
      <c r="AJ1019" s="17"/>
      <c r="AK1019" s="17"/>
      <c r="AL1019" s="43"/>
      <c r="AM1019" s="43"/>
    </row>
    <row r="1020" spans="1:39" x14ac:dyDescent="0.25">
      <c r="A1020" s="17" t="s">
        <v>1499</v>
      </c>
      <c r="B1020" s="18">
        <v>1310</v>
      </c>
      <c r="C1020" s="18">
        <v>1019</v>
      </c>
      <c r="D1020" s="17">
        <v>1790</v>
      </c>
      <c r="E1020" s="17">
        <f t="shared" si="213"/>
        <v>1790</v>
      </c>
      <c r="F1020" s="17">
        <v>1</v>
      </c>
      <c r="G1020" s="17">
        <v>50</v>
      </c>
      <c r="H1020" s="17">
        <v>1803</v>
      </c>
      <c r="I1020" s="19" t="s">
        <v>12</v>
      </c>
      <c r="J1020" s="17">
        <v>816.22681820000003</v>
      </c>
      <c r="K1020" s="17">
        <v>-1960.4331639899999</v>
      </c>
      <c r="L1020" s="20">
        <v>139141.71657108999</v>
      </c>
      <c r="M1020" s="20">
        <v>5028553.91613896</v>
      </c>
      <c r="N1020" s="20">
        <f t="shared" si="204"/>
        <v>139141.717</v>
      </c>
      <c r="O1020" s="20">
        <f t="shared" si="205"/>
        <v>5028553.9160000002</v>
      </c>
      <c r="P1020" s="20" t="s">
        <v>199</v>
      </c>
      <c r="Q1020" s="43"/>
      <c r="R1020" s="43"/>
      <c r="S1020" s="43"/>
      <c r="T1020" s="43"/>
      <c r="U1020" s="43"/>
      <c r="V1020" s="44">
        <v>8.1999999999999993</v>
      </c>
      <c r="W1020" s="44">
        <v>19.399999999999999</v>
      </c>
      <c r="X1020" s="45">
        <f>IF(H1020=2020, V1020, IF(H1020=1946, V1020+5.4, IF(H1020=1883, V1020+8.2, IF(H1020=1882, V1020+5.9, IF(H1020=1824, V1020+5.8, IF(H1020=1803, V1020+14.8, IF(H1020=1790, V1020+8, )))))))</f>
        <v>23</v>
      </c>
      <c r="Y1020" s="45">
        <f>IF(H1020=2020, W1020, IF(H1020=1946, W1020+6.1, IF(H1020=1883, W1020+7.6, IF(H1020=1882, W1020+6.3, IF(H1020=1824, W1020+7.4, IF(H1020=1803, W1020+17.5, IF(H1020=1790, W1020+11.8, )))))))</f>
        <v>36.9</v>
      </c>
      <c r="Z1020" s="45">
        <f>IF(P1020="Affine", X1020, Y1020)</f>
        <v>36.9</v>
      </c>
      <c r="AA1020" s="17"/>
      <c r="AB1020" s="17"/>
      <c r="AC1020" s="17"/>
      <c r="AD1020" s="17"/>
      <c r="AE1020" s="17"/>
      <c r="AF1020" s="17"/>
      <c r="AG1020" s="17"/>
      <c r="AH1020" s="17"/>
      <c r="AI1020" s="17"/>
      <c r="AJ1020" s="17"/>
      <c r="AK1020" s="17"/>
      <c r="AL1020" s="43"/>
      <c r="AM1020" s="43"/>
    </row>
    <row r="1021" spans="1:39" x14ac:dyDescent="0.25">
      <c r="A1021" s="17" t="s">
        <v>1509</v>
      </c>
      <c r="B1021" s="18">
        <v>1320</v>
      </c>
      <c r="C1021" s="18">
        <v>1020</v>
      </c>
      <c r="D1021" s="17">
        <v>1780</v>
      </c>
      <c r="E1021" s="17">
        <f t="shared" si="213"/>
        <v>1780</v>
      </c>
      <c r="F1021" s="17">
        <v>2</v>
      </c>
      <c r="G1021" s="17">
        <v>50</v>
      </c>
      <c r="H1021" s="17">
        <v>1803</v>
      </c>
      <c r="I1021" s="19" t="s">
        <v>12</v>
      </c>
      <c r="J1021" s="17">
        <v>472.03748876999998</v>
      </c>
      <c r="K1021" s="17">
        <v>-1160.6806231</v>
      </c>
      <c r="L1021" s="20">
        <v>139141.71657108999</v>
      </c>
      <c r="M1021" s="20">
        <v>5028553.91613896</v>
      </c>
      <c r="N1021" s="20">
        <f t="shared" si="204"/>
        <v>139141.717</v>
      </c>
      <c r="O1021" s="20">
        <f t="shared" si="205"/>
        <v>5028553.9160000002</v>
      </c>
      <c r="P1021" s="20" t="s">
        <v>199</v>
      </c>
      <c r="Q1021" s="43"/>
      <c r="R1021" s="43"/>
      <c r="S1021" s="43"/>
      <c r="T1021" s="43"/>
      <c r="U1021" s="43"/>
      <c r="V1021" s="44">
        <v>9.1</v>
      </c>
      <c r="W1021" s="44">
        <v>14.9</v>
      </c>
      <c r="X1021" s="45">
        <f>IF(H1021=2020, V1021, IF(H1021=1946, V1021+5.4, IF(H1021=1883, V1021+8.2, IF(H1021=1882, V1021+5.9, IF(H1021=1824, V1021+5.8, IF(H1021=1803, V1021+14.8, IF(H1021=1790, V1021+8, )))))))</f>
        <v>23.9</v>
      </c>
      <c r="Y1021" s="45">
        <f>IF(H1021=2020, W1021, IF(H1021=1946, W1021+6.1, IF(H1021=1883, W1021+7.6, IF(H1021=1882, W1021+6.3, IF(H1021=1824, W1021+7.4, IF(H1021=1803, W1021+17.5, IF(H1021=1790, W1021+11.8, )))))))</f>
        <v>32.4</v>
      </c>
      <c r="Z1021" s="45">
        <f>IF(P1021="Affine", X1021, Y1021)</f>
        <v>32.4</v>
      </c>
      <c r="AA1021" s="17"/>
      <c r="AB1021" s="17"/>
      <c r="AC1021" s="17"/>
      <c r="AD1021" s="17"/>
      <c r="AE1021" s="17"/>
      <c r="AF1021" s="17"/>
      <c r="AG1021" s="17"/>
      <c r="AH1021" s="17"/>
      <c r="AI1021" s="17"/>
      <c r="AJ1021" s="17"/>
      <c r="AK1021" s="17"/>
      <c r="AL1021" s="43"/>
      <c r="AM1021" s="43"/>
    </row>
    <row r="1022" spans="1:39" x14ac:dyDescent="0.25">
      <c r="A1022" s="17" t="s">
        <v>1523</v>
      </c>
      <c r="B1022" s="18">
        <v>1334</v>
      </c>
      <c r="C1022" s="18">
        <v>1021</v>
      </c>
      <c r="D1022" s="17">
        <v>1749</v>
      </c>
      <c r="E1022" s="17">
        <f t="shared" si="213"/>
        <v>1749</v>
      </c>
      <c r="F1022" s="17">
        <v>6</v>
      </c>
      <c r="G1022" s="17">
        <v>50</v>
      </c>
      <c r="H1022" s="17">
        <v>1803</v>
      </c>
      <c r="I1022" s="19" t="s">
        <v>12</v>
      </c>
      <c r="J1022" s="17">
        <v>313.29935688</v>
      </c>
      <c r="K1022" s="17">
        <v>-366.93909363</v>
      </c>
      <c r="L1022" s="20">
        <v>139141.71660000001</v>
      </c>
      <c r="M1022" s="20">
        <v>5028553.9160000002</v>
      </c>
      <c r="N1022" s="20">
        <f t="shared" si="204"/>
        <v>139141.717</v>
      </c>
      <c r="O1022" s="20">
        <f t="shared" si="205"/>
        <v>5028553.9160000002</v>
      </c>
      <c r="P1022" s="20" t="s">
        <v>199</v>
      </c>
      <c r="Q1022" s="43"/>
      <c r="R1022" s="43"/>
      <c r="S1022" s="43"/>
      <c r="T1022" s="43"/>
      <c r="U1022" s="43"/>
      <c r="V1022" s="44">
        <v>2.8</v>
      </c>
      <c r="W1022" s="44">
        <v>6.1</v>
      </c>
      <c r="X1022" s="45">
        <f>IF(H1022=2020, V1022, IF(H1022=1946, V1022+5.4, IF(H1022=1883, V1022+8.2, IF(H1022=1882, V1022+5.9, IF(H1022=1824, V1022+5.8, IF(H1022=1803, V1022+14.8, IF(H1022=1790, V1022+8, )))))))</f>
        <v>17.600000000000001</v>
      </c>
      <c r="Y1022" s="45">
        <f>IF(H1022=2020, W1022, IF(H1022=1946, W1022+6.1, IF(H1022=1883, W1022+7.6, IF(H1022=1882, W1022+6.3, IF(H1022=1824, W1022+7.4, IF(H1022=1803, W1022+17.5, IF(H1022=1790, W1022+11.8, )))))))</f>
        <v>23.6</v>
      </c>
      <c r="Z1022" s="45">
        <f>IF(P1022="Affine", X1022, Y1022)</f>
        <v>23.6</v>
      </c>
      <c r="AA1022" s="17"/>
      <c r="AB1022" s="17"/>
      <c r="AC1022" s="17"/>
      <c r="AD1022" s="17"/>
      <c r="AE1022" s="17"/>
      <c r="AF1022" s="17"/>
      <c r="AG1022" s="17"/>
      <c r="AH1022" s="17"/>
      <c r="AI1022" s="17"/>
      <c r="AJ1022" s="17"/>
      <c r="AK1022" s="17"/>
      <c r="AL1022" s="43"/>
      <c r="AM1022" s="43"/>
    </row>
    <row r="1023" spans="1:39" x14ac:dyDescent="0.25">
      <c r="A1023" s="17" t="s">
        <v>1474</v>
      </c>
      <c r="B1023" s="18">
        <v>1287</v>
      </c>
      <c r="C1023" s="18">
        <v>1022</v>
      </c>
      <c r="D1023" s="17">
        <v>1807</v>
      </c>
      <c r="E1023" s="17">
        <f t="shared" si="213"/>
        <v>1807</v>
      </c>
      <c r="F1023" s="17">
        <v>17</v>
      </c>
      <c r="G1023" s="17">
        <v>50</v>
      </c>
      <c r="H1023" s="17">
        <v>1803</v>
      </c>
      <c r="I1023" s="19" t="s">
        <v>12</v>
      </c>
      <c r="J1023" s="17">
        <v>331.96183459999997</v>
      </c>
      <c r="K1023" s="17">
        <v>-292.92437799999999</v>
      </c>
      <c r="L1023" s="20">
        <v>139141.71660000001</v>
      </c>
      <c r="M1023" s="20">
        <v>5028553.9160000002</v>
      </c>
      <c r="N1023" s="20">
        <f t="shared" si="204"/>
        <v>139141.717</v>
      </c>
      <c r="O1023" s="20">
        <f t="shared" si="205"/>
        <v>5028553.9160000002</v>
      </c>
      <c r="P1023" s="20" t="s">
        <v>199</v>
      </c>
      <c r="Q1023" s="43"/>
      <c r="R1023" s="43"/>
      <c r="S1023" s="43"/>
      <c r="T1023" s="43"/>
      <c r="U1023" s="43"/>
      <c r="V1023" s="45">
        <v>15.09889527</v>
      </c>
      <c r="W1023" s="45">
        <v>9.5401333800000003</v>
      </c>
      <c r="X1023" s="45">
        <f>IF(H1023=2020, V1023, IF(H1023=1946, V1023+5.4, IF(H1023=1883, V1023+8.2, IF(H1023=1882, V1023+5.9, IF(H1023=1824, V1023+5.8, IF(H1023=1803, V1023+14.8, IF(H1023=1790, V1023+8, )))))))</f>
        <v>29.898895270000001</v>
      </c>
      <c r="Y1023" s="45">
        <f>IF(H1023=2020, W1023, IF(H1023=1946, W1023+6.1, IF(H1023=1883, W1023+7.6, IF(H1023=1882, W1023+6.3, IF(H1023=1824, W1023+7.4, IF(H1023=1803, W1023+17.5, IF(H1023=1790, W1023+11.8, )))))))</f>
        <v>27.04013338</v>
      </c>
      <c r="Z1023" s="45">
        <f>IF(P1023="Affine", X1023, Y1023)</f>
        <v>27.04013338</v>
      </c>
      <c r="AA1023" s="17"/>
      <c r="AB1023" s="17"/>
      <c r="AC1023" s="17"/>
      <c r="AD1023" s="17"/>
      <c r="AE1023" s="17"/>
      <c r="AF1023" s="17"/>
      <c r="AG1023" s="17"/>
      <c r="AH1023" s="17"/>
      <c r="AI1023" s="17"/>
      <c r="AJ1023" s="17"/>
      <c r="AK1023" s="17"/>
      <c r="AL1023" s="43"/>
      <c r="AM1023" s="43"/>
    </row>
    <row r="1024" spans="1:39" x14ac:dyDescent="0.25">
      <c r="A1024" s="29" t="s">
        <v>170</v>
      </c>
      <c r="B1024" s="29">
        <v>33</v>
      </c>
      <c r="C1024" s="29">
        <v>1023</v>
      </c>
      <c r="D1024" s="29">
        <v>2020</v>
      </c>
      <c r="E1024" s="29">
        <f t="shared" si="213"/>
        <v>2020</v>
      </c>
      <c r="F1024" s="29" t="s">
        <v>12</v>
      </c>
      <c r="G1024" s="29">
        <v>33</v>
      </c>
      <c r="H1024" s="29">
        <v>2020</v>
      </c>
      <c r="I1024" s="30">
        <v>26</v>
      </c>
      <c r="J1024" s="29" t="s">
        <v>12</v>
      </c>
      <c r="K1024" s="29" t="s">
        <v>12</v>
      </c>
      <c r="L1024" s="31">
        <v>139191.65270000001</v>
      </c>
      <c r="M1024" s="31">
        <v>5028834.04</v>
      </c>
      <c r="N1024" s="31">
        <f t="shared" si="204"/>
        <v>139191.65299999999</v>
      </c>
      <c r="O1024" s="31">
        <f t="shared" si="205"/>
        <v>5028834.04</v>
      </c>
      <c r="P1024" s="31" t="s">
        <v>104</v>
      </c>
      <c r="Q1024" s="32">
        <v>9.9859465684615394</v>
      </c>
      <c r="R1024" s="32">
        <v>11.459843798461538</v>
      </c>
      <c r="S1024" s="33">
        <f>IF(E1024=2020, Q1024, IF(E1024=1946, Q1024+5.4, IF(E1024=1883, Q1024+8.2, IF(E1024=1882, Q1024+5.9, IF(E1024=1824, Q1024+5.8, IF(E1024=1803, Q1024+14.8, IF(E1024=1790, Q1024+8, )))))))</f>
        <v>9.9859465684615394</v>
      </c>
      <c r="T1024" s="33">
        <f>IF(E1024=2020, R1024, IF(E1024=1946, R1024+5.4, IF(E1024=1883, R1024+8.2, IF(E1024=1882, R1024+5.9, IF(E1024=1824, R1024+5.8, IF(E1024=1803, R1024+14.8, IF(E1024=1790, R1024+8, )))))))</f>
        <v>11.459843798461538</v>
      </c>
      <c r="U1024" s="33">
        <f>IF(P1024="Affine", S1024, T1024)</f>
        <v>9.9859465684615394</v>
      </c>
      <c r="V1024" s="29"/>
      <c r="W1024" s="29"/>
      <c r="X1024" s="34"/>
      <c r="Y1024" s="33"/>
      <c r="Z1024" s="32"/>
      <c r="AA1024" s="29">
        <v>1807</v>
      </c>
      <c r="AB1024" s="29">
        <v>1824</v>
      </c>
      <c r="AC1024" s="29">
        <f>AVERAGE(AA1024:AB1024)</f>
        <v>1815.5</v>
      </c>
      <c r="AD1024" s="29">
        <f>AC1024-AA1024</f>
        <v>8.5</v>
      </c>
      <c r="AE1024" s="29">
        <v>2020</v>
      </c>
      <c r="AF1024" s="29">
        <v>2020</v>
      </c>
      <c r="AG1024" s="29">
        <f>AVERAGE(AE1024:AF1024)</f>
        <v>2020</v>
      </c>
      <c r="AH1024" s="29">
        <f>AG1024-AE1024</f>
        <v>0</v>
      </c>
      <c r="AI1024" s="29" t="s">
        <v>142</v>
      </c>
      <c r="AJ1024" s="29">
        <v>2</v>
      </c>
      <c r="AK1024" s="29" t="s">
        <v>171</v>
      </c>
      <c r="AL1024" s="32">
        <f>AVERAGE(V1025:V1050)</f>
        <v>9.9859465684615394</v>
      </c>
      <c r="AM1024" s="32">
        <f>AVERAGE(W1025:W1050)</f>
        <v>11.459843798461538</v>
      </c>
    </row>
    <row r="1025" spans="1:39" x14ac:dyDescent="0.25">
      <c r="A1025" s="17" t="s">
        <v>1254</v>
      </c>
      <c r="B1025" s="18">
        <v>1070</v>
      </c>
      <c r="C1025" s="18">
        <v>1024</v>
      </c>
      <c r="D1025" s="17" t="s">
        <v>1250</v>
      </c>
      <c r="E1025" s="17">
        <v>1876</v>
      </c>
      <c r="F1025" s="17">
        <v>5</v>
      </c>
      <c r="G1025" s="17">
        <v>33</v>
      </c>
      <c r="H1025" s="17">
        <v>2020</v>
      </c>
      <c r="I1025" s="19" t="s">
        <v>12</v>
      </c>
      <c r="J1025" s="17">
        <v>1929.3313001500001</v>
      </c>
      <c r="K1025" s="17">
        <v>-1238.8478665299999</v>
      </c>
      <c r="L1025" s="20">
        <v>139191.65266836999</v>
      </c>
      <c r="M1025" s="20">
        <v>5028834.0401834399</v>
      </c>
      <c r="N1025" s="20">
        <f t="shared" si="204"/>
        <v>139191.65299999999</v>
      </c>
      <c r="O1025" s="20">
        <f t="shared" si="205"/>
        <v>5028834.04</v>
      </c>
      <c r="P1025" s="20" t="s">
        <v>104</v>
      </c>
      <c r="Q1025" s="43"/>
      <c r="R1025" s="43"/>
      <c r="S1025" s="43"/>
      <c r="T1025" s="43"/>
      <c r="U1025" s="43"/>
      <c r="V1025" s="44">
        <v>22.8</v>
      </c>
      <c r="W1025" s="44">
        <v>31.4</v>
      </c>
      <c r="X1025" s="45">
        <f t="shared" ref="X1025:X1050" si="214">IF(H1025=2020, V1025, IF(H1025=1946, V1025+5.4, IF(H1025=1883, V1025+8.2, IF(H1025=1882, V1025+5.9, IF(H1025=1824, V1025+5.8, IF(H1025=1803, V1025+14.8, IF(H1025=1790, V1025+8, )))))))</f>
        <v>22.8</v>
      </c>
      <c r="Y1025" s="45">
        <f t="shared" ref="Y1025:Y1050" si="215">IF(H1025=2020, W1025, IF(H1025=1946, W1025+6.1, IF(H1025=1883, W1025+7.6, IF(H1025=1882, W1025+6.3, IF(H1025=1824, W1025+7.4, IF(H1025=1803, W1025+17.5, IF(H1025=1790, W1025+11.8, )))))))</f>
        <v>31.4</v>
      </c>
      <c r="Z1025" s="45">
        <f t="shared" ref="Z1025:Z1050" si="216">IF(P1025="Affine", X1025, Y1025)</f>
        <v>22.8</v>
      </c>
      <c r="AA1025" s="17"/>
      <c r="AB1025" s="17"/>
      <c r="AC1025" s="17"/>
      <c r="AD1025" s="17"/>
      <c r="AE1025" s="17"/>
      <c r="AF1025" s="17"/>
      <c r="AG1025" s="17"/>
      <c r="AH1025" s="17"/>
      <c r="AI1025" s="17"/>
      <c r="AJ1025" s="17"/>
      <c r="AK1025" s="17"/>
      <c r="AL1025" s="43"/>
      <c r="AM1025" s="43"/>
    </row>
    <row r="1026" spans="1:39" x14ac:dyDescent="0.25">
      <c r="A1026" s="17" t="s">
        <v>1024</v>
      </c>
      <c r="B1026" s="18">
        <v>846</v>
      </c>
      <c r="C1026" s="18">
        <v>1025</v>
      </c>
      <c r="D1026" s="17" t="s">
        <v>1012</v>
      </c>
      <c r="E1026" s="17">
        <v>1905</v>
      </c>
      <c r="F1026" s="17">
        <v>13</v>
      </c>
      <c r="G1026" s="17">
        <v>33</v>
      </c>
      <c r="H1026" s="17">
        <v>2020</v>
      </c>
      <c r="I1026" s="19" t="s">
        <v>12</v>
      </c>
      <c r="J1026" s="17">
        <v>6164.1677424299996</v>
      </c>
      <c r="K1026" s="17">
        <v>-1827.2564530699999</v>
      </c>
      <c r="L1026" s="20">
        <v>139191.65266836999</v>
      </c>
      <c r="M1026" s="20">
        <v>5028834.0401834399</v>
      </c>
      <c r="N1026" s="20">
        <f t="shared" ref="N1026:N1089" si="217">ROUND(L1026,3)</f>
        <v>139191.65299999999</v>
      </c>
      <c r="O1026" s="20">
        <f t="shared" ref="O1026:O1089" si="218">ROUND(M1026,3)</f>
        <v>5028834.04</v>
      </c>
      <c r="P1026" s="20" t="s">
        <v>104</v>
      </c>
      <c r="Q1026" s="43"/>
      <c r="R1026" s="43"/>
      <c r="S1026" s="43"/>
      <c r="T1026" s="43"/>
      <c r="U1026" s="43"/>
      <c r="V1026" s="45">
        <v>12.051522029999999</v>
      </c>
      <c r="W1026" s="52">
        <v>13.96583075</v>
      </c>
      <c r="X1026" s="45">
        <f t="shared" si="214"/>
        <v>12.051522029999999</v>
      </c>
      <c r="Y1026" s="45">
        <f t="shared" si="215"/>
        <v>13.96583075</v>
      </c>
      <c r="Z1026" s="45">
        <f t="shared" si="216"/>
        <v>12.051522029999999</v>
      </c>
      <c r="AA1026" s="17"/>
      <c r="AB1026" s="17"/>
      <c r="AC1026" s="17"/>
      <c r="AD1026" s="17"/>
      <c r="AE1026" s="17"/>
      <c r="AF1026" s="17"/>
      <c r="AG1026" s="17"/>
      <c r="AH1026" s="17"/>
      <c r="AI1026" s="17"/>
      <c r="AJ1026" s="17"/>
      <c r="AK1026" s="17"/>
      <c r="AL1026" s="43"/>
      <c r="AM1026" s="43"/>
    </row>
    <row r="1027" spans="1:39" x14ac:dyDescent="0.25">
      <c r="A1027" s="17" t="s">
        <v>1077</v>
      </c>
      <c r="B1027" s="18">
        <v>898</v>
      </c>
      <c r="C1027" s="18">
        <v>1026</v>
      </c>
      <c r="D1027" s="17" t="s">
        <v>1067</v>
      </c>
      <c r="E1027" s="17">
        <v>1905</v>
      </c>
      <c r="F1027" s="17">
        <v>11</v>
      </c>
      <c r="G1027" s="17">
        <v>33</v>
      </c>
      <c r="H1027" s="17">
        <v>2020</v>
      </c>
      <c r="I1027" s="19" t="s">
        <v>12</v>
      </c>
      <c r="J1027" s="17">
        <v>3056.6161528799998</v>
      </c>
      <c r="K1027" s="17">
        <v>-335.96696510999999</v>
      </c>
      <c r="L1027" s="20">
        <v>139191.65266836999</v>
      </c>
      <c r="M1027" s="20">
        <v>5028834.0401834399</v>
      </c>
      <c r="N1027" s="20">
        <f t="shared" si="217"/>
        <v>139191.65299999999</v>
      </c>
      <c r="O1027" s="20">
        <f t="shared" si="218"/>
        <v>5028834.04</v>
      </c>
      <c r="P1027" s="20" t="s">
        <v>104</v>
      </c>
      <c r="Q1027" s="43"/>
      <c r="R1027" s="43"/>
      <c r="S1027" s="43"/>
      <c r="T1027" s="43"/>
      <c r="U1027" s="43"/>
      <c r="V1027" s="44">
        <v>7.9</v>
      </c>
      <c r="W1027" s="44">
        <v>12.4</v>
      </c>
      <c r="X1027" s="45">
        <f t="shared" si="214"/>
        <v>7.9</v>
      </c>
      <c r="Y1027" s="45">
        <f t="shared" si="215"/>
        <v>12.4</v>
      </c>
      <c r="Z1027" s="45">
        <f t="shared" si="216"/>
        <v>7.9</v>
      </c>
      <c r="AA1027" s="17"/>
      <c r="AB1027" s="17"/>
      <c r="AC1027" s="17"/>
      <c r="AD1027" s="17"/>
      <c r="AE1027" s="17"/>
      <c r="AF1027" s="17"/>
      <c r="AG1027" s="17"/>
      <c r="AH1027" s="17"/>
      <c r="AI1027" s="17"/>
      <c r="AJ1027" s="17"/>
      <c r="AK1027" s="17"/>
      <c r="AL1027" s="43"/>
      <c r="AM1027" s="43"/>
    </row>
    <row r="1028" spans="1:39" x14ac:dyDescent="0.25">
      <c r="A1028" s="17" t="s">
        <v>1142</v>
      </c>
      <c r="B1028" s="18">
        <v>962</v>
      </c>
      <c r="C1028" s="18">
        <v>1027</v>
      </c>
      <c r="D1028" s="17">
        <v>1883</v>
      </c>
      <c r="E1028" s="17">
        <f>D1028</f>
        <v>1883</v>
      </c>
      <c r="F1028" s="17">
        <v>7</v>
      </c>
      <c r="G1028" s="17">
        <v>33</v>
      </c>
      <c r="H1028" s="17">
        <v>2020</v>
      </c>
      <c r="I1028" s="19" t="s">
        <v>12</v>
      </c>
      <c r="J1028" s="17">
        <v>1442.4775069299999</v>
      </c>
      <c r="K1028" s="17">
        <v>-2410.3167006100002</v>
      </c>
      <c r="L1028" s="20">
        <v>139191.65266836999</v>
      </c>
      <c r="M1028" s="20">
        <v>5028834.0401834399</v>
      </c>
      <c r="N1028" s="20">
        <f t="shared" si="217"/>
        <v>139191.65299999999</v>
      </c>
      <c r="O1028" s="20">
        <f t="shared" si="218"/>
        <v>5028834.04</v>
      </c>
      <c r="P1028" s="20" t="s">
        <v>104</v>
      </c>
      <c r="Q1028" s="43"/>
      <c r="R1028" s="43"/>
      <c r="S1028" s="43"/>
      <c r="T1028" s="43"/>
      <c r="U1028" s="43"/>
      <c r="V1028" s="53">
        <v>5.6886765800000001</v>
      </c>
      <c r="W1028" s="53">
        <v>4.1594151500000001</v>
      </c>
      <c r="X1028" s="45">
        <f t="shared" si="214"/>
        <v>5.6886765800000001</v>
      </c>
      <c r="Y1028" s="45">
        <f t="shared" si="215"/>
        <v>4.1594151500000001</v>
      </c>
      <c r="Z1028" s="45">
        <f t="shared" si="216"/>
        <v>5.6886765800000001</v>
      </c>
      <c r="AA1028" s="17"/>
      <c r="AB1028" s="17"/>
      <c r="AC1028" s="17"/>
      <c r="AD1028" s="17"/>
      <c r="AE1028" s="17"/>
      <c r="AF1028" s="17"/>
      <c r="AG1028" s="17"/>
      <c r="AH1028" s="17"/>
      <c r="AI1028" s="17"/>
      <c r="AJ1028" s="17"/>
      <c r="AK1028" s="17"/>
      <c r="AL1028" s="43"/>
      <c r="AM1028" s="43"/>
    </row>
    <row r="1029" spans="1:39" x14ac:dyDescent="0.25">
      <c r="A1029" s="17" t="s">
        <v>1291</v>
      </c>
      <c r="B1029" s="18">
        <v>1106</v>
      </c>
      <c r="C1029" s="18">
        <v>1028</v>
      </c>
      <c r="D1029" s="17" t="s">
        <v>1286</v>
      </c>
      <c r="E1029" s="17">
        <v>1876</v>
      </c>
      <c r="F1029" s="17">
        <v>6</v>
      </c>
      <c r="G1029" s="17">
        <v>33</v>
      </c>
      <c r="H1029" s="17">
        <v>2020</v>
      </c>
      <c r="I1029" s="19" t="s">
        <v>12</v>
      </c>
      <c r="J1029" s="17">
        <v>1769.46348545</v>
      </c>
      <c r="K1029" s="17">
        <v>-438.47486521000002</v>
      </c>
      <c r="L1029" s="20">
        <v>139191.65266836999</v>
      </c>
      <c r="M1029" s="20">
        <v>5028834.0401834399</v>
      </c>
      <c r="N1029" s="20">
        <f t="shared" si="217"/>
        <v>139191.65299999999</v>
      </c>
      <c r="O1029" s="20">
        <f t="shared" si="218"/>
        <v>5028834.04</v>
      </c>
      <c r="P1029" s="20" t="s">
        <v>104</v>
      </c>
      <c r="Q1029" s="51"/>
      <c r="R1029" s="51"/>
      <c r="S1029" s="51"/>
      <c r="T1029" s="51"/>
      <c r="U1029" s="51"/>
      <c r="V1029" s="44">
        <v>12.8</v>
      </c>
      <c r="W1029" s="44">
        <v>22.2</v>
      </c>
      <c r="X1029" s="45">
        <f t="shared" si="214"/>
        <v>12.8</v>
      </c>
      <c r="Y1029" s="45">
        <f t="shared" si="215"/>
        <v>22.2</v>
      </c>
      <c r="Z1029" s="45">
        <f t="shared" si="216"/>
        <v>12.8</v>
      </c>
      <c r="AA1029" s="17"/>
      <c r="AB1029" s="17"/>
      <c r="AC1029" s="17"/>
      <c r="AD1029" s="17"/>
      <c r="AE1029" s="17"/>
      <c r="AF1029" s="17"/>
      <c r="AG1029" s="17"/>
      <c r="AH1029" s="17"/>
      <c r="AI1029" s="17"/>
      <c r="AJ1029" s="17"/>
      <c r="AK1029" s="17"/>
      <c r="AL1029" s="51"/>
      <c r="AM1029" s="51"/>
    </row>
    <row r="1030" spans="1:39" x14ac:dyDescent="0.25">
      <c r="A1030" s="17" t="s">
        <v>1347</v>
      </c>
      <c r="B1030" s="18">
        <v>1162</v>
      </c>
      <c r="C1030" s="18">
        <v>1029</v>
      </c>
      <c r="D1030" s="17" t="s">
        <v>1742</v>
      </c>
      <c r="E1030" s="17">
        <v>1852</v>
      </c>
      <c r="F1030" s="17">
        <v>4</v>
      </c>
      <c r="G1030" s="17">
        <v>33</v>
      </c>
      <c r="H1030" s="17">
        <v>2020</v>
      </c>
      <c r="I1030" s="19" t="s">
        <v>12</v>
      </c>
      <c r="J1030" s="17">
        <v>3.5893417400000001</v>
      </c>
      <c r="K1030" s="17">
        <v>2.54239572</v>
      </c>
      <c r="L1030" s="20">
        <v>139191.65266836999</v>
      </c>
      <c r="M1030" s="20">
        <v>5028834.0401834399</v>
      </c>
      <c r="N1030" s="20">
        <f t="shared" si="217"/>
        <v>139191.65299999999</v>
      </c>
      <c r="O1030" s="20">
        <f t="shared" si="218"/>
        <v>5028834.04</v>
      </c>
      <c r="P1030" s="20" t="s">
        <v>104</v>
      </c>
      <c r="Q1030" s="43"/>
      <c r="R1030" s="43"/>
      <c r="S1030" s="43"/>
      <c r="T1030" s="43"/>
      <c r="U1030" s="43"/>
      <c r="V1030" s="44">
        <v>12.3</v>
      </c>
      <c r="W1030" s="44">
        <v>12</v>
      </c>
      <c r="X1030" s="45">
        <f t="shared" si="214"/>
        <v>12.3</v>
      </c>
      <c r="Y1030" s="45">
        <f t="shared" si="215"/>
        <v>12</v>
      </c>
      <c r="Z1030" s="45">
        <f t="shared" si="216"/>
        <v>12.3</v>
      </c>
      <c r="AA1030" s="17"/>
      <c r="AB1030" s="17"/>
      <c r="AC1030" s="17"/>
      <c r="AD1030" s="17"/>
      <c r="AE1030" s="17"/>
      <c r="AF1030" s="17"/>
      <c r="AG1030" s="17"/>
      <c r="AH1030" s="17"/>
      <c r="AI1030" s="17"/>
      <c r="AJ1030" s="17"/>
      <c r="AK1030" s="17"/>
      <c r="AL1030" s="43"/>
      <c r="AM1030" s="43"/>
    </row>
    <row r="1031" spans="1:39" x14ac:dyDescent="0.25">
      <c r="A1031" s="17" t="s">
        <v>1387</v>
      </c>
      <c r="B1031" s="18">
        <v>1202</v>
      </c>
      <c r="C1031" s="18">
        <v>1030</v>
      </c>
      <c r="D1031" s="17" t="s">
        <v>1741</v>
      </c>
      <c r="E1031" s="17">
        <v>1852</v>
      </c>
      <c r="F1031" s="17">
        <v>10</v>
      </c>
      <c r="G1031" s="17">
        <v>33</v>
      </c>
      <c r="H1031" s="17">
        <v>2020</v>
      </c>
      <c r="I1031" s="19" t="s">
        <v>12</v>
      </c>
      <c r="J1031" s="17">
        <v>4.1347330099999997</v>
      </c>
      <c r="K1031" s="17">
        <v>3.2638851400000002</v>
      </c>
      <c r="L1031" s="20">
        <v>139191.65266836999</v>
      </c>
      <c r="M1031" s="20">
        <v>5028834.0401834399</v>
      </c>
      <c r="N1031" s="20">
        <f t="shared" si="217"/>
        <v>139191.65299999999</v>
      </c>
      <c r="O1031" s="20">
        <f t="shared" si="218"/>
        <v>5028834.04</v>
      </c>
      <c r="P1031" s="20" t="s">
        <v>104</v>
      </c>
      <c r="Q1031" s="43"/>
      <c r="R1031" s="43"/>
      <c r="S1031" s="43"/>
      <c r="T1031" s="43"/>
      <c r="U1031" s="43"/>
      <c r="V1031" s="44">
        <v>0.3</v>
      </c>
      <c r="W1031" s="44">
        <v>1.5</v>
      </c>
      <c r="X1031" s="45">
        <f t="shared" si="214"/>
        <v>0.3</v>
      </c>
      <c r="Y1031" s="45">
        <f t="shared" si="215"/>
        <v>1.5</v>
      </c>
      <c r="Z1031" s="45">
        <f t="shared" si="216"/>
        <v>0.3</v>
      </c>
      <c r="AA1031" s="17"/>
      <c r="AB1031" s="17"/>
      <c r="AC1031" s="17"/>
      <c r="AD1031" s="17"/>
      <c r="AE1031" s="17"/>
      <c r="AF1031" s="17"/>
      <c r="AG1031" s="17"/>
      <c r="AH1031" s="17"/>
      <c r="AI1031" s="17"/>
      <c r="AJ1031" s="17"/>
      <c r="AK1031" s="17"/>
      <c r="AL1031" s="43"/>
      <c r="AM1031" s="43"/>
    </row>
    <row r="1032" spans="1:39" x14ac:dyDescent="0.25">
      <c r="A1032" s="17" t="s">
        <v>1429</v>
      </c>
      <c r="B1032" s="18">
        <v>1242</v>
      </c>
      <c r="C1032" s="18">
        <v>1031</v>
      </c>
      <c r="D1032" s="17" t="s">
        <v>1428</v>
      </c>
      <c r="E1032" s="17">
        <v>1827</v>
      </c>
      <c r="F1032" s="17">
        <v>2</v>
      </c>
      <c r="G1032" s="17">
        <v>33</v>
      </c>
      <c r="H1032" s="17">
        <v>2020</v>
      </c>
      <c r="I1032" s="19" t="s">
        <v>12</v>
      </c>
      <c r="J1032" s="17">
        <v>2422.0495724699999</v>
      </c>
      <c r="K1032" s="17">
        <v>-704.61718433999999</v>
      </c>
      <c r="L1032" s="20">
        <v>139191.65266836999</v>
      </c>
      <c r="M1032" s="20">
        <v>5028834.0401834399</v>
      </c>
      <c r="N1032" s="20">
        <f t="shared" si="217"/>
        <v>139191.65299999999</v>
      </c>
      <c r="O1032" s="20">
        <f t="shared" si="218"/>
        <v>5028834.04</v>
      </c>
      <c r="P1032" s="20" t="s">
        <v>199</v>
      </c>
      <c r="Q1032" s="43"/>
      <c r="R1032" s="43"/>
      <c r="S1032" s="43"/>
      <c r="T1032" s="43"/>
      <c r="U1032" s="43"/>
      <c r="V1032" s="53">
        <v>19.622499309999998</v>
      </c>
      <c r="W1032" s="53">
        <v>36.56888996</v>
      </c>
      <c r="X1032" s="45">
        <f t="shared" si="214"/>
        <v>19.622499309999998</v>
      </c>
      <c r="Y1032" s="45">
        <f t="shared" si="215"/>
        <v>36.56888996</v>
      </c>
      <c r="Z1032" s="45">
        <f t="shared" si="216"/>
        <v>36.56888996</v>
      </c>
      <c r="AA1032" s="17"/>
      <c r="AB1032" s="17"/>
      <c r="AC1032" s="17"/>
      <c r="AD1032" s="17"/>
      <c r="AE1032" s="17"/>
      <c r="AF1032" s="17"/>
      <c r="AG1032" s="17"/>
      <c r="AH1032" s="17"/>
      <c r="AI1032" s="17"/>
      <c r="AJ1032" s="17"/>
      <c r="AK1032" s="17"/>
      <c r="AL1032" s="43"/>
      <c r="AM1032" s="43"/>
    </row>
    <row r="1033" spans="1:39" x14ac:dyDescent="0.25">
      <c r="A1033" s="17" t="s">
        <v>1234</v>
      </c>
      <c r="B1033" s="18">
        <v>1051</v>
      </c>
      <c r="C1033" s="18">
        <v>1032</v>
      </c>
      <c r="D1033" s="17" t="s">
        <v>1221</v>
      </c>
      <c r="E1033" s="17">
        <v>1880</v>
      </c>
      <c r="F1033" s="17">
        <v>14</v>
      </c>
      <c r="G1033" s="17">
        <v>33</v>
      </c>
      <c r="H1033" s="17">
        <v>2020</v>
      </c>
      <c r="I1033" s="19" t="s">
        <v>12</v>
      </c>
      <c r="J1033" s="17">
        <v>2010.16153177</v>
      </c>
      <c r="K1033" s="17">
        <v>-354.73206349999998</v>
      </c>
      <c r="L1033" s="20">
        <v>139191.65266836999</v>
      </c>
      <c r="M1033" s="20">
        <v>5028834.0401834399</v>
      </c>
      <c r="N1033" s="20">
        <f t="shared" si="217"/>
        <v>139191.65299999999</v>
      </c>
      <c r="O1033" s="20">
        <f t="shared" si="218"/>
        <v>5028834.04</v>
      </c>
      <c r="P1033" s="20" t="s">
        <v>104</v>
      </c>
      <c r="Q1033" s="43"/>
      <c r="R1033" s="43"/>
      <c r="S1033" s="43"/>
      <c r="T1033" s="43"/>
      <c r="U1033" s="43"/>
      <c r="V1033" s="44">
        <v>7.4</v>
      </c>
      <c r="W1033" s="44">
        <v>10.6</v>
      </c>
      <c r="X1033" s="45">
        <f t="shared" si="214"/>
        <v>7.4</v>
      </c>
      <c r="Y1033" s="45">
        <f t="shared" si="215"/>
        <v>10.6</v>
      </c>
      <c r="Z1033" s="45">
        <f t="shared" si="216"/>
        <v>7.4</v>
      </c>
      <c r="AA1033" s="17"/>
      <c r="AB1033" s="17"/>
      <c r="AC1033" s="17"/>
      <c r="AD1033" s="17"/>
      <c r="AE1033" s="17"/>
      <c r="AF1033" s="17"/>
      <c r="AG1033" s="17"/>
      <c r="AH1033" s="17"/>
      <c r="AI1033" s="17"/>
      <c r="AJ1033" s="17"/>
      <c r="AK1033" s="17"/>
      <c r="AL1033" s="43"/>
      <c r="AM1033" s="43"/>
    </row>
    <row r="1034" spans="1:39" x14ac:dyDescent="0.25">
      <c r="A1034" s="17" t="s">
        <v>1411</v>
      </c>
      <c r="B1034" s="18">
        <v>1225</v>
      </c>
      <c r="C1034" s="18">
        <v>1033</v>
      </c>
      <c r="D1034" s="17" t="s">
        <v>1399</v>
      </c>
      <c r="E1034" s="17">
        <v>1827</v>
      </c>
      <c r="F1034" s="17">
        <v>13</v>
      </c>
      <c r="G1034" s="17">
        <v>33</v>
      </c>
      <c r="H1034" s="17">
        <v>2020</v>
      </c>
      <c r="I1034" s="19" t="s">
        <v>12</v>
      </c>
      <c r="J1034" s="17">
        <v>4136.2203441800002</v>
      </c>
      <c r="K1034" s="17">
        <v>-3182.0953621200001</v>
      </c>
      <c r="L1034" s="20">
        <v>139191.65266836999</v>
      </c>
      <c r="M1034" s="20">
        <v>5028834.0401834399</v>
      </c>
      <c r="N1034" s="20">
        <f t="shared" si="217"/>
        <v>139191.65299999999</v>
      </c>
      <c r="O1034" s="20">
        <f t="shared" si="218"/>
        <v>5028834.04</v>
      </c>
      <c r="P1034" s="20" t="s">
        <v>199</v>
      </c>
      <c r="Q1034" s="43"/>
      <c r="R1034" s="43"/>
      <c r="S1034" s="43"/>
      <c r="T1034" s="43"/>
      <c r="U1034" s="43"/>
      <c r="V1034" s="53">
        <v>47.710282730000003</v>
      </c>
      <c r="W1034" s="53">
        <v>51.860717880000003</v>
      </c>
      <c r="X1034" s="45">
        <f t="shared" si="214"/>
        <v>47.710282730000003</v>
      </c>
      <c r="Y1034" s="45">
        <f t="shared" si="215"/>
        <v>51.860717880000003</v>
      </c>
      <c r="Z1034" s="45">
        <f t="shared" si="216"/>
        <v>51.860717880000003</v>
      </c>
      <c r="AA1034" s="17"/>
      <c r="AB1034" s="17"/>
      <c r="AC1034" s="17"/>
      <c r="AD1034" s="17"/>
      <c r="AE1034" s="17"/>
      <c r="AF1034" s="17"/>
      <c r="AG1034" s="17"/>
      <c r="AH1034" s="17"/>
      <c r="AI1034" s="17"/>
      <c r="AJ1034" s="17"/>
      <c r="AK1034" s="17"/>
      <c r="AL1034" s="43"/>
      <c r="AM1034" s="43"/>
    </row>
    <row r="1035" spans="1:39" x14ac:dyDescent="0.25">
      <c r="A1035" s="17" t="s">
        <v>340</v>
      </c>
      <c r="B1035" s="18">
        <v>160</v>
      </c>
      <c r="C1035" s="18">
        <v>1034</v>
      </c>
      <c r="D1035" s="18">
        <v>2000</v>
      </c>
      <c r="E1035" s="17">
        <f>D1035</f>
        <v>2000</v>
      </c>
      <c r="F1035" s="17">
        <v>21</v>
      </c>
      <c r="G1035" s="17">
        <v>33</v>
      </c>
      <c r="H1035" s="17">
        <v>2020</v>
      </c>
      <c r="I1035" s="19" t="s">
        <v>12</v>
      </c>
      <c r="J1035" s="17">
        <v>1542.00098901</v>
      </c>
      <c r="K1035" s="17">
        <v>-209.36711695</v>
      </c>
      <c r="L1035" s="20">
        <v>139191.65270000001</v>
      </c>
      <c r="M1035" s="20">
        <v>5028834.04</v>
      </c>
      <c r="N1035" s="20">
        <f t="shared" si="217"/>
        <v>139191.65299999999</v>
      </c>
      <c r="O1035" s="20">
        <f t="shared" si="218"/>
        <v>5028834.04</v>
      </c>
      <c r="P1035" s="20" t="s">
        <v>104</v>
      </c>
      <c r="Q1035" s="43"/>
      <c r="R1035" s="43"/>
      <c r="S1035" s="43"/>
      <c r="T1035" s="43"/>
      <c r="U1035" s="43"/>
      <c r="V1035" s="44">
        <v>0.7</v>
      </c>
      <c r="W1035" s="44">
        <v>0.7</v>
      </c>
      <c r="X1035" s="45">
        <f t="shared" si="214"/>
        <v>0.7</v>
      </c>
      <c r="Y1035" s="45">
        <f t="shared" si="215"/>
        <v>0.7</v>
      </c>
      <c r="Z1035" s="45">
        <f t="shared" si="216"/>
        <v>0.7</v>
      </c>
      <c r="AA1035" s="17"/>
      <c r="AB1035" s="17"/>
      <c r="AC1035" s="17"/>
      <c r="AD1035" s="17"/>
      <c r="AE1035" s="17"/>
      <c r="AF1035" s="17"/>
      <c r="AG1035" s="17"/>
      <c r="AH1035" s="17"/>
      <c r="AI1035" s="17"/>
      <c r="AJ1035" s="17"/>
      <c r="AK1035" s="17"/>
      <c r="AL1035" s="43"/>
      <c r="AM1035" s="43"/>
    </row>
    <row r="1036" spans="1:39" x14ac:dyDescent="0.25">
      <c r="A1036" s="17" t="s">
        <v>488</v>
      </c>
      <c r="B1036" s="18">
        <v>312</v>
      </c>
      <c r="C1036" s="18">
        <v>1035</v>
      </c>
      <c r="D1036" s="18">
        <v>1986</v>
      </c>
      <c r="E1036" s="17">
        <f>D1036</f>
        <v>1986</v>
      </c>
      <c r="F1036" s="17">
        <v>12</v>
      </c>
      <c r="G1036" s="17">
        <v>33</v>
      </c>
      <c r="H1036" s="17">
        <v>2020</v>
      </c>
      <c r="I1036" s="19" t="s">
        <v>12</v>
      </c>
      <c r="J1036" s="17">
        <v>47.540540180000001</v>
      </c>
      <c r="K1036" s="17">
        <v>6.5091646000000001</v>
      </c>
      <c r="L1036" s="20">
        <v>139191.65270000001</v>
      </c>
      <c r="M1036" s="20">
        <v>5028834.04</v>
      </c>
      <c r="N1036" s="20">
        <f t="shared" si="217"/>
        <v>139191.65299999999</v>
      </c>
      <c r="O1036" s="20">
        <f t="shared" si="218"/>
        <v>5028834.04</v>
      </c>
      <c r="P1036" s="20" t="s">
        <v>104</v>
      </c>
      <c r="Q1036" s="43"/>
      <c r="R1036" s="43"/>
      <c r="S1036" s="43"/>
      <c r="T1036" s="43"/>
      <c r="U1036" s="43"/>
      <c r="V1036" s="44">
        <v>7.1</v>
      </c>
      <c r="W1036" s="44">
        <v>7.5</v>
      </c>
      <c r="X1036" s="45">
        <f t="shared" si="214"/>
        <v>7.1</v>
      </c>
      <c r="Y1036" s="45">
        <f t="shared" si="215"/>
        <v>7.5</v>
      </c>
      <c r="Z1036" s="45">
        <f t="shared" si="216"/>
        <v>7.1</v>
      </c>
      <c r="AA1036" s="17"/>
      <c r="AB1036" s="17"/>
      <c r="AC1036" s="17"/>
      <c r="AD1036" s="17"/>
      <c r="AE1036" s="17"/>
      <c r="AF1036" s="17"/>
      <c r="AG1036" s="17"/>
      <c r="AH1036" s="17"/>
      <c r="AI1036" s="17"/>
      <c r="AJ1036" s="17"/>
      <c r="AK1036" s="17"/>
      <c r="AL1036" s="43"/>
      <c r="AM1036" s="43"/>
    </row>
    <row r="1037" spans="1:39" x14ac:dyDescent="0.25">
      <c r="A1037" s="17" t="s">
        <v>864</v>
      </c>
      <c r="B1037" s="18">
        <v>689</v>
      </c>
      <c r="C1037" s="18">
        <v>1036</v>
      </c>
      <c r="D1037" s="17" t="s">
        <v>837</v>
      </c>
      <c r="E1037" s="17">
        <v>1946</v>
      </c>
      <c r="F1037" s="17">
        <v>28</v>
      </c>
      <c r="G1037" s="17">
        <v>33</v>
      </c>
      <c r="H1037" s="17">
        <v>2020</v>
      </c>
      <c r="I1037" s="19" t="s">
        <v>12</v>
      </c>
      <c r="J1037" s="17">
        <v>14.69045556</v>
      </c>
      <c r="K1037" s="17">
        <v>10.957938090000001</v>
      </c>
      <c r="L1037" s="20">
        <v>139191.65270000001</v>
      </c>
      <c r="M1037" s="20">
        <v>5028834.04</v>
      </c>
      <c r="N1037" s="20">
        <f t="shared" si="217"/>
        <v>139191.65299999999</v>
      </c>
      <c r="O1037" s="20">
        <f t="shared" si="218"/>
        <v>5028834.04</v>
      </c>
      <c r="P1037" s="20" t="s">
        <v>104</v>
      </c>
      <c r="Q1037" s="43"/>
      <c r="R1037" s="43"/>
      <c r="S1037" s="43"/>
      <c r="T1037" s="43"/>
      <c r="U1037" s="43"/>
      <c r="V1037" s="44">
        <v>0.4</v>
      </c>
      <c r="W1037" s="44">
        <v>0.6</v>
      </c>
      <c r="X1037" s="45">
        <f t="shared" si="214"/>
        <v>0.4</v>
      </c>
      <c r="Y1037" s="45">
        <f t="shared" si="215"/>
        <v>0.6</v>
      </c>
      <c r="Z1037" s="45">
        <f t="shared" si="216"/>
        <v>0.4</v>
      </c>
      <c r="AA1037" s="17"/>
      <c r="AB1037" s="17"/>
      <c r="AC1037" s="17"/>
      <c r="AD1037" s="17"/>
      <c r="AE1037" s="17"/>
      <c r="AF1037" s="17"/>
      <c r="AG1037" s="17"/>
      <c r="AH1037" s="17"/>
      <c r="AI1037" s="17"/>
      <c r="AJ1037" s="17"/>
      <c r="AK1037" s="17"/>
      <c r="AL1037" s="43"/>
      <c r="AM1037" s="43"/>
    </row>
    <row r="1038" spans="1:39" x14ac:dyDescent="0.25">
      <c r="A1038" s="17" t="s">
        <v>905</v>
      </c>
      <c r="B1038" s="18">
        <v>729</v>
      </c>
      <c r="C1038" s="18">
        <v>1037</v>
      </c>
      <c r="D1038" s="17" t="s">
        <v>879</v>
      </c>
      <c r="E1038" s="17">
        <v>1946</v>
      </c>
      <c r="F1038" s="17">
        <v>27</v>
      </c>
      <c r="G1038" s="17">
        <v>33</v>
      </c>
      <c r="H1038" s="17">
        <v>2020</v>
      </c>
      <c r="I1038" s="19" t="s">
        <v>12</v>
      </c>
      <c r="J1038" s="17">
        <v>583.05829319999998</v>
      </c>
      <c r="K1038" s="17">
        <v>-194.00376317999999</v>
      </c>
      <c r="L1038" s="20">
        <v>139191.65270000001</v>
      </c>
      <c r="M1038" s="20">
        <v>5028834.04</v>
      </c>
      <c r="N1038" s="20">
        <f t="shared" si="217"/>
        <v>139191.65299999999</v>
      </c>
      <c r="O1038" s="20">
        <f t="shared" si="218"/>
        <v>5028834.04</v>
      </c>
      <c r="P1038" s="20" t="s">
        <v>104</v>
      </c>
      <c r="Q1038" s="43"/>
      <c r="R1038" s="43"/>
      <c r="S1038" s="43"/>
      <c r="T1038" s="43"/>
      <c r="U1038" s="43"/>
      <c r="V1038" s="44">
        <v>0.5</v>
      </c>
      <c r="W1038" s="44">
        <v>1</v>
      </c>
      <c r="X1038" s="45">
        <f t="shared" si="214"/>
        <v>0.5</v>
      </c>
      <c r="Y1038" s="45">
        <f t="shared" si="215"/>
        <v>1</v>
      </c>
      <c r="Z1038" s="45">
        <f t="shared" si="216"/>
        <v>0.5</v>
      </c>
      <c r="AA1038" s="17"/>
      <c r="AB1038" s="17"/>
      <c r="AC1038" s="17"/>
      <c r="AD1038" s="17"/>
      <c r="AE1038" s="17"/>
      <c r="AF1038" s="17"/>
      <c r="AG1038" s="17"/>
      <c r="AH1038" s="17"/>
      <c r="AI1038" s="17"/>
      <c r="AJ1038" s="17"/>
      <c r="AK1038" s="17"/>
      <c r="AL1038" s="43"/>
      <c r="AM1038" s="43"/>
    </row>
    <row r="1039" spans="1:39" x14ac:dyDescent="0.25">
      <c r="A1039" s="17" t="s">
        <v>931</v>
      </c>
      <c r="B1039" s="18">
        <v>754</v>
      </c>
      <c r="C1039" s="18">
        <v>1038</v>
      </c>
      <c r="D1039" s="17" t="s">
        <v>919</v>
      </c>
      <c r="E1039" s="17">
        <v>1946</v>
      </c>
      <c r="F1039" s="17">
        <v>13</v>
      </c>
      <c r="G1039" s="17">
        <v>33</v>
      </c>
      <c r="H1039" s="17">
        <v>2020</v>
      </c>
      <c r="I1039" s="19" t="s">
        <v>12</v>
      </c>
      <c r="J1039" s="17">
        <v>39.432930900000002</v>
      </c>
      <c r="K1039" s="17">
        <v>29.270289569999999</v>
      </c>
      <c r="L1039" s="20">
        <v>139191.65270000001</v>
      </c>
      <c r="M1039" s="20">
        <v>5028834.04</v>
      </c>
      <c r="N1039" s="20">
        <f t="shared" si="217"/>
        <v>139191.65299999999</v>
      </c>
      <c r="O1039" s="20">
        <f t="shared" si="218"/>
        <v>5028834.04</v>
      </c>
      <c r="P1039" s="20" t="s">
        <v>104</v>
      </c>
      <c r="Q1039" s="43"/>
      <c r="R1039" s="43"/>
      <c r="S1039" s="43"/>
      <c r="T1039" s="43"/>
      <c r="U1039" s="43"/>
      <c r="V1039" s="44">
        <v>1.3</v>
      </c>
      <c r="W1039" s="44">
        <v>1</v>
      </c>
      <c r="X1039" s="45">
        <f t="shared" si="214"/>
        <v>1.3</v>
      </c>
      <c r="Y1039" s="45">
        <f t="shared" si="215"/>
        <v>1</v>
      </c>
      <c r="Z1039" s="45">
        <f t="shared" si="216"/>
        <v>1.3</v>
      </c>
      <c r="AA1039" s="17"/>
      <c r="AB1039" s="17"/>
      <c r="AC1039" s="17"/>
      <c r="AD1039" s="17"/>
      <c r="AE1039" s="17"/>
      <c r="AF1039" s="17"/>
      <c r="AG1039" s="17"/>
      <c r="AH1039" s="17"/>
      <c r="AI1039" s="17"/>
      <c r="AJ1039" s="17"/>
      <c r="AK1039" s="17"/>
      <c r="AL1039" s="43"/>
      <c r="AM1039" s="43"/>
    </row>
    <row r="1040" spans="1:39" x14ac:dyDescent="0.25">
      <c r="A1040" s="17" t="s">
        <v>1187</v>
      </c>
      <c r="B1040" s="18">
        <v>1005</v>
      </c>
      <c r="C1040" s="18">
        <v>1039</v>
      </c>
      <c r="D1040" s="17" t="s">
        <v>1176</v>
      </c>
      <c r="E1040" s="17">
        <v>1880</v>
      </c>
      <c r="F1040" s="17">
        <v>12</v>
      </c>
      <c r="G1040" s="17">
        <v>33</v>
      </c>
      <c r="H1040" s="17">
        <v>2020</v>
      </c>
      <c r="I1040" s="19" t="s">
        <v>12</v>
      </c>
      <c r="J1040" s="17">
        <v>6511.0812058499996</v>
      </c>
      <c r="K1040" s="17">
        <v>-1655.54790353</v>
      </c>
      <c r="L1040" s="20">
        <v>139191.65270000001</v>
      </c>
      <c r="M1040" s="20">
        <v>5028834.04</v>
      </c>
      <c r="N1040" s="20">
        <f t="shared" si="217"/>
        <v>139191.65299999999</v>
      </c>
      <c r="O1040" s="20">
        <f t="shared" si="218"/>
        <v>5028834.04</v>
      </c>
      <c r="P1040" s="20" t="s">
        <v>104</v>
      </c>
      <c r="Q1040" s="43"/>
      <c r="R1040" s="43"/>
      <c r="S1040" s="43"/>
      <c r="T1040" s="43"/>
      <c r="U1040" s="43"/>
      <c r="V1040" s="44">
        <v>9.4</v>
      </c>
      <c r="W1040" s="44">
        <v>13.3</v>
      </c>
      <c r="X1040" s="45">
        <f t="shared" si="214"/>
        <v>9.4</v>
      </c>
      <c r="Y1040" s="45">
        <f t="shared" si="215"/>
        <v>13.3</v>
      </c>
      <c r="Z1040" s="45">
        <f t="shared" si="216"/>
        <v>9.4</v>
      </c>
      <c r="AA1040" s="17"/>
      <c r="AB1040" s="17"/>
      <c r="AC1040" s="17"/>
      <c r="AD1040" s="17"/>
      <c r="AE1040" s="17"/>
      <c r="AF1040" s="17"/>
      <c r="AG1040" s="17"/>
      <c r="AH1040" s="17"/>
      <c r="AI1040" s="17"/>
      <c r="AJ1040" s="17"/>
      <c r="AK1040" s="17"/>
      <c r="AL1040" s="43"/>
      <c r="AM1040" s="43"/>
    </row>
    <row r="1041" spans="1:39" x14ac:dyDescent="0.25">
      <c r="A1041" s="17" t="s">
        <v>1446</v>
      </c>
      <c r="B1041" s="18">
        <v>1259</v>
      </c>
      <c r="C1041" s="18">
        <v>1040</v>
      </c>
      <c r="D1041" s="17">
        <v>1824</v>
      </c>
      <c r="E1041" s="17">
        <f t="shared" ref="E1041:E1048" si="219">D1041</f>
        <v>1824</v>
      </c>
      <c r="F1041" s="17">
        <v>5</v>
      </c>
      <c r="G1041" s="17">
        <v>33</v>
      </c>
      <c r="H1041" s="17">
        <v>2020</v>
      </c>
      <c r="I1041" s="19" t="s">
        <v>12</v>
      </c>
      <c r="J1041" s="17">
        <v>312.98877317</v>
      </c>
      <c r="K1041" s="17">
        <v>-997.23807741999997</v>
      </c>
      <c r="L1041" s="20">
        <v>139191.65270000001</v>
      </c>
      <c r="M1041" s="20">
        <v>5028834.04</v>
      </c>
      <c r="N1041" s="20">
        <f t="shared" si="217"/>
        <v>139191.65299999999</v>
      </c>
      <c r="O1041" s="20">
        <f t="shared" si="218"/>
        <v>5028834.04</v>
      </c>
      <c r="P1041" s="20" t="s">
        <v>104</v>
      </c>
      <c r="Q1041" s="43"/>
      <c r="R1041" s="43"/>
      <c r="S1041" s="43"/>
      <c r="T1041" s="43"/>
      <c r="U1041" s="43"/>
      <c r="V1041" s="44">
        <v>2.4925057399999999</v>
      </c>
      <c r="W1041" s="53">
        <v>4.3912969999999998</v>
      </c>
      <c r="X1041" s="45">
        <f t="shared" si="214"/>
        <v>2.4925057399999999</v>
      </c>
      <c r="Y1041" s="45">
        <f t="shared" si="215"/>
        <v>4.3912969999999998</v>
      </c>
      <c r="Z1041" s="45">
        <f t="shared" si="216"/>
        <v>2.4925057399999999</v>
      </c>
      <c r="AA1041" s="17"/>
      <c r="AB1041" s="17"/>
      <c r="AC1041" s="17"/>
      <c r="AD1041" s="17"/>
      <c r="AE1041" s="17"/>
      <c r="AF1041" s="17"/>
      <c r="AG1041" s="17"/>
      <c r="AH1041" s="17"/>
      <c r="AI1041" s="17"/>
      <c r="AJ1041" s="17"/>
      <c r="AK1041" s="17"/>
      <c r="AL1041" s="43"/>
      <c r="AM1041" s="43"/>
    </row>
    <row r="1042" spans="1:39" x14ac:dyDescent="0.25">
      <c r="A1042" s="17" t="s">
        <v>1464</v>
      </c>
      <c r="B1042" s="18">
        <v>1277</v>
      </c>
      <c r="C1042" s="18">
        <v>1041</v>
      </c>
      <c r="D1042" s="17">
        <v>1807</v>
      </c>
      <c r="E1042" s="17">
        <f t="shared" si="219"/>
        <v>1807</v>
      </c>
      <c r="F1042" s="17">
        <v>7</v>
      </c>
      <c r="G1042" s="17">
        <v>33</v>
      </c>
      <c r="H1042" s="17">
        <v>2020</v>
      </c>
      <c r="I1042" s="19" t="s">
        <v>12</v>
      </c>
      <c r="J1042" s="17">
        <v>325.16298656999999</v>
      </c>
      <c r="K1042" s="17">
        <v>-219.33429128</v>
      </c>
      <c r="L1042" s="20">
        <v>139191.65270000001</v>
      </c>
      <c r="M1042" s="20">
        <v>5028834.04</v>
      </c>
      <c r="N1042" s="20">
        <f t="shared" si="217"/>
        <v>139191.65299999999</v>
      </c>
      <c r="O1042" s="20">
        <f t="shared" si="218"/>
        <v>5028834.04</v>
      </c>
      <c r="P1042" s="20" t="s">
        <v>199</v>
      </c>
      <c r="Q1042" s="46"/>
      <c r="R1042" s="46"/>
      <c r="S1042" s="46"/>
      <c r="T1042" s="46"/>
      <c r="U1042" s="46"/>
      <c r="V1042" s="53">
        <v>10.109159740000001</v>
      </c>
      <c r="W1042" s="53">
        <v>6.3359461899999996</v>
      </c>
      <c r="X1042" s="45">
        <f t="shared" si="214"/>
        <v>10.109159740000001</v>
      </c>
      <c r="Y1042" s="45">
        <f t="shared" si="215"/>
        <v>6.3359461899999996</v>
      </c>
      <c r="Z1042" s="45">
        <f t="shared" si="216"/>
        <v>6.3359461899999996</v>
      </c>
      <c r="AA1042" s="17"/>
      <c r="AB1042" s="17"/>
      <c r="AC1042" s="17"/>
      <c r="AD1042" s="17"/>
      <c r="AE1042" s="17"/>
      <c r="AF1042" s="17"/>
      <c r="AG1042" s="17"/>
      <c r="AH1042" s="17"/>
      <c r="AI1042" s="17"/>
      <c r="AJ1042" s="17"/>
      <c r="AK1042" s="17"/>
      <c r="AL1042" s="46"/>
      <c r="AM1042" s="46"/>
    </row>
    <row r="1043" spans="1:39" x14ac:dyDescent="0.25">
      <c r="A1043" s="17" t="s">
        <v>304</v>
      </c>
      <c r="B1043" s="18">
        <v>121</v>
      </c>
      <c r="C1043" s="18">
        <v>1042</v>
      </c>
      <c r="D1043" s="18">
        <v>2010</v>
      </c>
      <c r="E1043" s="17">
        <f t="shared" si="219"/>
        <v>2010</v>
      </c>
      <c r="F1043" s="17">
        <v>17</v>
      </c>
      <c r="G1043" s="17">
        <v>33</v>
      </c>
      <c r="H1043" s="17">
        <v>2020</v>
      </c>
      <c r="I1043" s="19" t="s">
        <v>12</v>
      </c>
      <c r="J1043" s="17">
        <v>2660.5807964700002</v>
      </c>
      <c r="K1043" s="17">
        <v>-494.84807898000003</v>
      </c>
      <c r="L1043" s="20">
        <v>139191.65270000001</v>
      </c>
      <c r="M1043" s="20">
        <v>5028834.04</v>
      </c>
      <c r="N1043" s="20">
        <f t="shared" si="217"/>
        <v>139191.65299999999</v>
      </c>
      <c r="O1043" s="20">
        <f t="shared" si="218"/>
        <v>5028834.04</v>
      </c>
      <c r="P1043" s="20" t="s">
        <v>104</v>
      </c>
      <c r="Q1043" s="43"/>
      <c r="R1043" s="43"/>
      <c r="S1043" s="43"/>
      <c r="T1043" s="43"/>
      <c r="U1043" s="43"/>
      <c r="V1043" s="45">
        <v>4.2233514000000003</v>
      </c>
      <c r="W1043" s="45">
        <v>4.4997281100000004</v>
      </c>
      <c r="X1043" s="45">
        <f t="shared" si="214"/>
        <v>4.2233514000000003</v>
      </c>
      <c r="Y1043" s="45">
        <f t="shared" si="215"/>
        <v>4.4997281100000004</v>
      </c>
      <c r="Z1043" s="45">
        <f t="shared" si="216"/>
        <v>4.2233514000000003</v>
      </c>
      <c r="AA1043" s="17"/>
      <c r="AB1043" s="17"/>
      <c r="AC1043" s="17"/>
      <c r="AD1043" s="17"/>
      <c r="AE1043" s="17"/>
      <c r="AF1043" s="17"/>
      <c r="AG1043" s="17"/>
      <c r="AH1043" s="17"/>
      <c r="AI1043" s="17"/>
      <c r="AJ1043" s="17"/>
      <c r="AK1043" s="17"/>
      <c r="AL1043" s="43"/>
      <c r="AM1043" s="43"/>
    </row>
    <row r="1044" spans="1:39" x14ac:dyDescent="0.25">
      <c r="A1044" s="17" t="s">
        <v>369</v>
      </c>
      <c r="B1044" s="18">
        <v>190</v>
      </c>
      <c r="C1044" s="18">
        <v>1043</v>
      </c>
      <c r="D1044" s="18">
        <v>1998</v>
      </c>
      <c r="E1044" s="17">
        <f t="shared" si="219"/>
        <v>1998</v>
      </c>
      <c r="F1044" s="17">
        <v>16</v>
      </c>
      <c r="G1044" s="17">
        <v>33</v>
      </c>
      <c r="H1044" s="17">
        <v>2020</v>
      </c>
      <c r="I1044" s="19" t="s">
        <v>12</v>
      </c>
      <c r="J1044" s="17">
        <v>2102.1378790700001</v>
      </c>
      <c r="K1044" s="17">
        <v>-370.21826033999997</v>
      </c>
      <c r="L1044" s="20">
        <v>139191.65270000001</v>
      </c>
      <c r="M1044" s="20">
        <v>5028834.04</v>
      </c>
      <c r="N1044" s="20">
        <f t="shared" si="217"/>
        <v>139191.65299999999</v>
      </c>
      <c r="O1044" s="20">
        <f t="shared" si="218"/>
        <v>5028834.04</v>
      </c>
      <c r="P1044" s="20" t="s">
        <v>104</v>
      </c>
      <c r="Q1044" s="43"/>
      <c r="R1044" s="43"/>
      <c r="S1044" s="43"/>
      <c r="T1044" s="43"/>
      <c r="U1044" s="43"/>
      <c r="V1044" s="52">
        <v>14.173591589999999</v>
      </c>
      <c r="W1044" s="52">
        <v>1.69425995</v>
      </c>
      <c r="X1044" s="45">
        <f t="shared" si="214"/>
        <v>14.173591589999999</v>
      </c>
      <c r="Y1044" s="45">
        <f t="shared" si="215"/>
        <v>1.69425995</v>
      </c>
      <c r="Z1044" s="45">
        <f t="shared" si="216"/>
        <v>14.173591589999999</v>
      </c>
      <c r="AA1044" s="17"/>
      <c r="AB1044" s="17"/>
      <c r="AC1044" s="17"/>
      <c r="AD1044" s="17"/>
      <c r="AE1044" s="17"/>
      <c r="AF1044" s="17"/>
      <c r="AG1044" s="17"/>
      <c r="AH1044" s="17"/>
      <c r="AI1044" s="17"/>
      <c r="AJ1044" s="17"/>
      <c r="AK1044" s="17"/>
      <c r="AL1044" s="43"/>
      <c r="AM1044" s="43"/>
    </row>
    <row r="1045" spans="1:39" x14ac:dyDescent="0.25">
      <c r="A1045" s="17" t="s">
        <v>400</v>
      </c>
      <c r="B1045" s="18">
        <v>222</v>
      </c>
      <c r="C1045" s="18">
        <v>1044</v>
      </c>
      <c r="D1045" s="18">
        <v>1995</v>
      </c>
      <c r="E1045" s="17">
        <f t="shared" si="219"/>
        <v>1995</v>
      </c>
      <c r="F1045" s="17">
        <v>18</v>
      </c>
      <c r="G1045" s="17">
        <v>33</v>
      </c>
      <c r="H1045" s="17">
        <v>2020</v>
      </c>
      <c r="I1045" s="19" t="s">
        <v>12</v>
      </c>
      <c r="J1045" s="17">
        <v>1676.92956043</v>
      </c>
      <c r="K1045" s="17">
        <v>-224.15026728999999</v>
      </c>
      <c r="L1045" s="20">
        <v>139191.65270000001</v>
      </c>
      <c r="M1045" s="20">
        <v>5028834.04</v>
      </c>
      <c r="N1045" s="20">
        <f t="shared" si="217"/>
        <v>139191.65299999999</v>
      </c>
      <c r="O1045" s="20">
        <f t="shared" si="218"/>
        <v>5028834.04</v>
      </c>
      <c r="P1045" s="20" t="s">
        <v>104</v>
      </c>
      <c r="Q1045" s="43"/>
      <c r="R1045" s="43"/>
      <c r="S1045" s="43"/>
      <c r="T1045" s="43"/>
      <c r="U1045" s="43"/>
      <c r="V1045" s="52">
        <v>3.92177379</v>
      </c>
      <c r="W1045" s="52">
        <v>1.91049256</v>
      </c>
      <c r="X1045" s="45">
        <f t="shared" si="214"/>
        <v>3.92177379</v>
      </c>
      <c r="Y1045" s="45">
        <f t="shared" si="215"/>
        <v>1.91049256</v>
      </c>
      <c r="Z1045" s="45">
        <f t="shared" si="216"/>
        <v>3.92177379</v>
      </c>
      <c r="AA1045" s="17"/>
      <c r="AB1045" s="17"/>
      <c r="AC1045" s="17"/>
      <c r="AD1045" s="17"/>
      <c r="AE1045" s="17"/>
      <c r="AF1045" s="17"/>
      <c r="AG1045" s="17"/>
      <c r="AH1045" s="17"/>
      <c r="AI1045" s="17"/>
      <c r="AJ1045" s="17"/>
      <c r="AK1045" s="17"/>
      <c r="AL1045" s="43"/>
      <c r="AM1045" s="43"/>
    </row>
    <row r="1046" spans="1:39" x14ac:dyDescent="0.25">
      <c r="A1046" s="17" t="s">
        <v>440</v>
      </c>
      <c r="B1046" s="18">
        <v>263</v>
      </c>
      <c r="C1046" s="18">
        <v>1045</v>
      </c>
      <c r="D1046" s="18">
        <v>1992</v>
      </c>
      <c r="E1046" s="17">
        <f t="shared" si="219"/>
        <v>1992</v>
      </c>
      <c r="F1046" s="17">
        <v>28</v>
      </c>
      <c r="G1046" s="17">
        <v>33</v>
      </c>
      <c r="H1046" s="17">
        <v>2020</v>
      </c>
      <c r="I1046" s="19" t="s">
        <v>12</v>
      </c>
      <c r="J1046" s="17">
        <v>3313.4119252</v>
      </c>
      <c r="K1046" s="17">
        <v>-657.63726879000001</v>
      </c>
      <c r="L1046" s="20">
        <v>139191.65270000001</v>
      </c>
      <c r="M1046" s="20">
        <v>5028834.04</v>
      </c>
      <c r="N1046" s="20">
        <f t="shared" si="217"/>
        <v>139191.65299999999</v>
      </c>
      <c r="O1046" s="20">
        <f t="shared" si="218"/>
        <v>5028834.04</v>
      </c>
      <c r="P1046" s="20" t="s">
        <v>104</v>
      </c>
      <c r="Q1046" s="43"/>
      <c r="R1046" s="43"/>
      <c r="S1046" s="43"/>
      <c r="T1046" s="43"/>
      <c r="U1046" s="43"/>
      <c r="V1046" s="52">
        <v>8.7468451500000004</v>
      </c>
      <c r="W1046" s="52">
        <v>7.5517920600000004</v>
      </c>
      <c r="X1046" s="45">
        <f t="shared" si="214"/>
        <v>8.7468451500000004</v>
      </c>
      <c r="Y1046" s="45">
        <f t="shared" si="215"/>
        <v>7.5517920600000004</v>
      </c>
      <c r="Z1046" s="45">
        <f t="shared" si="216"/>
        <v>8.7468451500000004</v>
      </c>
      <c r="AA1046" s="17"/>
      <c r="AB1046" s="17"/>
      <c r="AC1046" s="17"/>
      <c r="AD1046" s="17"/>
      <c r="AE1046" s="17"/>
      <c r="AF1046" s="17"/>
      <c r="AG1046" s="17"/>
      <c r="AH1046" s="17"/>
      <c r="AI1046" s="17"/>
      <c r="AJ1046" s="17"/>
      <c r="AK1046" s="17"/>
      <c r="AL1046" s="43"/>
      <c r="AM1046" s="43"/>
    </row>
    <row r="1047" spans="1:39" x14ac:dyDescent="0.25">
      <c r="A1047" s="17" t="s">
        <v>462</v>
      </c>
      <c r="B1047" s="18">
        <v>285</v>
      </c>
      <c r="C1047" s="18">
        <v>1046</v>
      </c>
      <c r="D1047" s="18">
        <v>1989</v>
      </c>
      <c r="E1047" s="17">
        <f t="shared" si="219"/>
        <v>1989</v>
      </c>
      <c r="F1047" s="17">
        <v>13</v>
      </c>
      <c r="G1047" s="17">
        <v>33</v>
      </c>
      <c r="H1047" s="17">
        <v>2020</v>
      </c>
      <c r="I1047" s="19" t="s">
        <v>12</v>
      </c>
      <c r="J1047" s="17">
        <v>3408.8818306600001</v>
      </c>
      <c r="K1047" s="17">
        <v>-679.88528664</v>
      </c>
      <c r="L1047" s="20">
        <v>139191.65270000001</v>
      </c>
      <c r="M1047" s="20">
        <v>5028834.04</v>
      </c>
      <c r="N1047" s="20">
        <f t="shared" si="217"/>
        <v>139191.65299999999</v>
      </c>
      <c r="O1047" s="20">
        <f t="shared" si="218"/>
        <v>5028834.04</v>
      </c>
      <c r="P1047" s="20" t="s">
        <v>104</v>
      </c>
      <c r="Q1047" s="43"/>
      <c r="R1047" s="43"/>
      <c r="S1047" s="43"/>
      <c r="T1047" s="43"/>
      <c r="U1047" s="43"/>
      <c r="V1047" s="45">
        <v>6.3501201800000002</v>
      </c>
      <c r="W1047" s="45">
        <v>5.4061589200000002</v>
      </c>
      <c r="X1047" s="45">
        <f t="shared" si="214"/>
        <v>6.3501201800000002</v>
      </c>
      <c r="Y1047" s="45">
        <f t="shared" si="215"/>
        <v>5.4061589200000002</v>
      </c>
      <c r="Z1047" s="45">
        <f t="shared" si="216"/>
        <v>6.3501201800000002</v>
      </c>
      <c r="AA1047" s="17"/>
      <c r="AB1047" s="17"/>
      <c r="AC1047" s="17"/>
      <c r="AD1047" s="17"/>
      <c r="AE1047" s="17"/>
      <c r="AF1047" s="17"/>
      <c r="AG1047" s="17"/>
      <c r="AH1047" s="17"/>
      <c r="AI1047" s="17"/>
      <c r="AJ1047" s="17"/>
      <c r="AK1047" s="17"/>
      <c r="AL1047" s="43"/>
      <c r="AM1047" s="43"/>
    </row>
    <row r="1048" spans="1:39" x14ac:dyDescent="0.25">
      <c r="A1048" s="17" t="s">
        <v>527</v>
      </c>
      <c r="B1048" s="18">
        <v>352</v>
      </c>
      <c r="C1048" s="18">
        <v>1047</v>
      </c>
      <c r="D1048" s="18">
        <v>1983</v>
      </c>
      <c r="E1048" s="17">
        <f t="shared" si="219"/>
        <v>1983</v>
      </c>
      <c r="F1048" s="17">
        <v>22</v>
      </c>
      <c r="G1048" s="17">
        <v>33</v>
      </c>
      <c r="H1048" s="17">
        <v>2020</v>
      </c>
      <c r="I1048" s="19" t="s">
        <v>12</v>
      </c>
      <c r="J1048" s="17">
        <v>3341.85118736</v>
      </c>
      <c r="K1048" s="17">
        <v>-710.98930261999999</v>
      </c>
      <c r="L1048" s="20">
        <v>139191.65270000001</v>
      </c>
      <c r="M1048" s="20">
        <v>5028834.04</v>
      </c>
      <c r="N1048" s="20">
        <f t="shared" si="217"/>
        <v>139191.65299999999</v>
      </c>
      <c r="O1048" s="20">
        <f t="shared" si="218"/>
        <v>5028834.04</v>
      </c>
      <c r="P1048" s="20" t="s">
        <v>104</v>
      </c>
      <c r="Q1048" s="43"/>
      <c r="R1048" s="43"/>
      <c r="S1048" s="43"/>
      <c r="T1048" s="43"/>
      <c r="U1048" s="43"/>
      <c r="V1048" s="45">
        <v>9.7508655999999991</v>
      </c>
      <c r="W1048" s="45">
        <v>10.1211591</v>
      </c>
      <c r="X1048" s="45">
        <f t="shared" si="214"/>
        <v>9.7508655999999991</v>
      </c>
      <c r="Y1048" s="45">
        <f t="shared" si="215"/>
        <v>10.1211591</v>
      </c>
      <c r="Z1048" s="45">
        <f t="shared" si="216"/>
        <v>9.7508655999999991</v>
      </c>
      <c r="AA1048" s="17"/>
      <c r="AB1048" s="17"/>
      <c r="AC1048" s="17"/>
      <c r="AD1048" s="17"/>
      <c r="AE1048" s="17"/>
      <c r="AF1048" s="17"/>
      <c r="AG1048" s="17"/>
      <c r="AH1048" s="17"/>
      <c r="AI1048" s="17"/>
      <c r="AJ1048" s="17"/>
      <c r="AK1048" s="17"/>
      <c r="AL1048" s="43"/>
      <c r="AM1048" s="43"/>
    </row>
    <row r="1049" spans="1:39" x14ac:dyDescent="0.25">
      <c r="A1049" s="17" t="s">
        <v>556</v>
      </c>
      <c r="B1049" s="18">
        <v>382</v>
      </c>
      <c r="C1049" s="18">
        <v>1048</v>
      </c>
      <c r="D1049">
        <v>1980</v>
      </c>
      <c r="E1049">
        <v>1980</v>
      </c>
      <c r="F1049">
        <v>21</v>
      </c>
      <c r="G1049" s="17">
        <v>33</v>
      </c>
      <c r="H1049" s="17">
        <v>2020</v>
      </c>
      <c r="I1049" s="19" t="s">
        <v>12</v>
      </c>
      <c r="J1049">
        <v>3499.6008025699998</v>
      </c>
      <c r="K1049">
        <v>-787.82298361999995</v>
      </c>
      <c r="L1049" s="54">
        <v>139191.65270000001</v>
      </c>
      <c r="M1049" s="54">
        <v>5028834.04</v>
      </c>
      <c r="N1049" s="20">
        <f t="shared" si="217"/>
        <v>139191.65299999999</v>
      </c>
      <c r="O1049" s="20">
        <f t="shared" si="218"/>
        <v>5028834.04</v>
      </c>
      <c r="P1049" s="20" t="s">
        <v>104</v>
      </c>
      <c r="Q1049" s="43"/>
      <c r="R1049" s="43"/>
      <c r="S1049" s="43"/>
      <c r="T1049" s="43"/>
      <c r="U1049" s="43"/>
      <c r="V1049" s="45">
        <v>18.997025390000001</v>
      </c>
      <c r="W1049" s="45">
        <v>21.079465020000001</v>
      </c>
      <c r="X1049" s="45">
        <f t="shared" si="214"/>
        <v>18.997025390000001</v>
      </c>
      <c r="Y1049" s="45">
        <f t="shared" si="215"/>
        <v>21.079465020000001</v>
      </c>
      <c r="Z1049" s="45">
        <f t="shared" si="216"/>
        <v>18.997025390000001</v>
      </c>
      <c r="AA1049" s="17"/>
      <c r="AB1049" s="17"/>
      <c r="AC1049" s="17"/>
      <c r="AD1049" s="17"/>
      <c r="AE1049" s="17"/>
      <c r="AF1049" s="17"/>
      <c r="AG1049" s="17"/>
      <c r="AH1049" s="17"/>
      <c r="AI1049" s="17"/>
      <c r="AJ1049" s="17"/>
      <c r="AK1049" s="17"/>
      <c r="AL1049" s="43"/>
      <c r="AM1049" s="43"/>
    </row>
    <row r="1050" spans="1:39" x14ac:dyDescent="0.25">
      <c r="A1050" s="17" t="s">
        <v>605</v>
      </c>
      <c r="B1050" s="18">
        <v>433</v>
      </c>
      <c r="C1050" s="18">
        <v>1049</v>
      </c>
      <c r="D1050" s="18">
        <v>1977</v>
      </c>
      <c r="E1050" s="17">
        <f>D1050</f>
        <v>1977</v>
      </c>
      <c r="F1050" s="17">
        <v>31</v>
      </c>
      <c r="G1050" s="17">
        <v>33</v>
      </c>
      <c r="H1050" s="17">
        <v>2020</v>
      </c>
      <c r="I1050" s="19" t="s">
        <v>12</v>
      </c>
      <c r="J1050" s="17">
        <v>3568.1858671700002</v>
      </c>
      <c r="K1050" s="17">
        <v>-811.75782112000002</v>
      </c>
      <c r="L1050" s="20">
        <v>139191.65270000001</v>
      </c>
      <c r="M1050" s="20">
        <v>5028834.04</v>
      </c>
      <c r="N1050" s="20">
        <f t="shared" si="217"/>
        <v>139191.65299999999</v>
      </c>
      <c r="O1050" s="20">
        <f t="shared" si="218"/>
        <v>5028834.04</v>
      </c>
      <c r="P1050" s="20" t="s">
        <v>104</v>
      </c>
      <c r="Q1050" s="43"/>
      <c r="R1050" s="43"/>
      <c r="S1050" s="43"/>
      <c r="T1050" s="43"/>
      <c r="U1050" s="43"/>
      <c r="V1050" s="44">
        <v>12.896391550000001</v>
      </c>
      <c r="W1050" s="44">
        <v>14.210786110000001</v>
      </c>
      <c r="X1050" s="45">
        <f t="shared" si="214"/>
        <v>12.896391550000001</v>
      </c>
      <c r="Y1050" s="45">
        <f t="shared" si="215"/>
        <v>14.210786110000001</v>
      </c>
      <c r="Z1050" s="45">
        <f t="shared" si="216"/>
        <v>12.896391550000001</v>
      </c>
      <c r="AA1050" s="17"/>
      <c r="AB1050" s="17"/>
      <c r="AC1050" s="17"/>
      <c r="AD1050" s="17"/>
      <c r="AE1050" s="17"/>
      <c r="AF1050" s="17"/>
      <c r="AG1050" s="17"/>
      <c r="AH1050" s="17"/>
      <c r="AI1050" s="17"/>
      <c r="AJ1050" s="17"/>
      <c r="AK1050" s="17"/>
      <c r="AL1050" s="43"/>
      <c r="AM1050" s="43"/>
    </row>
    <row r="1051" spans="1:39" x14ac:dyDescent="0.25">
      <c r="A1051" s="29" t="s">
        <v>168</v>
      </c>
      <c r="B1051" s="29">
        <v>32</v>
      </c>
      <c r="C1051" s="29">
        <v>1050</v>
      </c>
      <c r="D1051" s="29">
        <v>2020</v>
      </c>
      <c r="E1051" s="29">
        <f>D1051</f>
        <v>2020</v>
      </c>
      <c r="F1051" s="29" t="s">
        <v>12</v>
      </c>
      <c r="G1051" s="29">
        <v>32</v>
      </c>
      <c r="H1051" s="29">
        <v>2020</v>
      </c>
      <c r="I1051" s="30">
        <v>38</v>
      </c>
      <c r="J1051" s="29" t="s">
        <v>12</v>
      </c>
      <c r="K1051" s="29" t="s">
        <v>12</v>
      </c>
      <c r="L1051" s="31">
        <v>139215.86240000001</v>
      </c>
      <c r="M1051" s="31">
        <v>5028647.28</v>
      </c>
      <c r="N1051" s="31">
        <f t="shared" si="217"/>
        <v>139215.86199999999</v>
      </c>
      <c r="O1051" s="31">
        <f t="shared" si="218"/>
        <v>5028647.28</v>
      </c>
      <c r="P1051" s="31" t="s">
        <v>104</v>
      </c>
      <c r="Q1051" s="32">
        <v>10.026356527631577</v>
      </c>
      <c r="R1051" s="32">
        <v>11.436058026842105</v>
      </c>
      <c r="S1051" s="33">
        <f>IF(E1051=2020, Q1051, IF(E1051=1946, Q1051+5.4, IF(E1051=1883, Q1051+8.2, IF(E1051=1882, Q1051+5.9, IF(E1051=1824, Q1051+5.8, IF(E1051=1803, Q1051+14.8, IF(E1051=1790, Q1051+8, )))))))</f>
        <v>10.026356527631577</v>
      </c>
      <c r="T1051" s="33">
        <f>IF(E1051=2020, R1051, IF(E1051=1946, R1051+5.4, IF(E1051=1883, R1051+8.2, IF(E1051=1882, R1051+5.9, IF(E1051=1824, R1051+5.8, IF(E1051=1803, R1051+14.8, IF(E1051=1790, R1051+8, )))))))</f>
        <v>11.436058026842105</v>
      </c>
      <c r="U1051" s="33">
        <f>IF(P1051="Affine", S1051, T1051)</f>
        <v>10.026356527631577</v>
      </c>
      <c r="V1051" s="29"/>
      <c r="W1051" s="29"/>
      <c r="X1051" s="34"/>
      <c r="Y1051" s="33"/>
      <c r="Z1051" s="32"/>
      <c r="AA1051" s="29">
        <v>1807</v>
      </c>
      <c r="AB1051" s="29">
        <v>1824</v>
      </c>
      <c r="AC1051" s="29">
        <f>AVERAGE(AA1051:AB1051)</f>
        <v>1815.5</v>
      </c>
      <c r="AD1051" s="29">
        <f>AC1051-AA1051</f>
        <v>8.5</v>
      </c>
      <c r="AE1051" s="29">
        <v>2020</v>
      </c>
      <c r="AF1051" s="29">
        <v>2020</v>
      </c>
      <c r="AG1051" s="29">
        <f>AVERAGE(AE1051:AF1051)</f>
        <v>2020</v>
      </c>
      <c r="AH1051" s="29">
        <f>AG1051-AE1051</f>
        <v>0</v>
      </c>
      <c r="AI1051" s="29" t="s">
        <v>142</v>
      </c>
      <c r="AJ1051" s="29">
        <v>2</v>
      </c>
      <c r="AK1051" s="29" t="s">
        <v>169</v>
      </c>
      <c r="AL1051" s="32">
        <f>AVERAGE(V1052:V1089)</f>
        <v>10.026356527631577</v>
      </c>
      <c r="AM1051" s="32">
        <f>AVERAGE(W1052:W1089)</f>
        <v>11.436058026842105</v>
      </c>
    </row>
    <row r="1052" spans="1:39" x14ac:dyDescent="0.25">
      <c r="A1052" s="17" t="s">
        <v>1249</v>
      </c>
      <c r="B1052" s="18">
        <v>1066</v>
      </c>
      <c r="C1052" s="18">
        <v>1051</v>
      </c>
      <c r="D1052" s="17" t="s">
        <v>1250</v>
      </c>
      <c r="E1052" s="17">
        <v>1876</v>
      </c>
      <c r="F1052" s="17">
        <v>1</v>
      </c>
      <c r="G1052" s="17">
        <v>32</v>
      </c>
      <c r="H1052" s="17">
        <v>2020</v>
      </c>
      <c r="I1052" s="19" t="s">
        <v>12</v>
      </c>
      <c r="J1052" s="17">
        <v>1902.6005737999999</v>
      </c>
      <c r="K1052" s="17">
        <v>-1368.99753285</v>
      </c>
      <c r="L1052" s="20">
        <v>139215.8623673</v>
      </c>
      <c r="M1052" s="20">
        <v>5028647.2801876497</v>
      </c>
      <c r="N1052" s="20">
        <f t="shared" si="217"/>
        <v>139215.86199999999</v>
      </c>
      <c r="O1052" s="20">
        <f t="shared" si="218"/>
        <v>5028647.28</v>
      </c>
      <c r="P1052" s="20" t="s">
        <v>104</v>
      </c>
      <c r="Q1052" s="46"/>
      <c r="R1052" s="46"/>
      <c r="S1052" s="46"/>
      <c r="T1052" s="46"/>
      <c r="U1052" s="46"/>
      <c r="V1052" s="44">
        <v>19.2</v>
      </c>
      <c r="W1052" s="44">
        <v>35.299999999999997</v>
      </c>
      <c r="X1052" s="45">
        <f t="shared" ref="X1052:X1089" si="220">IF(H1052=2020, V1052, IF(H1052=1946, V1052+5.4, IF(H1052=1883, V1052+8.2, IF(H1052=1882, V1052+5.9, IF(H1052=1824, V1052+5.8, IF(H1052=1803, V1052+14.8, IF(H1052=1790, V1052+8, )))))))</f>
        <v>19.2</v>
      </c>
      <c r="Y1052" s="45">
        <f t="shared" ref="Y1052:Y1089" si="221">IF(H1052=2020, W1052, IF(H1052=1946, W1052+6.1, IF(H1052=1883, W1052+7.6, IF(H1052=1882, W1052+6.3, IF(H1052=1824, W1052+7.4, IF(H1052=1803, W1052+17.5, IF(H1052=1790, W1052+11.8, )))))))</f>
        <v>35.299999999999997</v>
      </c>
      <c r="Z1052" s="45">
        <f t="shared" ref="Z1052:Z1089" si="222">IF(P1052="Affine", X1052, Y1052)</f>
        <v>19.2</v>
      </c>
      <c r="AA1052" s="17"/>
      <c r="AB1052" s="17"/>
      <c r="AC1052" s="17"/>
      <c r="AD1052" s="17"/>
      <c r="AE1052" s="17"/>
      <c r="AF1052" s="17"/>
      <c r="AG1052" s="17"/>
      <c r="AH1052" s="17"/>
      <c r="AI1052" s="17"/>
      <c r="AJ1052" s="17"/>
      <c r="AK1052" s="17"/>
      <c r="AL1052" s="46"/>
      <c r="AM1052" s="46"/>
    </row>
    <row r="1053" spans="1:39" x14ac:dyDescent="0.25">
      <c r="A1053" s="17" t="s">
        <v>1398</v>
      </c>
      <c r="B1053" s="18">
        <v>1213</v>
      </c>
      <c r="C1053" s="18">
        <v>1052</v>
      </c>
      <c r="D1053" s="17" t="s">
        <v>1399</v>
      </c>
      <c r="E1053" s="17">
        <v>1827</v>
      </c>
      <c r="F1053" s="17">
        <v>1</v>
      </c>
      <c r="G1053" s="17">
        <v>32</v>
      </c>
      <c r="H1053" s="17">
        <v>2020</v>
      </c>
      <c r="I1053" s="19" t="s">
        <v>12</v>
      </c>
      <c r="J1053" s="17">
        <v>4108.4738829199996</v>
      </c>
      <c r="K1053" s="17">
        <v>-3405.58736972</v>
      </c>
      <c r="L1053" s="20">
        <v>139215.8623673</v>
      </c>
      <c r="M1053" s="20">
        <v>5028647.2801876497</v>
      </c>
      <c r="N1053" s="20">
        <f t="shared" si="217"/>
        <v>139215.86199999999</v>
      </c>
      <c r="O1053" s="20">
        <f t="shared" si="218"/>
        <v>5028647.28</v>
      </c>
      <c r="P1053" s="20" t="s">
        <v>199</v>
      </c>
      <c r="Q1053" s="46"/>
      <c r="R1053" s="46"/>
      <c r="S1053" s="46"/>
      <c r="T1053" s="46"/>
      <c r="U1053" s="46"/>
      <c r="V1053" s="53">
        <v>66.920589789999994</v>
      </c>
      <c r="W1053" s="53">
        <v>74.782934940000004</v>
      </c>
      <c r="X1053" s="45">
        <f t="shared" si="220"/>
        <v>66.920589789999994</v>
      </c>
      <c r="Y1053" s="45">
        <f t="shared" si="221"/>
        <v>74.782934940000004</v>
      </c>
      <c r="Z1053" s="45">
        <f t="shared" si="222"/>
        <v>74.782934940000004</v>
      </c>
      <c r="AA1053" s="17"/>
      <c r="AB1053" s="17"/>
      <c r="AC1053" s="17"/>
      <c r="AD1053" s="17"/>
      <c r="AE1053" s="17"/>
      <c r="AF1053" s="17"/>
      <c r="AG1053" s="17"/>
      <c r="AH1053" s="17"/>
      <c r="AI1053" s="17"/>
      <c r="AJ1053" s="17"/>
      <c r="AK1053" s="17"/>
      <c r="AL1053" s="46"/>
      <c r="AM1053" s="46"/>
    </row>
    <row r="1054" spans="1:39" x14ac:dyDescent="0.25">
      <c r="A1054" s="17" t="s">
        <v>767</v>
      </c>
      <c r="B1054" s="18">
        <v>595</v>
      </c>
      <c r="C1054" s="18">
        <v>1053</v>
      </c>
      <c r="D1054" s="17" t="s">
        <v>754</v>
      </c>
      <c r="E1054" s="17">
        <v>1947</v>
      </c>
      <c r="F1054" s="17">
        <v>14</v>
      </c>
      <c r="G1054" s="17">
        <v>32</v>
      </c>
      <c r="H1054" s="17">
        <v>2020</v>
      </c>
      <c r="I1054" s="19" t="s">
        <v>12</v>
      </c>
      <c r="J1054" s="17">
        <v>182.15789637</v>
      </c>
      <c r="K1054" s="17">
        <v>-1059.3869064800001</v>
      </c>
      <c r="L1054" s="20">
        <v>139215.8623673</v>
      </c>
      <c r="M1054" s="20">
        <v>5028647.2801876497</v>
      </c>
      <c r="N1054" s="20">
        <f t="shared" si="217"/>
        <v>139215.86199999999</v>
      </c>
      <c r="O1054" s="20">
        <f t="shared" si="218"/>
        <v>5028647.28</v>
      </c>
      <c r="P1054" s="20" t="s">
        <v>104</v>
      </c>
      <c r="Q1054" s="46"/>
      <c r="R1054" s="46"/>
      <c r="S1054" s="46"/>
      <c r="T1054" s="46"/>
      <c r="U1054" s="46"/>
      <c r="V1054" s="44">
        <v>8.3000000000000007</v>
      </c>
      <c r="W1054" s="44">
        <v>12.9</v>
      </c>
      <c r="X1054" s="45">
        <f t="shared" si="220"/>
        <v>8.3000000000000007</v>
      </c>
      <c r="Y1054" s="45">
        <f t="shared" si="221"/>
        <v>12.9</v>
      </c>
      <c r="Z1054" s="45">
        <f t="shared" si="222"/>
        <v>8.3000000000000007</v>
      </c>
      <c r="AA1054" s="17"/>
      <c r="AB1054" s="17"/>
      <c r="AC1054" s="17"/>
      <c r="AD1054" s="17"/>
      <c r="AE1054" s="17"/>
      <c r="AF1054" s="17"/>
      <c r="AG1054" s="17"/>
      <c r="AH1054" s="17"/>
      <c r="AI1054" s="17"/>
      <c r="AJ1054" s="17"/>
      <c r="AK1054" s="17"/>
      <c r="AL1054" s="46"/>
      <c r="AM1054" s="46"/>
    </row>
    <row r="1055" spans="1:39" x14ac:dyDescent="0.25">
      <c r="A1055" s="17" t="s">
        <v>793</v>
      </c>
      <c r="B1055" s="18">
        <v>620</v>
      </c>
      <c r="C1055" s="18">
        <v>1054</v>
      </c>
      <c r="D1055" s="17" t="s">
        <v>781</v>
      </c>
      <c r="E1055" s="17">
        <v>1947</v>
      </c>
      <c r="F1055" s="17">
        <v>13</v>
      </c>
      <c r="G1055" s="17">
        <v>32</v>
      </c>
      <c r="H1055" s="17">
        <v>2020</v>
      </c>
      <c r="I1055" s="19" t="s">
        <v>12</v>
      </c>
      <c r="J1055" s="17">
        <v>179.49920983000001</v>
      </c>
      <c r="K1055" s="17">
        <v>-1063.4666563000001</v>
      </c>
      <c r="L1055" s="20">
        <v>139215.8623673</v>
      </c>
      <c r="M1055" s="20">
        <v>5028647.2801876497</v>
      </c>
      <c r="N1055" s="20">
        <f t="shared" si="217"/>
        <v>139215.86199999999</v>
      </c>
      <c r="O1055" s="20">
        <f t="shared" si="218"/>
        <v>5028647.28</v>
      </c>
      <c r="P1055" s="20" t="s">
        <v>104</v>
      </c>
      <c r="Q1055" s="46"/>
      <c r="R1055" s="46"/>
      <c r="S1055" s="46"/>
      <c r="T1055" s="46"/>
      <c r="U1055" s="46"/>
      <c r="V1055" s="44">
        <v>5.4</v>
      </c>
      <c r="W1055" s="44">
        <v>8.3000000000000007</v>
      </c>
      <c r="X1055" s="45">
        <f t="shared" si="220"/>
        <v>5.4</v>
      </c>
      <c r="Y1055" s="45">
        <f t="shared" si="221"/>
        <v>8.3000000000000007</v>
      </c>
      <c r="Z1055" s="45">
        <f t="shared" si="222"/>
        <v>5.4</v>
      </c>
      <c r="AA1055" s="17"/>
      <c r="AB1055" s="17"/>
      <c r="AC1055" s="17"/>
      <c r="AD1055" s="17"/>
      <c r="AE1055" s="17"/>
      <c r="AF1055" s="17"/>
      <c r="AG1055" s="17"/>
      <c r="AH1055" s="17"/>
      <c r="AI1055" s="17"/>
      <c r="AJ1055" s="17"/>
      <c r="AK1055" s="17"/>
      <c r="AL1055" s="46"/>
      <c r="AM1055" s="46"/>
    </row>
    <row r="1056" spans="1:39" x14ac:dyDescent="0.25">
      <c r="A1056" s="17" t="s">
        <v>831</v>
      </c>
      <c r="B1056" s="18">
        <v>657</v>
      </c>
      <c r="C1056" s="18">
        <v>1055</v>
      </c>
      <c r="D1056" s="17" t="s">
        <v>809</v>
      </c>
      <c r="E1056" s="17">
        <v>1947</v>
      </c>
      <c r="F1056" s="17">
        <v>23</v>
      </c>
      <c r="G1056" s="17">
        <v>32</v>
      </c>
      <c r="H1056" s="17">
        <v>2020</v>
      </c>
      <c r="I1056" s="19" t="s">
        <v>12</v>
      </c>
      <c r="J1056" s="17">
        <v>162.53939525000001</v>
      </c>
      <c r="K1056" s="17">
        <v>-992.43552524999996</v>
      </c>
      <c r="L1056" s="20">
        <v>139215.8623673</v>
      </c>
      <c r="M1056" s="20">
        <v>5028647.2801876497</v>
      </c>
      <c r="N1056" s="20">
        <f t="shared" si="217"/>
        <v>139215.86199999999</v>
      </c>
      <c r="O1056" s="20">
        <f t="shared" si="218"/>
        <v>5028647.28</v>
      </c>
      <c r="P1056" s="20" t="s">
        <v>104</v>
      </c>
      <c r="Q1056" s="46"/>
      <c r="R1056" s="46"/>
      <c r="S1056" s="46"/>
      <c r="T1056" s="46"/>
      <c r="U1056" s="46"/>
      <c r="V1056" s="44">
        <v>5.3</v>
      </c>
      <c r="W1056" s="44">
        <v>7.4</v>
      </c>
      <c r="X1056" s="45">
        <f t="shared" si="220"/>
        <v>5.3</v>
      </c>
      <c r="Y1056" s="45">
        <f t="shared" si="221"/>
        <v>7.4</v>
      </c>
      <c r="Z1056" s="45">
        <f t="shared" si="222"/>
        <v>5.3</v>
      </c>
      <c r="AA1056" s="17"/>
      <c r="AB1056" s="17"/>
      <c r="AC1056" s="17"/>
      <c r="AD1056" s="17"/>
      <c r="AE1056" s="17"/>
      <c r="AF1056" s="17"/>
      <c r="AG1056" s="17"/>
      <c r="AH1056" s="17"/>
      <c r="AI1056" s="17"/>
      <c r="AJ1056" s="17"/>
      <c r="AK1056" s="17"/>
      <c r="AL1056" s="46"/>
      <c r="AM1056" s="46"/>
    </row>
    <row r="1057" spans="1:39" x14ac:dyDescent="0.25">
      <c r="A1057" s="17" t="s">
        <v>955</v>
      </c>
      <c r="B1057" s="18">
        <v>778</v>
      </c>
      <c r="C1057" s="18">
        <v>1056</v>
      </c>
      <c r="D1057" s="17">
        <v>1931</v>
      </c>
      <c r="E1057" s="17">
        <f>D1057</f>
        <v>1931</v>
      </c>
      <c r="F1057" s="17">
        <v>11</v>
      </c>
      <c r="G1057" s="17">
        <v>32</v>
      </c>
      <c r="H1057" s="17">
        <v>2020</v>
      </c>
      <c r="I1057" s="19" t="s">
        <v>12</v>
      </c>
      <c r="J1057" s="17">
        <v>176.57479871000001</v>
      </c>
      <c r="K1057" s="17">
        <v>-1082.5339645399999</v>
      </c>
      <c r="L1057" s="20">
        <v>139215.8623673</v>
      </c>
      <c r="M1057" s="20">
        <v>5028647.2801876497</v>
      </c>
      <c r="N1057" s="20">
        <f t="shared" si="217"/>
        <v>139215.86199999999</v>
      </c>
      <c r="O1057" s="20">
        <f t="shared" si="218"/>
        <v>5028647.28</v>
      </c>
      <c r="P1057" s="20" t="s">
        <v>104</v>
      </c>
      <c r="Q1057" s="46"/>
      <c r="R1057" s="46"/>
      <c r="S1057" s="46"/>
      <c r="T1057" s="46"/>
      <c r="U1057" s="46"/>
      <c r="V1057" s="45">
        <v>4.0369750499999997</v>
      </c>
      <c r="W1057" s="45">
        <v>7.3911053600000001</v>
      </c>
      <c r="X1057" s="45">
        <f t="shared" si="220"/>
        <v>4.0369750499999997</v>
      </c>
      <c r="Y1057" s="45">
        <f t="shared" si="221"/>
        <v>7.3911053600000001</v>
      </c>
      <c r="Z1057" s="45">
        <f t="shared" si="222"/>
        <v>4.0369750499999997</v>
      </c>
      <c r="AA1057" s="17"/>
      <c r="AB1057" s="17"/>
      <c r="AC1057" s="17"/>
      <c r="AD1057" s="17"/>
      <c r="AE1057" s="17"/>
      <c r="AF1057" s="17"/>
      <c r="AG1057" s="17"/>
      <c r="AH1057" s="17"/>
      <c r="AI1057" s="17"/>
      <c r="AJ1057" s="17"/>
      <c r="AK1057" s="17"/>
      <c r="AL1057" s="46"/>
      <c r="AM1057" s="46"/>
    </row>
    <row r="1058" spans="1:39" x14ac:dyDescent="0.25">
      <c r="A1058" s="17" t="s">
        <v>1022</v>
      </c>
      <c r="B1058" s="18">
        <v>844</v>
      </c>
      <c r="C1058" s="18">
        <v>1057</v>
      </c>
      <c r="D1058" s="17" t="s">
        <v>1012</v>
      </c>
      <c r="E1058" s="17">
        <v>1905</v>
      </c>
      <c r="F1058" s="17">
        <v>11</v>
      </c>
      <c r="G1058" s="17">
        <v>32</v>
      </c>
      <c r="H1058" s="17">
        <v>2020</v>
      </c>
      <c r="I1058" s="19" t="s">
        <v>12</v>
      </c>
      <c r="J1058" s="17">
        <v>6195.9174551599999</v>
      </c>
      <c r="K1058" s="17">
        <v>-2004.3034823800001</v>
      </c>
      <c r="L1058" s="20">
        <v>139215.8623673</v>
      </c>
      <c r="M1058" s="20">
        <v>5028647.2801876497</v>
      </c>
      <c r="N1058" s="20">
        <f t="shared" si="217"/>
        <v>139215.86199999999</v>
      </c>
      <c r="O1058" s="20">
        <f t="shared" si="218"/>
        <v>5028647.28</v>
      </c>
      <c r="P1058" s="20" t="s">
        <v>104</v>
      </c>
      <c r="Q1058" s="46"/>
      <c r="R1058" s="46"/>
      <c r="S1058" s="46"/>
      <c r="T1058" s="46"/>
      <c r="U1058" s="46"/>
      <c r="V1058" s="52">
        <v>12.583277560000001</v>
      </c>
      <c r="W1058" s="52">
        <v>9.6186629400000001</v>
      </c>
      <c r="X1058" s="45">
        <f t="shared" si="220"/>
        <v>12.583277560000001</v>
      </c>
      <c r="Y1058" s="45">
        <f t="shared" si="221"/>
        <v>9.6186629400000001</v>
      </c>
      <c r="Z1058" s="45">
        <f t="shared" si="222"/>
        <v>12.583277560000001</v>
      </c>
      <c r="AA1058" s="17"/>
      <c r="AB1058" s="17"/>
      <c r="AC1058" s="17"/>
      <c r="AD1058" s="17"/>
      <c r="AE1058" s="17"/>
      <c r="AF1058" s="17"/>
      <c r="AG1058" s="17"/>
      <c r="AH1058" s="17"/>
      <c r="AI1058" s="17"/>
      <c r="AJ1058" s="17"/>
      <c r="AK1058" s="17"/>
      <c r="AL1058" s="46"/>
      <c r="AM1058" s="46"/>
    </row>
    <row r="1059" spans="1:39" x14ac:dyDescent="0.25">
      <c r="A1059" s="17" t="s">
        <v>1076</v>
      </c>
      <c r="B1059" s="18">
        <v>897</v>
      </c>
      <c r="C1059" s="18">
        <v>1058</v>
      </c>
      <c r="D1059" s="17" t="s">
        <v>1067</v>
      </c>
      <c r="E1059" s="17">
        <v>1905</v>
      </c>
      <c r="F1059" s="17">
        <v>10</v>
      </c>
      <c r="G1059" s="17">
        <v>32</v>
      </c>
      <c r="H1059" s="17">
        <v>2020</v>
      </c>
      <c r="I1059" s="19" t="s">
        <v>12</v>
      </c>
      <c r="J1059" s="17">
        <v>3084.5783611299998</v>
      </c>
      <c r="K1059" s="17">
        <v>-509.66857134999998</v>
      </c>
      <c r="L1059" s="20">
        <v>139215.8623673</v>
      </c>
      <c r="M1059" s="20">
        <v>5028647.2801876497</v>
      </c>
      <c r="N1059" s="20">
        <f t="shared" si="217"/>
        <v>139215.86199999999</v>
      </c>
      <c r="O1059" s="20">
        <f t="shared" si="218"/>
        <v>5028647.28</v>
      </c>
      <c r="P1059" s="20" t="s">
        <v>104</v>
      </c>
      <c r="Q1059" s="46"/>
      <c r="R1059" s="46"/>
      <c r="S1059" s="46"/>
      <c r="T1059" s="46"/>
      <c r="U1059" s="46"/>
      <c r="V1059" s="44">
        <v>16.3</v>
      </c>
      <c r="W1059" s="44">
        <v>16.399999999999999</v>
      </c>
      <c r="X1059" s="45">
        <f t="shared" si="220"/>
        <v>16.3</v>
      </c>
      <c r="Y1059" s="45">
        <f t="shared" si="221"/>
        <v>16.399999999999999</v>
      </c>
      <c r="Z1059" s="45">
        <f t="shared" si="222"/>
        <v>16.3</v>
      </c>
      <c r="AA1059" s="17"/>
      <c r="AB1059" s="17"/>
      <c r="AC1059" s="17"/>
      <c r="AD1059" s="17"/>
      <c r="AE1059" s="17"/>
      <c r="AF1059" s="17"/>
      <c r="AG1059" s="17"/>
      <c r="AH1059" s="17"/>
      <c r="AI1059" s="17"/>
      <c r="AJ1059" s="17"/>
      <c r="AK1059" s="17"/>
      <c r="AL1059" s="46"/>
      <c r="AM1059" s="46"/>
    </row>
    <row r="1060" spans="1:39" x14ac:dyDescent="0.25">
      <c r="A1060" s="17" t="s">
        <v>1143</v>
      </c>
      <c r="B1060" s="18">
        <v>963</v>
      </c>
      <c r="C1060" s="18">
        <v>1059</v>
      </c>
      <c r="D1060" s="17">
        <v>1883</v>
      </c>
      <c r="E1060" s="17">
        <f>D1060</f>
        <v>1883</v>
      </c>
      <c r="F1060" s="17">
        <v>8</v>
      </c>
      <c r="G1060" s="17">
        <v>32</v>
      </c>
      <c r="H1060" s="17">
        <v>2020</v>
      </c>
      <c r="I1060" s="19" t="s">
        <v>12</v>
      </c>
      <c r="J1060" s="17">
        <v>1367.9305364300001</v>
      </c>
      <c r="K1060" s="17">
        <v>-2221.1320397899999</v>
      </c>
      <c r="L1060" s="20">
        <v>139215.8623673</v>
      </c>
      <c r="M1060" s="20">
        <v>5028647.2801876497</v>
      </c>
      <c r="N1060" s="20">
        <f t="shared" si="217"/>
        <v>139215.86199999999</v>
      </c>
      <c r="O1060" s="20">
        <f t="shared" si="218"/>
        <v>5028647.28</v>
      </c>
      <c r="P1060" s="20" t="s">
        <v>104</v>
      </c>
      <c r="Q1060" s="46"/>
      <c r="R1060" s="46"/>
      <c r="S1060" s="46"/>
      <c r="T1060" s="46"/>
      <c r="U1060" s="46"/>
      <c r="V1060" s="53">
        <v>4.24855611</v>
      </c>
      <c r="W1060" s="53">
        <v>4.9390003199999999</v>
      </c>
      <c r="X1060" s="45">
        <f t="shared" si="220"/>
        <v>4.24855611</v>
      </c>
      <c r="Y1060" s="45">
        <f t="shared" si="221"/>
        <v>4.9390003199999999</v>
      </c>
      <c r="Z1060" s="45">
        <f t="shared" si="222"/>
        <v>4.24855611</v>
      </c>
      <c r="AA1060" s="17"/>
      <c r="AB1060" s="17"/>
      <c r="AC1060" s="17"/>
      <c r="AD1060" s="17"/>
      <c r="AE1060" s="17"/>
      <c r="AF1060" s="17"/>
      <c r="AG1060" s="17"/>
      <c r="AH1060" s="17"/>
      <c r="AI1060" s="17"/>
      <c r="AJ1060" s="17"/>
      <c r="AK1060" s="17"/>
      <c r="AL1060" s="46"/>
      <c r="AM1060" s="46"/>
    </row>
    <row r="1061" spans="1:39" x14ac:dyDescent="0.25">
      <c r="A1061" s="17" t="s">
        <v>1226</v>
      </c>
      <c r="B1061" s="18">
        <v>1043</v>
      </c>
      <c r="C1061" s="18">
        <v>1060</v>
      </c>
      <c r="D1061" s="17" t="s">
        <v>1221</v>
      </c>
      <c r="E1061" s="17">
        <v>1880</v>
      </c>
      <c r="F1061" s="17">
        <v>6</v>
      </c>
      <c r="G1061" s="17">
        <v>32</v>
      </c>
      <c r="H1061" s="17">
        <v>2020</v>
      </c>
      <c r="I1061" s="19" t="s">
        <v>12</v>
      </c>
      <c r="J1061" s="17">
        <v>2041.15643626</v>
      </c>
      <c r="K1061" s="17">
        <v>-545.58443267999996</v>
      </c>
      <c r="L1061" s="20">
        <v>139215.8623673</v>
      </c>
      <c r="M1061" s="20">
        <v>5028647.2801876497</v>
      </c>
      <c r="N1061" s="20">
        <f t="shared" si="217"/>
        <v>139215.86199999999</v>
      </c>
      <c r="O1061" s="20">
        <f t="shared" si="218"/>
        <v>5028647.28</v>
      </c>
      <c r="P1061" s="20" t="s">
        <v>104</v>
      </c>
      <c r="Q1061" s="46"/>
      <c r="R1061" s="46"/>
      <c r="S1061" s="46"/>
      <c r="T1061" s="46"/>
      <c r="U1061" s="46"/>
      <c r="V1061" s="44">
        <v>15.5</v>
      </c>
      <c r="W1061" s="44">
        <v>15.1</v>
      </c>
      <c r="X1061" s="45">
        <f t="shared" si="220"/>
        <v>15.5</v>
      </c>
      <c r="Y1061" s="45">
        <f t="shared" si="221"/>
        <v>15.1</v>
      </c>
      <c r="Z1061" s="45">
        <f t="shared" si="222"/>
        <v>15.5</v>
      </c>
      <c r="AA1061" s="17"/>
      <c r="AB1061" s="17"/>
      <c r="AC1061" s="17"/>
      <c r="AD1061" s="17"/>
      <c r="AE1061" s="17"/>
      <c r="AF1061" s="17"/>
      <c r="AG1061" s="17"/>
      <c r="AH1061" s="17"/>
      <c r="AI1061" s="17"/>
      <c r="AJ1061" s="17"/>
      <c r="AK1061" s="17"/>
      <c r="AL1061" s="46"/>
      <c r="AM1061" s="46"/>
    </row>
    <row r="1062" spans="1:39" x14ac:dyDescent="0.25">
      <c r="A1062" s="17" t="s">
        <v>1288</v>
      </c>
      <c r="B1062" s="18">
        <v>1103</v>
      </c>
      <c r="C1062" s="18">
        <v>1061</v>
      </c>
      <c r="D1062" s="17" t="s">
        <v>1286</v>
      </c>
      <c r="E1062" s="17">
        <v>1876</v>
      </c>
      <c r="F1062" s="17">
        <v>3</v>
      </c>
      <c r="G1062" s="17">
        <v>32</v>
      </c>
      <c r="H1062" s="17">
        <v>2020</v>
      </c>
      <c r="I1062" s="19" t="s">
        <v>12</v>
      </c>
      <c r="J1062" s="17">
        <v>1745.0252614999999</v>
      </c>
      <c r="K1062" s="17">
        <v>-571.89377579999996</v>
      </c>
      <c r="L1062" s="20">
        <v>139215.8623673</v>
      </c>
      <c r="M1062" s="20">
        <v>5028647.2801876497</v>
      </c>
      <c r="N1062" s="20">
        <f t="shared" si="217"/>
        <v>139215.86199999999</v>
      </c>
      <c r="O1062" s="20">
        <f t="shared" si="218"/>
        <v>5028647.28</v>
      </c>
      <c r="P1062" s="20" t="s">
        <v>104</v>
      </c>
      <c r="Q1062" s="46"/>
      <c r="R1062" s="46"/>
      <c r="S1062" s="46"/>
      <c r="T1062" s="46"/>
      <c r="U1062" s="46"/>
      <c r="V1062" s="44">
        <v>13.4</v>
      </c>
      <c r="W1062" s="44">
        <v>11.8</v>
      </c>
      <c r="X1062" s="45">
        <f t="shared" si="220"/>
        <v>13.4</v>
      </c>
      <c r="Y1062" s="45">
        <f t="shared" si="221"/>
        <v>11.8</v>
      </c>
      <c r="Z1062" s="45">
        <f t="shared" si="222"/>
        <v>13.4</v>
      </c>
      <c r="AA1062" s="17"/>
      <c r="AB1062" s="17"/>
      <c r="AC1062" s="17"/>
      <c r="AD1062" s="17"/>
      <c r="AE1062" s="17"/>
      <c r="AF1062" s="17"/>
      <c r="AG1062" s="17"/>
      <c r="AH1062" s="17"/>
      <c r="AI1062" s="17"/>
      <c r="AJ1062" s="17"/>
      <c r="AK1062" s="17"/>
      <c r="AL1062" s="46"/>
      <c r="AM1062" s="46"/>
    </row>
    <row r="1063" spans="1:39" x14ac:dyDescent="0.25">
      <c r="A1063" s="17" t="s">
        <v>1344</v>
      </c>
      <c r="B1063" s="18">
        <v>1159</v>
      </c>
      <c r="C1063" s="18">
        <v>1062</v>
      </c>
      <c r="D1063" s="17" t="s">
        <v>1742</v>
      </c>
      <c r="E1063" s="17">
        <v>1852</v>
      </c>
      <c r="F1063" s="17">
        <v>1</v>
      </c>
      <c r="G1063" s="17">
        <v>32</v>
      </c>
      <c r="H1063" s="17">
        <v>2020</v>
      </c>
      <c r="I1063" s="19" t="s">
        <v>12</v>
      </c>
      <c r="J1063" s="17">
        <v>3.6164586600000002</v>
      </c>
      <c r="K1063" s="17">
        <v>2.9713027300000001</v>
      </c>
      <c r="L1063" s="20">
        <v>139215.8623673</v>
      </c>
      <c r="M1063" s="20">
        <v>5028647.2801876497</v>
      </c>
      <c r="N1063" s="20">
        <f t="shared" si="217"/>
        <v>139215.86199999999</v>
      </c>
      <c r="O1063" s="20">
        <f t="shared" si="218"/>
        <v>5028647.28</v>
      </c>
      <c r="P1063" s="20" t="s">
        <v>104</v>
      </c>
      <c r="Q1063" s="46"/>
      <c r="R1063" s="46"/>
      <c r="S1063" s="46"/>
      <c r="T1063" s="46"/>
      <c r="U1063" s="46"/>
      <c r="V1063" s="44">
        <v>5.0999999999999996</v>
      </c>
      <c r="W1063" s="44">
        <v>7.1</v>
      </c>
      <c r="X1063" s="45">
        <f t="shared" si="220"/>
        <v>5.0999999999999996</v>
      </c>
      <c r="Y1063" s="45">
        <f t="shared" si="221"/>
        <v>7.1</v>
      </c>
      <c r="Z1063" s="45">
        <f t="shared" si="222"/>
        <v>5.0999999999999996</v>
      </c>
      <c r="AA1063" s="17"/>
      <c r="AB1063" s="17"/>
      <c r="AC1063" s="17"/>
      <c r="AD1063" s="17"/>
      <c r="AE1063" s="17"/>
      <c r="AF1063" s="17"/>
      <c r="AG1063" s="17"/>
      <c r="AH1063" s="17"/>
      <c r="AI1063" s="17"/>
      <c r="AJ1063" s="17"/>
      <c r="AK1063" s="17"/>
      <c r="AL1063" s="46"/>
      <c r="AM1063" s="46"/>
    </row>
    <row r="1064" spans="1:39" x14ac:dyDescent="0.25">
      <c r="A1064" s="17" t="s">
        <v>1379</v>
      </c>
      <c r="B1064" s="18">
        <v>1194</v>
      </c>
      <c r="C1064" s="18">
        <v>1063</v>
      </c>
      <c r="D1064" s="17" t="s">
        <v>1741</v>
      </c>
      <c r="E1064" s="17">
        <v>1852</v>
      </c>
      <c r="F1064" s="17">
        <v>2</v>
      </c>
      <c r="G1064" s="17">
        <v>32</v>
      </c>
      <c r="H1064" s="17">
        <v>2020</v>
      </c>
      <c r="I1064" s="19" t="s">
        <v>12</v>
      </c>
      <c r="J1064" s="17">
        <v>4.1099368399999996</v>
      </c>
      <c r="K1064" s="17">
        <v>2.8336869400000002</v>
      </c>
      <c r="L1064" s="20">
        <v>139215.8623673</v>
      </c>
      <c r="M1064" s="20">
        <v>5028647.2801876497</v>
      </c>
      <c r="N1064" s="20">
        <f t="shared" si="217"/>
        <v>139215.86199999999</v>
      </c>
      <c r="O1064" s="20">
        <f t="shared" si="218"/>
        <v>5028647.28</v>
      </c>
      <c r="P1064" s="20" t="s">
        <v>104</v>
      </c>
      <c r="Q1064" s="43"/>
      <c r="R1064" s="43"/>
      <c r="S1064" s="43"/>
      <c r="T1064" s="43"/>
      <c r="U1064" s="43"/>
      <c r="V1064" s="44">
        <v>6.2</v>
      </c>
      <c r="W1064" s="44">
        <v>4.5</v>
      </c>
      <c r="X1064" s="45">
        <f t="shared" si="220"/>
        <v>6.2</v>
      </c>
      <c r="Y1064" s="45">
        <f t="shared" si="221"/>
        <v>4.5</v>
      </c>
      <c r="Z1064" s="45">
        <f t="shared" si="222"/>
        <v>6.2</v>
      </c>
      <c r="AA1064" s="17"/>
      <c r="AB1064" s="17"/>
      <c r="AC1064" s="17"/>
      <c r="AD1064" s="17"/>
      <c r="AE1064" s="17"/>
      <c r="AF1064" s="17"/>
      <c r="AG1064" s="17"/>
      <c r="AH1064" s="17"/>
      <c r="AI1064" s="17"/>
      <c r="AJ1064" s="17"/>
      <c r="AK1064" s="17"/>
      <c r="AL1064" s="43"/>
      <c r="AM1064" s="43"/>
    </row>
    <row r="1065" spans="1:39" x14ac:dyDescent="0.25">
      <c r="A1065" s="17" t="s">
        <v>1430</v>
      </c>
      <c r="B1065" s="18">
        <v>1243</v>
      </c>
      <c r="C1065" s="18">
        <v>1064</v>
      </c>
      <c r="D1065" s="17" t="s">
        <v>1428</v>
      </c>
      <c r="E1065" s="17">
        <v>1827</v>
      </c>
      <c r="F1065" s="17">
        <v>3</v>
      </c>
      <c r="G1065" s="17">
        <v>32</v>
      </c>
      <c r="H1065" s="17">
        <v>2020</v>
      </c>
      <c r="I1065" s="19" t="s">
        <v>12</v>
      </c>
      <c r="J1065" s="17">
        <v>2396.9903001100001</v>
      </c>
      <c r="K1065" s="17">
        <v>-932.88936850000005</v>
      </c>
      <c r="L1065" s="20">
        <v>139215.8623673</v>
      </c>
      <c r="M1065" s="20">
        <v>5028647.2801876497</v>
      </c>
      <c r="N1065" s="20">
        <f t="shared" si="217"/>
        <v>139215.86199999999</v>
      </c>
      <c r="O1065" s="20">
        <f t="shared" si="218"/>
        <v>5028647.28</v>
      </c>
      <c r="P1065" s="20" t="s">
        <v>199</v>
      </c>
      <c r="Q1065" s="43"/>
      <c r="R1065" s="43"/>
      <c r="S1065" s="43"/>
      <c r="T1065" s="43"/>
      <c r="U1065" s="43"/>
      <c r="V1065" s="53">
        <v>18.12375308</v>
      </c>
      <c r="W1065" s="53">
        <v>17.077168270000001</v>
      </c>
      <c r="X1065" s="45">
        <f t="shared" si="220"/>
        <v>18.12375308</v>
      </c>
      <c r="Y1065" s="45">
        <f t="shared" si="221"/>
        <v>17.077168270000001</v>
      </c>
      <c r="Z1065" s="45">
        <f t="shared" si="222"/>
        <v>17.077168270000001</v>
      </c>
      <c r="AA1065" s="17"/>
      <c r="AB1065" s="17"/>
      <c r="AC1065" s="17"/>
      <c r="AD1065" s="17"/>
      <c r="AE1065" s="17"/>
      <c r="AF1065" s="17"/>
      <c r="AG1065" s="17"/>
      <c r="AH1065" s="17"/>
      <c r="AI1065" s="17"/>
      <c r="AJ1065" s="17"/>
      <c r="AK1065" s="17"/>
      <c r="AL1065" s="43"/>
      <c r="AM1065" s="43"/>
    </row>
    <row r="1066" spans="1:39" x14ac:dyDescent="0.25">
      <c r="A1066" s="17" t="s">
        <v>266</v>
      </c>
      <c r="B1066" s="18">
        <v>83</v>
      </c>
      <c r="C1066" s="18">
        <v>1065</v>
      </c>
      <c r="D1066" s="18">
        <v>2013</v>
      </c>
      <c r="E1066" s="17">
        <f t="shared" ref="E1066:E1073" si="223">D1066</f>
        <v>2013</v>
      </c>
      <c r="F1066" s="17">
        <v>2</v>
      </c>
      <c r="G1066" s="17">
        <v>32</v>
      </c>
      <c r="H1066" s="17">
        <v>2020</v>
      </c>
      <c r="I1066" s="19" t="s">
        <v>12</v>
      </c>
      <c r="J1066" s="17">
        <v>2.8206675200000002</v>
      </c>
      <c r="K1066" s="17">
        <v>3.4999480799999998</v>
      </c>
      <c r="L1066" s="20">
        <v>139215.86240000001</v>
      </c>
      <c r="M1066" s="20">
        <v>5028647.28</v>
      </c>
      <c r="N1066" s="20">
        <f t="shared" si="217"/>
        <v>139215.86199999999</v>
      </c>
      <c r="O1066" s="20">
        <f t="shared" si="218"/>
        <v>5028647.28</v>
      </c>
      <c r="P1066" s="20" t="s">
        <v>104</v>
      </c>
      <c r="Q1066" s="43"/>
      <c r="R1066" s="43"/>
      <c r="S1066" s="43"/>
      <c r="T1066" s="43"/>
      <c r="U1066" s="43"/>
      <c r="V1066" s="44">
        <v>8.1999999999999993</v>
      </c>
      <c r="W1066" s="44">
        <v>8</v>
      </c>
      <c r="X1066" s="45">
        <f t="shared" si="220"/>
        <v>8.1999999999999993</v>
      </c>
      <c r="Y1066" s="45">
        <f t="shared" si="221"/>
        <v>8</v>
      </c>
      <c r="Z1066" s="45">
        <f t="shared" si="222"/>
        <v>8.1999999999999993</v>
      </c>
      <c r="AA1066" s="17"/>
      <c r="AB1066" s="17"/>
      <c r="AC1066" s="17"/>
      <c r="AD1066" s="17"/>
      <c r="AE1066" s="17"/>
      <c r="AF1066" s="17"/>
      <c r="AG1066" s="17"/>
      <c r="AH1066" s="17"/>
      <c r="AI1066" s="17"/>
      <c r="AJ1066" s="17"/>
      <c r="AK1066" s="17"/>
      <c r="AL1066" s="43"/>
      <c r="AM1066" s="43"/>
    </row>
    <row r="1067" spans="1:39" x14ac:dyDescent="0.25">
      <c r="A1067" s="17" t="s">
        <v>337</v>
      </c>
      <c r="B1067" s="18">
        <v>157</v>
      </c>
      <c r="C1067" s="18">
        <v>1066</v>
      </c>
      <c r="D1067" s="18">
        <v>2000</v>
      </c>
      <c r="E1067" s="17">
        <f t="shared" si="223"/>
        <v>2000</v>
      </c>
      <c r="F1067" s="17">
        <v>18</v>
      </c>
      <c r="G1067" s="17">
        <v>32</v>
      </c>
      <c r="H1067" s="17">
        <v>2020</v>
      </c>
      <c r="I1067" s="19" t="s">
        <v>12</v>
      </c>
      <c r="J1067" s="17">
        <v>1534.84200893</v>
      </c>
      <c r="K1067" s="17">
        <v>-234.24399202000001</v>
      </c>
      <c r="L1067" s="20">
        <v>139215.86240000001</v>
      </c>
      <c r="M1067" s="20">
        <v>5028647.28</v>
      </c>
      <c r="N1067" s="20">
        <f t="shared" si="217"/>
        <v>139215.86199999999</v>
      </c>
      <c r="O1067" s="20">
        <f t="shared" si="218"/>
        <v>5028647.28</v>
      </c>
      <c r="P1067" s="20" t="s">
        <v>104</v>
      </c>
      <c r="Q1067" s="43"/>
      <c r="R1067" s="43"/>
      <c r="S1067" s="43"/>
      <c r="T1067" s="43"/>
      <c r="U1067" s="43"/>
      <c r="V1067" s="44">
        <v>6</v>
      </c>
      <c r="W1067" s="44">
        <v>5.2</v>
      </c>
      <c r="X1067" s="45">
        <f t="shared" si="220"/>
        <v>6</v>
      </c>
      <c r="Y1067" s="45">
        <f t="shared" si="221"/>
        <v>5.2</v>
      </c>
      <c r="Z1067" s="45">
        <f t="shared" si="222"/>
        <v>6</v>
      </c>
      <c r="AA1067" s="17"/>
      <c r="AB1067" s="17"/>
      <c r="AC1067" s="17"/>
      <c r="AD1067" s="17"/>
      <c r="AE1067" s="17"/>
      <c r="AF1067" s="17"/>
      <c r="AG1067" s="17"/>
      <c r="AH1067" s="17"/>
      <c r="AI1067" s="17"/>
      <c r="AJ1067" s="17"/>
      <c r="AK1067" s="17"/>
      <c r="AL1067" s="43"/>
      <c r="AM1067" s="43"/>
    </row>
    <row r="1068" spans="1:39" x14ac:dyDescent="0.25">
      <c r="A1068" s="17" t="s">
        <v>487</v>
      </c>
      <c r="B1068" s="18">
        <v>311</v>
      </c>
      <c r="C1068" s="18">
        <v>1067</v>
      </c>
      <c r="D1068" s="18">
        <v>1986</v>
      </c>
      <c r="E1068" s="17">
        <f t="shared" si="223"/>
        <v>1986</v>
      </c>
      <c r="F1068" s="17">
        <v>11</v>
      </c>
      <c r="G1068" s="17">
        <v>32</v>
      </c>
      <c r="H1068" s="17">
        <v>2020</v>
      </c>
      <c r="I1068" s="19" t="s">
        <v>12</v>
      </c>
      <c r="J1068" s="17">
        <v>47.213534690000003</v>
      </c>
      <c r="K1068" s="17">
        <v>5.7900212299999998</v>
      </c>
      <c r="L1068" s="20">
        <v>139215.86240000001</v>
      </c>
      <c r="M1068" s="20">
        <v>5028647.28</v>
      </c>
      <c r="N1068" s="20">
        <f t="shared" si="217"/>
        <v>139215.86199999999</v>
      </c>
      <c r="O1068" s="20">
        <f t="shared" si="218"/>
        <v>5028647.28</v>
      </c>
      <c r="P1068" s="20" t="s">
        <v>104</v>
      </c>
      <c r="Q1068" s="43"/>
      <c r="R1068" s="43"/>
      <c r="S1068" s="43"/>
      <c r="T1068" s="43"/>
      <c r="U1068" s="43"/>
      <c r="V1068" s="44">
        <v>13.2</v>
      </c>
      <c r="W1068" s="44">
        <v>13.3</v>
      </c>
      <c r="X1068" s="45">
        <f t="shared" si="220"/>
        <v>13.2</v>
      </c>
      <c r="Y1068" s="45">
        <f t="shared" si="221"/>
        <v>13.3</v>
      </c>
      <c r="Z1068" s="45">
        <f t="shared" si="222"/>
        <v>13.2</v>
      </c>
      <c r="AA1068" s="17"/>
      <c r="AB1068" s="17"/>
      <c r="AC1068" s="17"/>
      <c r="AD1068" s="17"/>
      <c r="AE1068" s="17"/>
      <c r="AF1068" s="17"/>
      <c r="AG1068" s="17"/>
      <c r="AH1068" s="17"/>
      <c r="AI1068" s="17"/>
      <c r="AJ1068" s="17"/>
      <c r="AK1068" s="17"/>
      <c r="AL1068" s="43"/>
      <c r="AM1068" s="43"/>
    </row>
    <row r="1069" spans="1:39" x14ac:dyDescent="0.25">
      <c r="A1069" s="17" t="s">
        <v>638</v>
      </c>
      <c r="B1069" s="18">
        <v>467</v>
      </c>
      <c r="C1069" s="18">
        <v>1068</v>
      </c>
      <c r="D1069" s="18">
        <v>1971</v>
      </c>
      <c r="E1069" s="17">
        <f t="shared" si="223"/>
        <v>1971</v>
      </c>
      <c r="F1069" s="17">
        <v>10</v>
      </c>
      <c r="G1069" s="17">
        <v>32</v>
      </c>
      <c r="H1069" s="17">
        <v>2020</v>
      </c>
      <c r="I1069" s="19" t="s">
        <v>12</v>
      </c>
      <c r="J1069" s="17">
        <v>20.641021429999999</v>
      </c>
      <c r="K1069" s="17">
        <v>22.956114020000001</v>
      </c>
      <c r="L1069" s="20">
        <v>139215.86240000001</v>
      </c>
      <c r="M1069" s="20">
        <v>5028647.28</v>
      </c>
      <c r="N1069" s="20">
        <f t="shared" si="217"/>
        <v>139215.86199999999</v>
      </c>
      <c r="O1069" s="20">
        <f t="shared" si="218"/>
        <v>5028647.28</v>
      </c>
      <c r="P1069" s="20" t="s">
        <v>104</v>
      </c>
      <c r="Q1069" s="43"/>
      <c r="R1069" s="43"/>
      <c r="S1069" s="43"/>
      <c r="T1069" s="43"/>
      <c r="U1069" s="43"/>
      <c r="V1069" s="44">
        <v>6.7</v>
      </c>
      <c r="W1069" s="44">
        <v>5.2</v>
      </c>
      <c r="X1069" s="45">
        <f t="shared" si="220"/>
        <v>6.7</v>
      </c>
      <c r="Y1069" s="45">
        <f t="shared" si="221"/>
        <v>5.2</v>
      </c>
      <c r="Z1069" s="45">
        <f t="shared" si="222"/>
        <v>6.7</v>
      </c>
      <c r="AA1069" s="17"/>
      <c r="AB1069" s="17"/>
      <c r="AC1069" s="17"/>
      <c r="AD1069" s="17"/>
      <c r="AE1069" s="17"/>
      <c r="AF1069" s="17"/>
      <c r="AG1069" s="17"/>
      <c r="AH1069" s="17"/>
      <c r="AI1069" s="17"/>
      <c r="AJ1069" s="17"/>
      <c r="AK1069" s="17"/>
      <c r="AL1069" s="43"/>
      <c r="AM1069" s="43"/>
    </row>
    <row r="1070" spans="1:39" x14ac:dyDescent="0.25">
      <c r="A1070" s="17" t="s">
        <v>658</v>
      </c>
      <c r="B1070" s="18">
        <v>487</v>
      </c>
      <c r="C1070" s="18">
        <v>1069</v>
      </c>
      <c r="D1070" s="18">
        <v>1966</v>
      </c>
      <c r="E1070" s="17">
        <f t="shared" si="223"/>
        <v>1966</v>
      </c>
      <c r="F1070" s="17">
        <v>6</v>
      </c>
      <c r="G1070" s="17">
        <v>32</v>
      </c>
      <c r="H1070" s="17">
        <v>2020</v>
      </c>
      <c r="I1070" s="19" t="s">
        <v>12</v>
      </c>
      <c r="J1070" s="17">
        <v>1.38335835</v>
      </c>
      <c r="K1070" s="17">
        <v>1.9111715600000001</v>
      </c>
      <c r="L1070" s="20">
        <v>139215.86240000001</v>
      </c>
      <c r="M1070" s="20">
        <v>5028647.28</v>
      </c>
      <c r="N1070" s="20">
        <f t="shared" si="217"/>
        <v>139215.86199999999</v>
      </c>
      <c r="O1070" s="20">
        <f t="shared" si="218"/>
        <v>5028647.28</v>
      </c>
      <c r="P1070" s="20" t="s">
        <v>104</v>
      </c>
      <c r="Q1070" s="43"/>
      <c r="R1070" s="43"/>
      <c r="S1070" s="43"/>
      <c r="T1070" s="43"/>
      <c r="U1070" s="43"/>
      <c r="V1070" s="44">
        <v>13.8</v>
      </c>
      <c r="W1070" s="44">
        <v>16.899999999999999</v>
      </c>
      <c r="X1070" s="45">
        <f t="shared" si="220"/>
        <v>13.8</v>
      </c>
      <c r="Y1070" s="45">
        <f t="shared" si="221"/>
        <v>16.899999999999999</v>
      </c>
      <c r="Z1070" s="45">
        <f t="shared" si="222"/>
        <v>13.8</v>
      </c>
      <c r="AA1070" s="17"/>
      <c r="AB1070" s="17"/>
      <c r="AC1070" s="17"/>
      <c r="AD1070" s="17"/>
      <c r="AE1070" s="17"/>
      <c r="AF1070" s="17"/>
      <c r="AG1070" s="17"/>
      <c r="AH1070" s="17"/>
      <c r="AI1070" s="17"/>
      <c r="AJ1070" s="17"/>
      <c r="AK1070" s="17"/>
      <c r="AL1070" s="43"/>
      <c r="AM1070" s="43"/>
    </row>
    <row r="1071" spans="1:39" x14ac:dyDescent="0.25">
      <c r="A1071" s="17" t="s">
        <v>678</v>
      </c>
      <c r="B1071" s="18">
        <v>507</v>
      </c>
      <c r="C1071" s="18">
        <v>1070</v>
      </c>
      <c r="D1071" s="18">
        <v>1963</v>
      </c>
      <c r="E1071" s="17">
        <f t="shared" si="223"/>
        <v>1963</v>
      </c>
      <c r="F1071" s="17">
        <v>1</v>
      </c>
      <c r="G1071" s="17">
        <v>32</v>
      </c>
      <c r="H1071" s="17">
        <v>2020</v>
      </c>
      <c r="I1071" s="19" t="s">
        <v>12</v>
      </c>
      <c r="J1071" s="17">
        <v>3.7081290099999999</v>
      </c>
      <c r="K1071" s="17">
        <v>3.2823610799999998</v>
      </c>
      <c r="L1071" s="20">
        <v>139215.86240000001</v>
      </c>
      <c r="M1071" s="20">
        <v>5028647.28</v>
      </c>
      <c r="N1071" s="20">
        <f t="shared" si="217"/>
        <v>139215.86199999999</v>
      </c>
      <c r="O1071" s="20">
        <f t="shared" si="218"/>
        <v>5028647.28</v>
      </c>
      <c r="P1071" s="20" t="s">
        <v>104</v>
      </c>
      <c r="Q1071" s="43"/>
      <c r="R1071" s="43"/>
      <c r="S1071" s="43"/>
      <c r="T1071" s="43"/>
      <c r="U1071" s="43"/>
      <c r="V1071" s="44">
        <v>5.4</v>
      </c>
      <c r="W1071" s="44">
        <v>6.4</v>
      </c>
      <c r="X1071" s="45">
        <f t="shared" si="220"/>
        <v>5.4</v>
      </c>
      <c r="Y1071" s="45">
        <f t="shared" si="221"/>
        <v>6.4</v>
      </c>
      <c r="Z1071" s="45">
        <f t="shared" si="222"/>
        <v>5.4</v>
      </c>
      <c r="AA1071" s="17"/>
      <c r="AB1071" s="17"/>
      <c r="AC1071" s="17"/>
      <c r="AD1071" s="17"/>
      <c r="AE1071" s="17"/>
      <c r="AF1071" s="17"/>
      <c r="AG1071" s="17"/>
      <c r="AH1071" s="17"/>
      <c r="AI1071" s="17"/>
      <c r="AJ1071" s="17"/>
      <c r="AK1071" s="17"/>
      <c r="AL1071" s="43"/>
      <c r="AM1071" s="43"/>
    </row>
    <row r="1072" spans="1:39" x14ac:dyDescent="0.25">
      <c r="A1072" s="17" t="s">
        <v>707</v>
      </c>
      <c r="B1072" s="18">
        <v>536</v>
      </c>
      <c r="C1072" s="18">
        <v>1071</v>
      </c>
      <c r="D1072" s="18">
        <v>1960</v>
      </c>
      <c r="E1072" s="17">
        <f t="shared" si="223"/>
        <v>1960</v>
      </c>
      <c r="F1072" s="17">
        <v>5</v>
      </c>
      <c r="G1072" s="17">
        <v>32</v>
      </c>
      <c r="H1072" s="17">
        <v>2020</v>
      </c>
      <c r="I1072" s="19" t="s">
        <v>12</v>
      </c>
      <c r="J1072" s="17">
        <v>2.2659573000000002</v>
      </c>
      <c r="K1072" s="17">
        <v>3.42062446</v>
      </c>
      <c r="L1072" s="20">
        <v>139215.86240000001</v>
      </c>
      <c r="M1072" s="20">
        <v>5028647.28</v>
      </c>
      <c r="N1072" s="20">
        <f t="shared" si="217"/>
        <v>139215.86199999999</v>
      </c>
      <c r="O1072" s="20">
        <f t="shared" si="218"/>
        <v>5028647.28</v>
      </c>
      <c r="P1072" s="20" t="s">
        <v>104</v>
      </c>
      <c r="Q1072" s="43"/>
      <c r="R1072" s="43"/>
      <c r="S1072" s="43"/>
      <c r="T1072" s="43"/>
      <c r="U1072" s="43"/>
      <c r="V1072" s="44">
        <v>6</v>
      </c>
      <c r="W1072" s="44">
        <v>5.5</v>
      </c>
      <c r="X1072" s="45">
        <f t="shared" si="220"/>
        <v>6</v>
      </c>
      <c r="Y1072" s="45">
        <f t="shared" si="221"/>
        <v>5.5</v>
      </c>
      <c r="Z1072" s="45">
        <f t="shared" si="222"/>
        <v>6</v>
      </c>
      <c r="AA1072" s="17"/>
      <c r="AB1072" s="17"/>
      <c r="AC1072" s="17"/>
      <c r="AD1072" s="17"/>
      <c r="AE1072" s="17"/>
      <c r="AF1072" s="17"/>
      <c r="AG1072" s="17"/>
      <c r="AH1072" s="17"/>
      <c r="AI1072" s="17"/>
      <c r="AJ1072" s="17"/>
      <c r="AK1072" s="17"/>
      <c r="AL1072" s="43"/>
      <c r="AM1072" s="43"/>
    </row>
    <row r="1073" spans="1:39" x14ac:dyDescent="0.25">
      <c r="A1073" s="17" t="s">
        <v>732</v>
      </c>
      <c r="B1073" s="18">
        <v>561</v>
      </c>
      <c r="C1073" s="18">
        <v>1072</v>
      </c>
      <c r="D1073" s="18">
        <v>1958</v>
      </c>
      <c r="E1073" s="17">
        <f t="shared" si="223"/>
        <v>1958</v>
      </c>
      <c r="F1073" s="17">
        <v>5</v>
      </c>
      <c r="G1073" s="17">
        <v>32</v>
      </c>
      <c r="H1073" s="17">
        <v>2020</v>
      </c>
      <c r="I1073" s="19" t="s">
        <v>12</v>
      </c>
      <c r="J1073" s="17">
        <v>2.75686104</v>
      </c>
      <c r="K1073" s="17">
        <v>3.2492065499999998</v>
      </c>
      <c r="L1073" s="20">
        <v>139215.86240000001</v>
      </c>
      <c r="M1073" s="20">
        <v>5028647.28</v>
      </c>
      <c r="N1073" s="20">
        <f t="shared" si="217"/>
        <v>139215.86199999999</v>
      </c>
      <c r="O1073" s="20">
        <f t="shared" si="218"/>
        <v>5028647.28</v>
      </c>
      <c r="P1073" s="20" t="s">
        <v>104</v>
      </c>
      <c r="Q1073" s="43"/>
      <c r="R1073" s="43"/>
      <c r="S1073" s="43"/>
      <c r="T1073" s="43"/>
      <c r="U1073" s="43"/>
      <c r="V1073" s="44">
        <v>7.2</v>
      </c>
      <c r="W1073" s="44">
        <v>6.9</v>
      </c>
      <c r="X1073" s="45">
        <f t="shared" si="220"/>
        <v>7.2</v>
      </c>
      <c r="Y1073" s="45">
        <f t="shared" si="221"/>
        <v>6.9</v>
      </c>
      <c r="Z1073" s="45">
        <f t="shared" si="222"/>
        <v>7.2</v>
      </c>
      <c r="AA1073" s="17"/>
      <c r="AB1073" s="17"/>
      <c r="AC1073" s="17"/>
      <c r="AD1073" s="17"/>
      <c r="AE1073" s="17"/>
      <c r="AF1073" s="17"/>
      <c r="AG1073" s="17"/>
      <c r="AH1073" s="17"/>
      <c r="AI1073" s="17"/>
      <c r="AJ1073" s="17"/>
      <c r="AK1073" s="17"/>
      <c r="AL1073" s="43"/>
      <c r="AM1073" s="43"/>
    </row>
    <row r="1074" spans="1:39" x14ac:dyDescent="0.25">
      <c r="A1074" s="17" t="s">
        <v>867</v>
      </c>
      <c r="B1074" s="18">
        <v>692</v>
      </c>
      <c r="C1074" s="18">
        <v>1073</v>
      </c>
      <c r="D1074" s="17" t="s">
        <v>837</v>
      </c>
      <c r="E1074" s="17">
        <v>1946</v>
      </c>
      <c r="F1074" s="17">
        <v>31</v>
      </c>
      <c r="G1074" s="17">
        <v>32</v>
      </c>
      <c r="H1074" s="17">
        <v>2020</v>
      </c>
      <c r="I1074" s="19" t="s">
        <v>12</v>
      </c>
      <c r="J1074" s="17">
        <v>14.72194402</v>
      </c>
      <c r="K1074" s="17">
        <v>10.66664052</v>
      </c>
      <c r="L1074" s="20">
        <v>139215.86240000001</v>
      </c>
      <c r="M1074" s="20">
        <v>5028647.28</v>
      </c>
      <c r="N1074" s="20">
        <f t="shared" si="217"/>
        <v>139215.86199999999</v>
      </c>
      <c r="O1074" s="20">
        <f t="shared" si="218"/>
        <v>5028647.28</v>
      </c>
      <c r="P1074" s="20" t="s">
        <v>104</v>
      </c>
      <c r="Q1074" s="43"/>
      <c r="R1074" s="43"/>
      <c r="S1074" s="43"/>
      <c r="T1074" s="43"/>
      <c r="U1074" s="43"/>
      <c r="V1074" s="44">
        <v>0.2</v>
      </c>
      <c r="W1074" s="44">
        <v>1.4</v>
      </c>
      <c r="X1074" s="45">
        <f t="shared" si="220"/>
        <v>0.2</v>
      </c>
      <c r="Y1074" s="45">
        <f t="shared" si="221"/>
        <v>1.4</v>
      </c>
      <c r="Z1074" s="45">
        <f t="shared" si="222"/>
        <v>0.2</v>
      </c>
      <c r="AA1074" s="17"/>
      <c r="AB1074" s="17"/>
      <c r="AC1074" s="17"/>
      <c r="AD1074" s="17"/>
      <c r="AE1074" s="17"/>
      <c r="AF1074" s="17"/>
      <c r="AG1074" s="17"/>
      <c r="AH1074" s="17"/>
      <c r="AI1074" s="17"/>
      <c r="AJ1074" s="17"/>
      <c r="AK1074" s="17"/>
      <c r="AL1074" s="43"/>
      <c r="AM1074" s="43"/>
    </row>
    <row r="1075" spans="1:39" x14ac:dyDescent="0.25">
      <c r="A1075" s="17" t="s">
        <v>906</v>
      </c>
      <c r="B1075" s="18">
        <v>730</v>
      </c>
      <c r="C1075" s="18">
        <v>1074</v>
      </c>
      <c r="D1075" s="17" t="s">
        <v>879</v>
      </c>
      <c r="E1075" s="17">
        <v>1946</v>
      </c>
      <c r="F1075" s="17">
        <v>28</v>
      </c>
      <c r="G1075" s="17">
        <v>32</v>
      </c>
      <c r="H1075" s="17">
        <v>2020</v>
      </c>
      <c r="I1075" s="19" t="s">
        <v>12</v>
      </c>
      <c r="J1075" s="17">
        <v>586.81777460000001</v>
      </c>
      <c r="K1075" s="17">
        <v>-222.97270305999999</v>
      </c>
      <c r="L1075" s="20">
        <v>139215.86240000001</v>
      </c>
      <c r="M1075" s="20">
        <v>5028647.28</v>
      </c>
      <c r="N1075" s="20">
        <f t="shared" si="217"/>
        <v>139215.86199999999</v>
      </c>
      <c r="O1075" s="20">
        <f t="shared" si="218"/>
        <v>5028647.28</v>
      </c>
      <c r="P1075" s="20" t="s">
        <v>104</v>
      </c>
      <c r="Q1075" s="43"/>
      <c r="R1075" s="43"/>
      <c r="S1075" s="43"/>
      <c r="T1075" s="43"/>
      <c r="U1075" s="43"/>
      <c r="V1075" s="44">
        <v>7.5</v>
      </c>
      <c r="W1075" s="44">
        <v>5.7</v>
      </c>
      <c r="X1075" s="45">
        <f t="shared" si="220"/>
        <v>7.5</v>
      </c>
      <c r="Y1075" s="45">
        <f t="shared" si="221"/>
        <v>5.7</v>
      </c>
      <c r="Z1075" s="45">
        <f t="shared" si="222"/>
        <v>7.5</v>
      </c>
      <c r="AA1075" s="17"/>
      <c r="AB1075" s="17"/>
      <c r="AC1075" s="17"/>
      <c r="AD1075" s="17"/>
      <c r="AE1075" s="17"/>
      <c r="AF1075" s="17"/>
      <c r="AG1075" s="17"/>
      <c r="AH1075" s="17"/>
      <c r="AI1075" s="17"/>
      <c r="AJ1075" s="17"/>
      <c r="AK1075" s="17"/>
      <c r="AL1075" s="43"/>
      <c r="AM1075" s="43"/>
    </row>
    <row r="1076" spans="1:39" x14ac:dyDescent="0.25">
      <c r="A1076" s="17" t="s">
        <v>927</v>
      </c>
      <c r="B1076" s="18">
        <v>750</v>
      </c>
      <c r="C1076" s="18">
        <v>1075</v>
      </c>
      <c r="D1076" s="17" t="s">
        <v>919</v>
      </c>
      <c r="E1076" s="17">
        <v>1946</v>
      </c>
      <c r="F1076" s="17">
        <v>9</v>
      </c>
      <c r="G1076" s="17">
        <v>32</v>
      </c>
      <c r="H1076" s="17">
        <v>2020</v>
      </c>
      <c r="I1076" s="19" t="s">
        <v>12</v>
      </c>
      <c r="J1076" s="17">
        <v>39.756745770000002</v>
      </c>
      <c r="K1076" s="17">
        <v>26.357924929999999</v>
      </c>
      <c r="L1076" s="20">
        <v>139215.86240000001</v>
      </c>
      <c r="M1076" s="20">
        <v>5028647.28</v>
      </c>
      <c r="N1076" s="20">
        <f t="shared" si="217"/>
        <v>139215.86199999999</v>
      </c>
      <c r="O1076" s="20">
        <f t="shared" si="218"/>
        <v>5028647.28</v>
      </c>
      <c r="P1076" s="20" t="s">
        <v>104</v>
      </c>
      <c r="Q1076" s="43"/>
      <c r="R1076" s="43"/>
      <c r="S1076" s="43"/>
      <c r="T1076" s="43"/>
      <c r="U1076" s="43"/>
      <c r="V1076" s="44">
        <v>0.8</v>
      </c>
      <c r="W1076" s="44">
        <v>1.3</v>
      </c>
      <c r="X1076" s="45">
        <f t="shared" si="220"/>
        <v>0.8</v>
      </c>
      <c r="Y1076" s="45">
        <f t="shared" si="221"/>
        <v>1.3</v>
      </c>
      <c r="Z1076" s="45">
        <f t="shared" si="222"/>
        <v>0.8</v>
      </c>
      <c r="AA1076" s="17"/>
      <c r="AB1076" s="17"/>
      <c r="AC1076" s="17"/>
      <c r="AD1076" s="17"/>
      <c r="AE1076" s="17"/>
      <c r="AF1076" s="17"/>
      <c r="AG1076" s="17"/>
      <c r="AH1076" s="17"/>
      <c r="AI1076" s="17"/>
      <c r="AJ1076" s="17"/>
      <c r="AK1076" s="17"/>
      <c r="AL1076" s="43"/>
      <c r="AM1076" s="43"/>
    </row>
    <row r="1077" spans="1:39" x14ac:dyDescent="0.25">
      <c r="A1077" s="17" t="s">
        <v>1103</v>
      </c>
      <c r="B1077" s="18">
        <v>924</v>
      </c>
      <c r="C1077" s="18">
        <v>1076</v>
      </c>
      <c r="D1077" s="17">
        <v>1891</v>
      </c>
      <c r="E1077" s="17">
        <f>D1077</f>
        <v>1891</v>
      </c>
      <c r="F1077" s="17">
        <v>2</v>
      </c>
      <c r="G1077" s="17">
        <v>32</v>
      </c>
      <c r="H1077" s="17">
        <v>2020</v>
      </c>
      <c r="I1077" s="19" t="s">
        <v>12</v>
      </c>
      <c r="J1077" s="17">
        <v>3.7515899899999998</v>
      </c>
      <c r="K1077" s="17">
        <v>2.3303677999999999</v>
      </c>
      <c r="L1077" s="20">
        <v>139215.86240000001</v>
      </c>
      <c r="M1077" s="20">
        <v>5028647.28</v>
      </c>
      <c r="N1077" s="20">
        <f t="shared" si="217"/>
        <v>139215.86199999999</v>
      </c>
      <c r="O1077" s="20">
        <f t="shared" si="218"/>
        <v>5028647.28</v>
      </c>
      <c r="P1077" s="20" t="s">
        <v>104</v>
      </c>
      <c r="Q1077" s="43"/>
      <c r="R1077" s="43"/>
      <c r="S1077" s="43"/>
      <c r="T1077" s="43"/>
      <c r="U1077" s="43"/>
      <c r="V1077" s="44">
        <v>4.7</v>
      </c>
      <c r="W1077" s="44">
        <v>3.7</v>
      </c>
      <c r="X1077" s="45">
        <f t="shared" si="220"/>
        <v>4.7</v>
      </c>
      <c r="Y1077" s="45">
        <f t="shared" si="221"/>
        <v>3.7</v>
      </c>
      <c r="Z1077" s="45">
        <f t="shared" si="222"/>
        <v>4.7</v>
      </c>
      <c r="AA1077" s="17"/>
      <c r="AB1077" s="17"/>
      <c r="AC1077" s="17"/>
      <c r="AD1077" s="17"/>
      <c r="AE1077" s="17"/>
      <c r="AF1077" s="17"/>
      <c r="AG1077" s="17"/>
      <c r="AH1077" s="17"/>
      <c r="AI1077" s="17"/>
      <c r="AJ1077" s="17"/>
      <c r="AK1077" s="17"/>
      <c r="AL1077" s="43"/>
      <c r="AM1077" s="43"/>
    </row>
    <row r="1078" spans="1:39" x14ac:dyDescent="0.25">
      <c r="A1078" s="17" t="s">
        <v>1120</v>
      </c>
      <c r="B1078" s="18">
        <v>941</v>
      </c>
      <c r="C1078" s="18">
        <v>1077</v>
      </c>
      <c r="D1078" s="17" t="s">
        <v>1121</v>
      </c>
      <c r="E1078" s="17">
        <v>1883</v>
      </c>
      <c r="F1078" s="17">
        <v>1</v>
      </c>
      <c r="G1078" s="17">
        <v>32</v>
      </c>
      <c r="H1078" s="17">
        <v>2020</v>
      </c>
      <c r="I1078" s="19" t="s">
        <v>12</v>
      </c>
      <c r="J1078" s="17">
        <v>9.8418415499999998</v>
      </c>
      <c r="K1078" s="17">
        <v>3.9439332</v>
      </c>
      <c r="L1078" s="20">
        <v>139215.86240000001</v>
      </c>
      <c r="M1078" s="20">
        <v>5028647.28</v>
      </c>
      <c r="N1078" s="20">
        <f t="shared" si="217"/>
        <v>139215.86199999999</v>
      </c>
      <c r="O1078" s="20">
        <f t="shared" si="218"/>
        <v>5028647.28</v>
      </c>
      <c r="P1078" s="20" t="s">
        <v>104</v>
      </c>
      <c r="Q1078" s="43"/>
      <c r="R1078" s="43"/>
      <c r="S1078" s="43"/>
      <c r="T1078" s="43"/>
      <c r="U1078" s="43"/>
      <c r="V1078" s="44">
        <v>0.65731178000000001</v>
      </c>
      <c r="W1078" s="44">
        <v>4.64173144</v>
      </c>
      <c r="X1078" s="45">
        <f t="shared" si="220"/>
        <v>0.65731178000000001</v>
      </c>
      <c r="Y1078" s="45">
        <f t="shared" si="221"/>
        <v>4.64173144</v>
      </c>
      <c r="Z1078" s="45">
        <f t="shared" si="222"/>
        <v>0.65731178000000001</v>
      </c>
      <c r="AA1078" s="17"/>
      <c r="AB1078" s="17"/>
      <c r="AC1078" s="17"/>
      <c r="AD1078" s="17"/>
      <c r="AE1078" s="17"/>
      <c r="AF1078" s="17"/>
      <c r="AG1078" s="17"/>
      <c r="AH1078" s="17"/>
      <c r="AI1078" s="17"/>
      <c r="AJ1078" s="17"/>
      <c r="AK1078" s="17"/>
      <c r="AL1078" s="43"/>
      <c r="AM1078" s="43"/>
    </row>
    <row r="1079" spans="1:39" x14ac:dyDescent="0.25">
      <c r="A1079" s="17" t="s">
        <v>1185</v>
      </c>
      <c r="B1079" s="18">
        <v>1003</v>
      </c>
      <c r="C1079" s="18">
        <v>1078</v>
      </c>
      <c r="D1079" s="17" t="s">
        <v>1176</v>
      </c>
      <c r="E1079" s="17">
        <v>1880</v>
      </c>
      <c r="F1079" s="17">
        <v>10</v>
      </c>
      <c r="G1079" s="17">
        <v>32</v>
      </c>
      <c r="H1079" s="17">
        <v>2020</v>
      </c>
      <c r="I1079" s="19" t="s">
        <v>12</v>
      </c>
      <c r="J1079" s="17">
        <v>6540.89892272</v>
      </c>
      <c r="K1079" s="17">
        <v>-1849.0902557899999</v>
      </c>
      <c r="L1079" s="20">
        <v>139215.86240000001</v>
      </c>
      <c r="M1079" s="20">
        <v>5028647.28</v>
      </c>
      <c r="N1079" s="20">
        <f t="shared" si="217"/>
        <v>139215.86199999999</v>
      </c>
      <c r="O1079" s="20">
        <f t="shared" si="218"/>
        <v>5028647.28</v>
      </c>
      <c r="P1079" s="20" t="s">
        <v>104</v>
      </c>
      <c r="Q1079" s="43"/>
      <c r="R1079" s="43"/>
      <c r="S1079" s="43"/>
      <c r="T1079" s="43"/>
      <c r="U1079" s="43"/>
      <c r="V1079" s="44">
        <v>13.9</v>
      </c>
      <c r="W1079" s="44">
        <v>11.6</v>
      </c>
      <c r="X1079" s="45">
        <f t="shared" si="220"/>
        <v>13.9</v>
      </c>
      <c r="Y1079" s="45">
        <f t="shared" si="221"/>
        <v>11.6</v>
      </c>
      <c r="Z1079" s="45">
        <f t="shared" si="222"/>
        <v>13.9</v>
      </c>
      <c r="AA1079" s="17"/>
      <c r="AB1079" s="17"/>
      <c r="AC1079" s="17"/>
      <c r="AD1079" s="17"/>
      <c r="AE1079" s="17"/>
      <c r="AF1079" s="17"/>
      <c r="AG1079" s="17"/>
      <c r="AH1079" s="17"/>
      <c r="AI1079" s="17"/>
      <c r="AJ1079" s="17"/>
      <c r="AK1079" s="17"/>
      <c r="AL1079" s="43"/>
      <c r="AM1079" s="43"/>
    </row>
    <row r="1080" spans="1:39" x14ac:dyDescent="0.25">
      <c r="A1080" s="17" t="s">
        <v>1317</v>
      </c>
      <c r="B1080" s="18">
        <v>1132</v>
      </c>
      <c r="C1080" s="18">
        <v>1079</v>
      </c>
      <c r="D1080" s="17">
        <v>1874</v>
      </c>
      <c r="E1080" s="17">
        <f t="shared" ref="E1080:E1087" si="224">D1080</f>
        <v>1874</v>
      </c>
      <c r="F1080" s="17">
        <v>6</v>
      </c>
      <c r="G1080" s="17">
        <v>32</v>
      </c>
      <c r="H1080" s="17">
        <v>2020</v>
      </c>
      <c r="I1080" s="19" t="s">
        <v>12</v>
      </c>
      <c r="J1080" s="17">
        <v>11.415170010000001</v>
      </c>
      <c r="K1080" s="17">
        <v>5.7453702599999996</v>
      </c>
      <c r="L1080" s="20">
        <v>139215.86240000001</v>
      </c>
      <c r="M1080" s="20">
        <v>5028647.28</v>
      </c>
      <c r="N1080" s="20">
        <f t="shared" si="217"/>
        <v>139215.86199999999</v>
      </c>
      <c r="O1080" s="20">
        <f t="shared" si="218"/>
        <v>5028647.28</v>
      </c>
      <c r="P1080" s="20" t="s">
        <v>104</v>
      </c>
      <c r="Q1080" s="43"/>
      <c r="R1080" s="43"/>
      <c r="S1080" s="43"/>
      <c r="T1080" s="43"/>
      <c r="U1080" s="43"/>
      <c r="V1080" s="52">
        <v>5.8712315400000001</v>
      </c>
      <c r="W1080" s="52">
        <v>3.2069560500000001</v>
      </c>
      <c r="X1080" s="45">
        <f t="shared" si="220"/>
        <v>5.8712315400000001</v>
      </c>
      <c r="Y1080" s="45">
        <f t="shared" si="221"/>
        <v>3.2069560500000001</v>
      </c>
      <c r="Z1080" s="45">
        <f t="shared" si="222"/>
        <v>5.8712315400000001</v>
      </c>
      <c r="AA1080" s="17"/>
      <c r="AB1080" s="17"/>
      <c r="AC1080" s="17"/>
      <c r="AD1080" s="17"/>
      <c r="AE1080" s="17"/>
      <c r="AF1080" s="17"/>
      <c r="AG1080" s="17"/>
      <c r="AH1080" s="17"/>
      <c r="AI1080" s="17"/>
      <c r="AJ1080" s="17"/>
      <c r="AK1080" s="17"/>
      <c r="AL1080" s="43"/>
      <c r="AM1080" s="43"/>
    </row>
    <row r="1081" spans="1:39" x14ac:dyDescent="0.25">
      <c r="A1081" s="17" t="s">
        <v>1328</v>
      </c>
      <c r="B1081" s="18">
        <v>1143</v>
      </c>
      <c r="C1081" s="18">
        <v>1080</v>
      </c>
      <c r="D1081" s="17">
        <v>1862</v>
      </c>
      <c r="E1081" s="17">
        <f t="shared" si="224"/>
        <v>1862</v>
      </c>
      <c r="F1081" s="17">
        <v>1</v>
      </c>
      <c r="G1081" s="17">
        <v>32</v>
      </c>
      <c r="H1081" s="17">
        <v>2020</v>
      </c>
      <c r="I1081" s="19" t="s">
        <v>12</v>
      </c>
      <c r="J1081" s="17">
        <v>5.3900453700000002</v>
      </c>
      <c r="K1081" s="17">
        <v>3.13149174</v>
      </c>
      <c r="L1081" s="20">
        <v>139215.86240000001</v>
      </c>
      <c r="M1081" s="20">
        <v>5028647.28</v>
      </c>
      <c r="N1081" s="20">
        <f t="shared" si="217"/>
        <v>139215.86199999999</v>
      </c>
      <c r="O1081" s="20">
        <f t="shared" si="218"/>
        <v>5028647.28</v>
      </c>
      <c r="P1081" s="20" t="s">
        <v>104</v>
      </c>
      <c r="Q1081" s="43"/>
      <c r="R1081" s="43"/>
      <c r="S1081" s="43"/>
      <c r="T1081" s="43"/>
      <c r="U1081" s="43"/>
      <c r="V1081" s="44">
        <v>0.5</v>
      </c>
      <c r="W1081" s="44">
        <v>4.0999999999999996</v>
      </c>
      <c r="X1081" s="45">
        <f t="shared" si="220"/>
        <v>0.5</v>
      </c>
      <c r="Y1081" s="45">
        <f t="shared" si="221"/>
        <v>4.0999999999999996</v>
      </c>
      <c r="Z1081" s="45">
        <f t="shared" si="222"/>
        <v>0.5</v>
      </c>
      <c r="AA1081" s="17"/>
      <c r="AB1081" s="17"/>
      <c r="AC1081" s="17"/>
      <c r="AD1081" s="17"/>
      <c r="AE1081" s="17"/>
      <c r="AF1081" s="17"/>
      <c r="AG1081" s="17"/>
      <c r="AH1081" s="17"/>
      <c r="AI1081" s="17"/>
      <c r="AJ1081" s="17"/>
      <c r="AK1081" s="17"/>
      <c r="AL1081" s="43"/>
      <c r="AM1081" s="43"/>
    </row>
    <row r="1082" spans="1:39" x14ac:dyDescent="0.25">
      <c r="A1082" s="17" t="s">
        <v>1442</v>
      </c>
      <c r="B1082" s="18">
        <v>1255</v>
      </c>
      <c r="C1082" s="18">
        <v>1081</v>
      </c>
      <c r="D1082" s="17">
        <v>1824</v>
      </c>
      <c r="E1082" s="17">
        <f t="shared" si="224"/>
        <v>1824</v>
      </c>
      <c r="F1082" s="17">
        <v>1</v>
      </c>
      <c r="G1082" s="17">
        <v>32</v>
      </c>
      <c r="H1082" s="17">
        <v>2020</v>
      </c>
      <c r="I1082" s="19" t="s">
        <v>12</v>
      </c>
      <c r="J1082" s="17">
        <v>306.17867346999998</v>
      </c>
      <c r="K1082" s="17">
        <v>-880.67055427000003</v>
      </c>
      <c r="L1082" s="20">
        <v>139215.86240000001</v>
      </c>
      <c r="M1082" s="20">
        <v>5028647.28</v>
      </c>
      <c r="N1082" s="20">
        <f t="shared" si="217"/>
        <v>139215.86199999999</v>
      </c>
      <c r="O1082" s="20">
        <f t="shared" si="218"/>
        <v>5028647.28</v>
      </c>
      <c r="P1082" s="20" t="s">
        <v>104</v>
      </c>
      <c r="Q1082" s="43"/>
      <c r="R1082" s="43"/>
      <c r="S1082" s="43"/>
      <c r="T1082" s="43"/>
      <c r="U1082" s="43"/>
      <c r="V1082" s="44">
        <v>5.1061112900000003</v>
      </c>
      <c r="W1082" s="53">
        <v>8.7789093999999999</v>
      </c>
      <c r="X1082" s="45">
        <f t="shared" si="220"/>
        <v>5.1061112900000003</v>
      </c>
      <c r="Y1082" s="45">
        <f t="shared" si="221"/>
        <v>8.7789093999999999</v>
      </c>
      <c r="Z1082" s="45">
        <f t="shared" si="222"/>
        <v>5.1061112900000003</v>
      </c>
      <c r="AA1082" s="17"/>
      <c r="AB1082" s="17"/>
      <c r="AC1082" s="17"/>
      <c r="AD1082" s="17"/>
      <c r="AE1082" s="17"/>
      <c r="AF1082" s="17"/>
      <c r="AG1082" s="17"/>
      <c r="AH1082" s="17"/>
      <c r="AI1082" s="17"/>
      <c r="AJ1082" s="17"/>
      <c r="AK1082" s="17"/>
      <c r="AL1082" s="45"/>
      <c r="AM1082" s="45"/>
    </row>
    <row r="1083" spans="1:39" x14ac:dyDescent="0.25">
      <c r="A1083" s="17" t="s">
        <v>313</v>
      </c>
      <c r="B1083" s="18">
        <v>131</v>
      </c>
      <c r="C1083" s="18">
        <v>1082</v>
      </c>
      <c r="D1083" s="18">
        <v>2010</v>
      </c>
      <c r="E1083" s="17">
        <f t="shared" si="224"/>
        <v>2010</v>
      </c>
      <c r="F1083" s="17">
        <v>26</v>
      </c>
      <c r="G1083" s="17">
        <v>32</v>
      </c>
      <c r="H1083" s="17">
        <v>2020</v>
      </c>
      <c r="I1083" s="19" t="s">
        <v>12</v>
      </c>
      <c r="J1083" s="17">
        <v>2646.7076516799998</v>
      </c>
      <c r="K1083" s="17">
        <v>-541.98493549</v>
      </c>
      <c r="L1083" s="20">
        <v>139215.86240000001</v>
      </c>
      <c r="M1083" s="20">
        <v>5028647.28</v>
      </c>
      <c r="N1083" s="20">
        <f t="shared" si="217"/>
        <v>139215.86199999999</v>
      </c>
      <c r="O1083" s="20">
        <f t="shared" si="218"/>
        <v>5028647.28</v>
      </c>
      <c r="P1083" s="20" t="s">
        <v>104</v>
      </c>
      <c r="Q1083" s="43"/>
      <c r="R1083" s="43"/>
      <c r="S1083" s="43"/>
      <c r="T1083" s="43"/>
      <c r="U1083" s="43"/>
      <c r="V1083" s="45">
        <v>0.75980855000000003</v>
      </c>
      <c r="W1083" s="45">
        <v>0.13951716</v>
      </c>
      <c r="X1083" s="45">
        <f t="shared" si="220"/>
        <v>0.75980855000000003</v>
      </c>
      <c r="Y1083" s="45">
        <f t="shared" si="221"/>
        <v>0.13951716</v>
      </c>
      <c r="Z1083" s="45">
        <f t="shared" si="222"/>
        <v>0.75980855000000003</v>
      </c>
      <c r="AA1083" s="17"/>
      <c r="AB1083" s="17"/>
      <c r="AC1083" s="17"/>
      <c r="AD1083" s="17"/>
      <c r="AE1083" s="17"/>
      <c r="AF1083" s="17"/>
      <c r="AG1083" s="17"/>
      <c r="AH1083" s="17"/>
      <c r="AI1083" s="17"/>
      <c r="AJ1083" s="17"/>
      <c r="AK1083" s="17"/>
      <c r="AL1083" s="43"/>
      <c r="AM1083" s="43"/>
    </row>
    <row r="1084" spans="1:39" x14ac:dyDescent="0.25">
      <c r="A1084" s="17" t="s">
        <v>404</v>
      </c>
      <c r="B1084" s="18">
        <v>226</v>
      </c>
      <c r="C1084" s="18">
        <v>1083</v>
      </c>
      <c r="D1084" s="18">
        <v>1995</v>
      </c>
      <c r="E1084" s="17">
        <f t="shared" si="224"/>
        <v>1995</v>
      </c>
      <c r="F1084" s="17">
        <v>22</v>
      </c>
      <c r="G1084" s="17">
        <v>32</v>
      </c>
      <c r="H1084" s="17">
        <v>2020</v>
      </c>
      <c r="I1084" s="19" t="s">
        <v>12</v>
      </c>
      <c r="J1084" s="17">
        <v>1670.25148427</v>
      </c>
      <c r="K1084" s="17">
        <v>-253.55224405000001</v>
      </c>
      <c r="L1084" s="20">
        <v>139215.86240000001</v>
      </c>
      <c r="M1084" s="20">
        <v>5028647.28</v>
      </c>
      <c r="N1084" s="20">
        <f t="shared" si="217"/>
        <v>139215.86199999999</v>
      </c>
      <c r="O1084" s="20">
        <f t="shared" si="218"/>
        <v>5028647.28</v>
      </c>
      <c r="P1084" s="20" t="s">
        <v>104</v>
      </c>
      <c r="Q1084" s="43"/>
      <c r="R1084" s="43"/>
      <c r="S1084" s="43"/>
      <c r="T1084" s="43"/>
      <c r="U1084" s="43"/>
      <c r="V1084" s="52">
        <v>12.714067310000001</v>
      </c>
      <c r="W1084" s="52">
        <v>17.381568359999999</v>
      </c>
      <c r="X1084" s="45">
        <f t="shared" si="220"/>
        <v>12.714067310000001</v>
      </c>
      <c r="Y1084" s="45">
        <f t="shared" si="221"/>
        <v>17.381568359999999</v>
      </c>
      <c r="Z1084" s="45">
        <f t="shared" si="222"/>
        <v>12.714067310000001</v>
      </c>
      <c r="AA1084" s="17"/>
      <c r="AB1084" s="17"/>
      <c r="AC1084" s="17"/>
      <c r="AD1084" s="17"/>
      <c r="AE1084" s="17"/>
      <c r="AF1084" s="17"/>
      <c r="AG1084" s="17"/>
      <c r="AH1084" s="17"/>
      <c r="AI1084" s="17"/>
      <c r="AJ1084" s="17"/>
      <c r="AK1084" s="17"/>
      <c r="AL1084" s="43"/>
      <c r="AM1084" s="43"/>
    </row>
    <row r="1085" spans="1:39" x14ac:dyDescent="0.25">
      <c r="A1085" s="17" t="s">
        <v>438</v>
      </c>
      <c r="B1085" s="18">
        <v>261</v>
      </c>
      <c r="C1085" s="18">
        <v>1084</v>
      </c>
      <c r="D1085" s="18">
        <v>1992</v>
      </c>
      <c r="E1085" s="17">
        <f t="shared" si="224"/>
        <v>1992</v>
      </c>
      <c r="F1085" s="17">
        <v>26</v>
      </c>
      <c r="G1085" s="17">
        <v>32</v>
      </c>
      <c r="H1085" s="17">
        <v>2020</v>
      </c>
      <c r="I1085" s="19" t="s">
        <v>12</v>
      </c>
      <c r="J1085" s="17">
        <v>3291.1280880600002</v>
      </c>
      <c r="K1085" s="17">
        <v>-711.39441119000003</v>
      </c>
      <c r="L1085" s="20">
        <v>139215.86240000001</v>
      </c>
      <c r="M1085" s="20">
        <v>5028647.28</v>
      </c>
      <c r="N1085" s="20">
        <f t="shared" si="217"/>
        <v>139215.86199999999</v>
      </c>
      <c r="O1085" s="20">
        <f t="shared" si="218"/>
        <v>5028647.28</v>
      </c>
      <c r="P1085" s="20" t="s">
        <v>104</v>
      </c>
      <c r="Q1085" s="43"/>
      <c r="R1085" s="43"/>
      <c r="S1085" s="43"/>
      <c r="T1085" s="43"/>
      <c r="U1085" s="43"/>
      <c r="V1085" s="52">
        <v>18.81291229</v>
      </c>
      <c r="W1085" s="52">
        <v>20.920860350000002</v>
      </c>
      <c r="X1085" s="45">
        <f t="shared" si="220"/>
        <v>18.81291229</v>
      </c>
      <c r="Y1085" s="45">
        <f t="shared" si="221"/>
        <v>20.920860350000002</v>
      </c>
      <c r="Z1085" s="45">
        <f t="shared" si="222"/>
        <v>18.81291229</v>
      </c>
      <c r="AA1085" s="17"/>
      <c r="AB1085" s="17"/>
      <c r="AC1085" s="17"/>
      <c r="AD1085" s="17"/>
      <c r="AE1085" s="17"/>
      <c r="AF1085" s="17"/>
      <c r="AG1085" s="17"/>
      <c r="AH1085" s="17"/>
      <c r="AI1085" s="17"/>
      <c r="AJ1085" s="17"/>
      <c r="AK1085" s="17"/>
      <c r="AL1085" s="43"/>
      <c r="AM1085" s="43"/>
    </row>
    <row r="1086" spans="1:39" x14ac:dyDescent="0.25">
      <c r="A1086" s="17" t="s">
        <v>463</v>
      </c>
      <c r="B1086" s="18">
        <v>286</v>
      </c>
      <c r="C1086" s="18">
        <v>1085</v>
      </c>
      <c r="D1086" s="18">
        <v>1989</v>
      </c>
      <c r="E1086" s="17">
        <f t="shared" si="224"/>
        <v>1989</v>
      </c>
      <c r="F1086" s="17">
        <v>14</v>
      </c>
      <c r="G1086" s="17">
        <v>32</v>
      </c>
      <c r="H1086" s="17">
        <v>2020</v>
      </c>
      <c r="I1086" s="19" t="s">
        <v>12</v>
      </c>
      <c r="J1086" s="17">
        <v>3386.87128158</v>
      </c>
      <c r="K1086" s="17">
        <v>-730.56006957</v>
      </c>
      <c r="L1086" s="20">
        <v>139215.86240000001</v>
      </c>
      <c r="M1086" s="20">
        <v>5028647.28</v>
      </c>
      <c r="N1086" s="20">
        <f t="shared" si="217"/>
        <v>139215.86199999999</v>
      </c>
      <c r="O1086" s="20">
        <f t="shared" si="218"/>
        <v>5028647.28</v>
      </c>
      <c r="P1086" s="20" t="s">
        <v>104</v>
      </c>
      <c r="Q1086" s="43"/>
      <c r="R1086" s="43"/>
      <c r="S1086" s="43"/>
      <c r="T1086" s="43"/>
      <c r="U1086" s="43"/>
      <c r="V1086" s="45">
        <v>13.078312260000001</v>
      </c>
      <c r="W1086" s="52">
        <v>14.40074272</v>
      </c>
      <c r="X1086" s="45">
        <f t="shared" si="220"/>
        <v>13.078312260000001</v>
      </c>
      <c r="Y1086" s="45">
        <f t="shared" si="221"/>
        <v>14.40074272</v>
      </c>
      <c r="Z1086" s="45">
        <f t="shared" si="222"/>
        <v>13.078312260000001</v>
      </c>
      <c r="AA1086" s="17"/>
      <c r="AB1086" s="17"/>
      <c r="AC1086" s="17"/>
      <c r="AD1086" s="17"/>
      <c r="AE1086" s="17"/>
      <c r="AF1086" s="17"/>
      <c r="AG1086" s="17"/>
      <c r="AH1086" s="17"/>
      <c r="AI1086" s="17"/>
      <c r="AJ1086" s="17"/>
      <c r="AK1086" s="17"/>
      <c r="AL1086" s="43"/>
      <c r="AM1086" s="43"/>
    </row>
    <row r="1087" spans="1:39" x14ac:dyDescent="0.25">
      <c r="A1087" s="17" t="s">
        <v>525</v>
      </c>
      <c r="B1087" s="18">
        <v>350</v>
      </c>
      <c r="C1087" s="18">
        <v>1086</v>
      </c>
      <c r="D1087" s="18">
        <v>1983</v>
      </c>
      <c r="E1087" s="17">
        <f t="shared" si="224"/>
        <v>1983</v>
      </c>
      <c r="F1087" s="17">
        <v>20</v>
      </c>
      <c r="G1087" s="17">
        <v>32</v>
      </c>
      <c r="H1087" s="17">
        <v>2020</v>
      </c>
      <c r="I1087" s="19" t="s">
        <v>12</v>
      </c>
      <c r="J1087" s="17">
        <v>3314.5236322000001</v>
      </c>
      <c r="K1087" s="17">
        <v>-757.58811858000001</v>
      </c>
      <c r="L1087" s="20">
        <v>139215.86240000001</v>
      </c>
      <c r="M1087" s="20">
        <v>5028647.28</v>
      </c>
      <c r="N1087" s="20">
        <f t="shared" si="217"/>
        <v>139215.86199999999</v>
      </c>
      <c r="O1087" s="20">
        <f t="shared" si="218"/>
        <v>5028647.28</v>
      </c>
      <c r="P1087" s="20" t="s">
        <v>104</v>
      </c>
      <c r="Q1087" s="43"/>
      <c r="R1087" s="43"/>
      <c r="S1087" s="43"/>
      <c r="T1087" s="43"/>
      <c r="U1087" s="43"/>
      <c r="V1087" s="45">
        <v>9.0347910099999993</v>
      </c>
      <c r="W1087" s="45">
        <v>9.7988806099999994</v>
      </c>
      <c r="X1087" s="45">
        <f t="shared" si="220"/>
        <v>9.0347910099999993</v>
      </c>
      <c r="Y1087" s="45">
        <f t="shared" si="221"/>
        <v>9.7988806099999994</v>
      </c>
      <c r="Z1087" s="45">
        <f t="shared" si="222"/>
        <v>9.0347910099999993</v>
      </c>
      <c r="AA1087" s="17"/>
      <c r="AB1087" s="17"/>
      <c r="AC1087" s="17"/>
      <c r="AD1087" s="17"/>
      <c r="AE1087" s="17"/>
      <c r="AF1087" s="17"/>
      <c r="AG1087" s="17"/>
      <c r="AH1087" s="17"/>
      <c r="AI1087" s="17"/>
      <c r="AJ1087" s="17"/>
      <c r="AK1087" s="17"/>
      <c r="AL1087" s="43"/>
      <c r="AM1087" s="43"/>
    </row>
    <row r="1088" spans="1:39" x14ac:dyDescent="0.25">
      <c r="A1088" s="17" t="s">
        <v>558</v>
      </c>
      <c r="B1088" s="18">
        <v>385</v>
      </c>
      <c r="C1088" s="18">
        <v>1087</v>
      </c>
      <c r="D1088">
        <v>1980</v>
      </c>
      <c r="E1088">
        <v>1980</v>
      </c>
      <c r="F1088">
        <v>23</v>
      </c>
      <c r="G1088" s="17">
        <v>32</v>
      </c>
      <c r="H1088" s="17">
        <v>2020</v>
      </c>
      <c r="I1088" s="19" t="s">
        <v>12</v>
      </c>
      <c r="J1088">
        <v>3478.6629903799999</v>
      </c>
      <c r="K1088">
        <v>-836.78557545000001</v>
      </c>
      <c r="L1088" s="54">
        <v>139215.86240000001</v>
      </c>
      <c r="M1088" s="54">
        <v>5028647.28</v>
      </c>
      <c r="N1088" s="20">
        <f t="shared" si="217"/>
        <v>139215.86199999999</v>
      </c>
      <c r="O1088" s="20">
        <f t="shared" si="218"/>
        <v>5028647.28</v>
      </c>
      <c r="P1088" s="20" t="s">
        <v>104</v>
      </c>
      <c r="Q1088" s="43"/>
      <c r="R1088" s="43"/>
      <c r="S1088" s="43"/>
      <c r="T1088" s="43"/>
      <c r="U1088" s="43"/>
      <c r="V1088" s="45">
        <v>8.9866454000000004</v>
      </c>
      <c r="W1088" s="45">
        <v>13.299204960000001</v>
      </c>
      <c r="X1088" s="45">
        <f t="shared" si="220"/>
        <v>8.9866454000000004</v>
      </c>
      <c r="Y1088" s="45">
        <f t="shared" si="221"/>
        <v>13.299204960000001</v>
      </c>
      <c r="Z1088" s="45">
        <f t="shared" si="222"/>
        <v>8.9866454000000004</v>
      </c>
      <c r="AA1088" s="17"/>
      <c r="AB1088" s="17"/>
      <c r="AC1088" s="17"/>
      <c r="AD1088" s="17"/>
      <c r="AE1088" s="17"/>
      <c r="AF1088" s="17"/>
      <c r="AG1088" s="17"/>
      <c r="AH1088" s="17"/>
      <c r="AI1088" s="17"/>
      <c r="AJ1088" s="17"/>
      <c r="AK1088" s="17"/>
      <c r="AL1088" s="43"/>
      <c r="AM1088" s="43"/>
    </row>
    <row r="1089" spans="1:39" x14ac:dyDescent="0.25">
      <c r="A1089" s="17" t="s">
        <v>603</v>
      </c>
      <c r="B1089" s="18">
        <v>431</v>
      </c>
      <c r="C1089" s="18">
        <v>1088</v>
      </c>
      <c r="D1089" s="18">
        <v>1977</v>
      </c>
      <c r="E1089" s="17">
        <f>D1089</f>
        <v>1977</v>
      </c>
      <c r="F1089" s="17">
        <v>29</v>
      </c>
      <c r="G1089" s="17">
        <v>32</v>
      </c>
      <c r="H1089" s="17">
        <v>2020</v>
      </c>
      <c r="I1089" s="19" t="s">
        <v>12</v>
      </c>
      <c r="J1089" s="17">
        <v>3544.7941106399999</v>
      </c>
      <c r="K1089" s="17">
        <v>-859.84438389000002</v>
      </c>
      <c r="L1089" s="20">
        <v>139215.86240000001</v>
      </c>
      <c r="M1089" s="20">
        <v>5028647.28</v>
      </c>
      <c r="N1089" s="20">
        <f t="shared" si="217"/>
        <v>139215.86199999999</v>
      </c>
      <c r="O1089" s="20">
        <f t="shared" si="218"/>
        <v>5028647.28</v>
      </c>
      <c r="P1089" s="20" t="s">
        <v>104</v>
      </c>
      <c r="Q1089" s="43"/>
      <c r="R1089" s="43"/>
      <c r="S1089" s="43"/>
      <c r="T1089" s="43"/>
      <c r="U1089" s="43"/>
      <c r="V1089" s="44">
        <v>11.26720503</v>
      </c>
      <c r="W1089" s="44">
        <v>14.192962140000001</v>
      </c>
      <c r="X1089" s="45">
        <f t="shared" si="220"/>
        <v>11.26720503</v>
      </c>
      <c r="Y1089" s="45">
        <f t="shared" si="221"/>
        <v>14.192962140000001</v>
      </c>
      <c r="Z1089" s="45">
        <f t="shared" si="222"/>
        <v>11.26720503</v>
      </c>
      <c r="AA1089" s="17"/>
      <c r="AB1089" s="17"/>
      <c r="AC1089" s="17"/>
      <c r="AD1089" s="17"/>
      <c r="AE1089" s="17"/>
      <c r="AF1089" s="17"/>
      <c r="AG1089" s="17"/>
      <c r="AH1089" s="17"/>
      <c r="AI1089" s="17"/>
      <c r="AJ1089" s="17"/>
      <c r="AK1089" s="17"/>
      <c r="AL1089" s="43"/>
      <c r="AM1089" s="43"/>
    </row>
    <row r="1090" spans="1:39" x14ac:dyDescent="0.25">
      <c r="A1090" s="29" t="s">
        <v>156</v>
      </c>
      <c r="B1090" s="29">
        <v>26</v>
      </c>
      <c r="C1090" s="29">
        <v>1089</v>
      </c>
      <c r="D1090" s="29">
        <v>2020</v>
      </c>
      <c r="E1090" s="29">
        <f>D1090</f>
        <v>2020</v>
      </c>
      <c r="F1090" s="29" t="s">
        <v>12</v>
      </c>
      <c r="G1090" s="29">
        <v>26</v>
      </c>
      <c r="H1090" s="29">
        <v>2020</v>
      </c>
      <c r="I1090" s="30">
        <v>19</v>
      </c>
      <c r="J1090" s="29" t="s">
        <v>12</v>
      </c>
      <c r="K1090" s="29" t="s">
        <v>12</v>
      </c>
      <c r="L1090" s="31">
        <v>139237.90119999999</v>
      </c>
      <c r="M1090" s="31">
        <v>5029033.3870000001</v>
      </c>
      <c r="N1090" s="31">
        <f t="shared" ref="N1090:N1153" si="225">ROUND(L1090,3)</f>
        <v>139237.90100000001</v>
      </c>
      <c r="O1090" s="31">
        <f t="shared" ref="O1090:O1153" si="226">ROUND(M1090,3)</f>
        <v>5029033.3870000001</v>
      </c>
      <c r="P1090" s="31" t="s">
        <v>104</v>
      </c>
      <c r="Q1090" s="32">
        <v>8.4340731368421071</v>
      </c>
      <c r="R1090" s="32">
        <v>9.2454005421052656</v>
      </c>
      <c r="S1090" s="33">
        <f>IF(E1090=2020, Q1090, IF(E1090=1946, Q1090+5.4, IF(E1090=1883, Q1090+8.2, IF(E1090=1882, Q1090+5.9, IF(E1090=1824, Q1090+5.8, IF(E1090=1803, Q1090+14.8, IF(E1090=1790, Q1090+8, )))))))</f>
        <v>8.4340731368421071</v>
      </c>
      <c r="T1090" s="33">
        <f>IF(E1090=2020, R1090, IF(E1090=1946, R1090+5.4, IF(E1090=1883, R1090+8.2, IF(E1090=1882, R1090+5.9, IF(E1090=1824, R1090+5.8, IF(E1090=1803, R1090+14.8, IF(E1090=1790, R1090+8, )))))))</f>
        <v>9.2454005421052656</v>
      </c>
      <c r="U1090" s="33">
        <f>IF(P1090="Affine", S1090, T1090)</f>
        <v>8.4340731368421071</v>
      </c>
      <c r="V1090" s="29"/>
      <c r="W1090" s="29"/>
      <c r="X1090" s="34"/>
      <c r="Y1090" s="33"/>
      <c r="Z1090" s="32"/>
      <c r="AA1090" s="29">
        <v>1852</v>
      </c>
      <c r="AB1090" s="29">
        <v>1876</v>
      </c>
      <c r="AC1090" s="29">
        <f>AVERAGE(AA1090:AB1090)</f>
        <v>1864</v>
      </c>
      <c r="AD1090" s="29">
        <f>AC1090-AA1090</f>
        <v>12</v>
      </c>
      <c r="AE1090" s="29">
        <v>2020</v>
      </c>
      <c r="AF1090" s="29">
        <v>2020</v>
      </c>
      <c r="AG1090" s="29">
        <f>AVERAGE(AE1090:AF1090)</f>
        <v>2020</v>
      </c>
      <c r="AH1090" s="29">
        <f>AG1090-AE1090</f>
        <v>0</v>
      </c>
      <c r="AI1090" s="29" t="s">
        <v>142</v>
      </c>
      <c r="AJ1090" s="29">
        <v>2</v>
      </c>
      <c r="AK1090" s="29" t="s">
        <v>157</v>
      </c>
      <c r="AL1090" s="32">
        <f>AVERAGE(V1091:V1109)</f>
        <v>8.4340731368421071</v>
      </c>
      <c r="AM1090" s="32">
        <f>AVERAGE(W1091:W1109)</f>
        <v>9.2454005421052656</v>
      </c>
    </row>
    <row r="1091" spans="1:39" x14ac:dyDescent="0.25">
      <c r="A1091" s="17" t="s">
        <v>1233</v>
      </c>
      <c r="B1091" s="18">
        <v>1050</v>
      </c>
      <c r="C1091" s="18">
        <v>1090</v>
      </c>
      <c r="D1091" s="17" t="s">
        <v>1221</v>
      </c>
      <c r="E1091" s="17">
        <v>1880</v>
      </c>
      <c r="F1091" s="17">
        <v>13</v>
      </c>
      <c r="G1091" s="17">
        <v>26</v>
      </c>
      <c r="H1091" s="17">
        <v>2020</v>
      </c>
      <c r="I1091" s="19" t="s">
        <v>12</v>
      </c>
      <c r="J1091" s="17">
        <v>2065.87014912</v>
      </c>
      <c r="K1091" s="17">
        <v>-131.00741969000001</v>
      </c>
      <c r="L1091" s="20">
        <v>139237.90117845</v>
      </c>
      <c r="M1091" s="20">
        <v>5029033.3872096203</v>
      </c>
      <c r="N1091" s="20">
        <f t="shared" si="225"/>
        <v>139237.90100000001</v>
      </c>
      <c r="O1091" s="20">
        <f t="shared" si="226"/>
        <v>5029033.3870000001</v>
      </c>
      <c r="P1091" s="20" t="s">
        <v>104</v>
      </c>
      <c r="Q1091" s="43"/>
      <c r="R1091" s="43"/>
      <c r="S1091" s="43"/>
      <c r="T1091" s="43"/>
      <c r="U1091" s="43"/>
      <c r="V1091" s="44">
        <v>4.5</v>
      </c>
      <c r="W1091" s="44">
        <v>5.0999999999999996</v>
      </c>
      <c r="X1091" s="45">
        <f t="shared" ref="X1091:X1109" si="227">IF(H1091=2020, V1091, IF(H1091=1946, V1091+5.4, IF(H1091=1883, V1091+8.2, IF(H1091=1882, V1091+5.9, IF(H1091=1824, V1091+5.8, IF(H1091=1803, V1091+14.8, IF(H1091=1790, V1091+8, )))))))</f>
        <v>4.5</v>
      </c>
      <c r="Y1091" s="45">
        <f t="shared" ref="Y1091:Y1109" si="228">IF(H1091=2020, W1091, IF(H1091=1946, W1091+6.1, IF(H1091=1883, W1091+7.6, IF(H1091=1882, W1091+6.3, IF(H1091=1824, W1091+7.4, IF(H1091=1803, W1091+17.5, IF(H1091=1790, W1091+11.8, )))))))</f>
        <v>5.0999999999999996</v>
      </c>
      <c r="Z1091" s="45">
        <f t="shared" ref="Z1091:Z1109" si="229">IF(P1091="Affine", X1091, Y1091)</f>
        <v>4.5</v>
      </c>
      <c r="AA1091" s="17"/>
      <c r="AB1091" s="17"/>
      <c r="AC1091" s="17"/>
      <c r="AD1091" s="17"/>
      <c r="AE1091" s="17"/>
      <c r="AF1091" s="17"/>
      <c r="AG1091" s="17"/>
      <c r="AH1091" s="17"/>
      <c r="AI1091" s="17"/>
      <c r="AJ1091" s="17"/>
      <c r="AK1091" s="17"/>
      <c r="AL1091" s="43"/>
      <c r="AM1091" s="43"/>
    </row>
    <row r="1092" spans="1:39" x14ac:dyDescent="0.25">
      <c r="A1092" s="17" t="s">
        <v>1255</v>
      </c>
      <c r="B1092" s="18">
        <v>1071</v>
      </c>
      <c r="C1092" s="18">
        <v>1091</v>
      </c>
      <c r="D1092" s="17" t="s">
        <v>1250</v>
      </c>
      <c r="E1092" s="17">
        <v>1876</v>
      </c>
      <c r="F1092" s="17">
        <v>6</v>
      </c>
      <c r="G1092" s="17">
        <v>26</v>
      </c>
      <c r="H1092" s="17">
        <v>2020</v>
      </c>
      <c r="I1092" s="19" t="s">
        <v>12</v>
      </c>
      <c r="J1092" s="17">
        <v>2006.6765182900001</v>
      </c>
      <c r="K1092" s="17">
        <v>-1116.2698631200001</v>
      </c>
      <c r="L1092" s="20">
        <v>139237.90117845</v>
      </c>
      <c r="M1092" s="20">
        <v>5029033.3872096203</v>
      </c>
      <c r="N1092" s="20">
        <f t="shared" si="225"/>
        <v>139237.90100000001</v>
      </c>
      <c r="O1092" s="20">
        <f t="shared" si="226"/>
        <v>5029033.3870000001</v>
      </c>
      <c r="P1092" s="20" t="s">
        <v>104</v>
      </c>
      <c r="Q1092" s="43"/>
      <c r="R1092" s="43"/>
      <c r="S1092" s="43"/>
      <c r="T1092" s="43"/>
      <c r="U1092" s="43"/>
      <c r="V1092" s="44">
        <v>24.5</v>
      </c>
      <c r="W1092" s="44">
        <v>25.7</v>
      </c>
      <c r="X1092" s="45">
        <f t="shared" si="227"/>
        <v>24.5</v>
      </c>
      <c r="Y1092" s="45">
        <f t="shared" si="228"/>
        <v>25.7</v>
      </c>
      <c r="Z1092" s="45">
        <f t="shared" si="229"/>
        <v>24.5</v>
      </c>
      <c r="AA1092" s="17"/>
      <c r="AB1092" s="17"/>
      <c r="AC1092" s="17"/>
      <c r="AD1092" s="17"/>
      <c r="AE1092" s="17"/>
      <c r="AF1092" s="17"/>
      <c r="AG1092" s="17"/>
      <c r="AH1092" s="17"/>
      <c r="AI1092" s="17"/>
      <c r="AJ1092" s="17"/>
      <c r="AK1092" s="17"/>
      <c r="AL1092" s="43"/>
      <c r="AM1092" s="43"/>
    </row>
    <row r="1093" spans="1:39" x14ac:dyDescent="0.25">
      <c r="A1093" s="17" t="s">
        <v>1025</v>
      </c>
      <c r="B1093" s="18">
        <v>847</v>
      </c>
      <c r="C1093" s="18">
        <v>1092</v>
      </c>
      <c r="D1093" s="17" t="s">
        <v>1012</v>
      </c>
      <c r="E1093" s="17">
        <v>1905</v>
      </c>
      <c r="F1093" s="17">
        <v>14</v>
      </c>
      <c r="G1093" s="17">
        <v>26</v>
      </c>
      <c r="H1093" s="17">
        <v>2020</v>
      </c>
      <c r="I1093" s="19" t="s">
        <v>12</v>
      </c>
      <c r="J1093" s="17">
        <v>6214.8836994699996</v>
      </c>
      <c r="K1093" s="17">
        <v>-1626.5945994799999</v>
      </c>
      <c r="L1093" s="20">
        <v>139237.90117845</v>
      </c>
      <c r="M1093" s="20">
        <v>5029033.3872096203</v>
      </c>
      <c r="N1093" s="20">
        <f t="shared" si="225"/>
        <v>139237.90100000001</v>
      </c>
      <c r="O1093" s="20">
        <f t="shared" si="226"/>
        <v>5029033.3870000001</v>
      </c>
      <c r="P1093" s="20" t="s">
        <v>104</v>
      </c>
      <c r="Q1093" s="43"/>
      <c r="R1093" s="43"/>
      <c r="S1093" s="43"/>
      <c r="T1093" s="43"/>
      <c r="U1093" s="43"/>
      <c r="V1093" s="45">
        <v>10.714566659999999</v>
      </c>
      <c r="W1093" s="52">
        <v>9.6195490400000008</v>
      </c>
      <c r="X1093" s="45">
        <f t="shared" si="227"/>
        <v>10.714566659999999</v>
      </c>
      <c r="Y1093" s="45">
        <f t="shared" si="228"/>
        <v>9.6195490400000008</v>
      </c>
      <c r="Z1093" s="45">
        <f t="shared" si="229"/>
        <v>10.714566659999999</v>
      </c>
      <c r="AA1093" s="17"/>
      <c r="AB1093" s="17"/>
      <c r="AC1093" s="17"/>
      <c r="AD1093" s="17"/>
      <c r="AE1093" s="17"/>
      <c r="AF1093" s="17"/>
      <c r="AG1093" s="17"/>
      <c r="AH1093" s="17"/>
      <c r="AI1093" s="17"/>
      <c r="AJ1093" s="17"/>
      <c r="AK1093" s="17"/>
      <c r="AL1093" s="43"/>
      <c r="AM1093" s="43"/>
    </row>
    <row r="1094" spans="1:39" x14ac:dyDescent="0.25">
      <c r="A1094" s="17" t="s">
        <v>1078</v>
      </c>
      <c r="B1094" s="18">
        <v>899</v>
      </c>
      <c r="C1094" s="18">
        <v>1093</v>
      </c>
      <c r="D1094" s="17" t="s">
        <v>1067</v>
      </c>
      <c r="E1094" s="17">
        <v>1905</v>
      </c>
      <c r="F1094" s="17">
        <v>12</v>
      </c>
      <c r="G1094" s="17">
        <v>26</v>
      </c>
      <c r="H1094" s="17">
        <v>2020</v>
      </c>
      <c r="I1094" s="19" t="s">
        <v>12</v>
      </c>
      <c r="J1094" s="17">
        <v>3106.2414210000002</v>
      </c>
      <c r="K1094" s="17">
        <v>-133.29002829999999</v>
      </c>
      <c r="L1094" s="20">
        <v>139237.90117845</v>
      </c>
      <c r="M1094" s="20">
        <v>5029033.3872096203</v>
      </c>
      <c r="N1094" s="20">
        <f t="shared" si="225"/>
        <v>139237.90100000001</v>
      </c>
      <c r="O1094" s="20">
        <f t="shared" si="226"/>
        <v>5029033.3870000001</v>
      </c>
      <c r="P1094" s="20" t="s">
        <v>104</v>
      </c>
      <c r="Q1094" s="43"/>
      <c r="R1094" s="43"/>
      <c r="S1094" s="43"/>
      <c r="T1094" s="43"/>
      <c r="U1094" s="43"/>
      <c r="V1094" s="44">
        <v>4.5</v>
      </c>
      <c r="W1094" s="44">
        <v>8.6999999999999993</v>
      </c>
      <c r="X1094" s="45">
        <f t="shared" si="227"/>
        <v>4.5</v>
      </c>
      <c r="Y1094" s="45">
        <f t="shared" si="228"/>
        <v>8.6999999999999993</v>
      </c>
      <c r="Z1094" s="45">
        <f t="shared" si="229"/>
        <v>4.5</v>
      </c>
      <c r="AA1094" s="17"/>
      <c r="AB1094" s="17"/>
      <c r="AC1094" s="17"/>
      <c r="AD1094" s="17"/>
      <c r="AE1094" s="17"/>
      <c r="AF1094" s="17"/>
      <c r="AG1094" s="17"/>
      <c r="AH1094" s="17"/>
      <c r="AI1094" s="17"/>
      <c r="AJ1094" s="17"/>
      <c r="AK1094" s="17"/>
      <c r="AL1094" s="43"/>
      <c r="AM1094" s="43"/>
    </row>
    <row r="1095" spans="1:39" x14ac:dyDescent="0.25">
      <c r="A1095" s="17" t="s">
        <v>1138</v>
      </c>
      <c r="B1095" s="18">
        <v>958</v>
      </c>
      <c r="C1095" s="18">
        <v>1094</v>
      </c>
      <c r="D1095" s="17">
        <v>1883</v>
      </c>
      <c r="E1095" s="17">
        <f>D1095</f>
        <v>1883</v>
      </c>
      <c r="F1095" s="17">
        <v>3</v>
      </c>
      <c r="G1095" s="17">
        <v>26</v>
      </c>
      <c r="H1095" s="17">
        <v>2020</v>
      </c>
      <c r="I1095" s="19" t="s">
        <v>12</v>
      </c>
      <c r="J1095" s="17">
        <v>1440.17301922</v>
      </c>
      <c r="K1095" s="17">
        <v>-2643.7262853299999</v>
      </c>
      <c r="L1095" s="20">
        <v>139237.90117845</v>
      </c>
      <c r="M1095" s="20">
        <v>5029033.3872096203</v>
      </c>
      <c r="N1095" s="20">
        <f t="shared" si="225"/>
        <v>139237.90100000001</v>
      </c>
      <c r="O1095" s="20">
        <f t="shared" si="226"/>
        <v>5029033.3870000001</v>
      </c>
      <c r="P1095" s="20" t="s">
        <v>104</v>
      </c>
      <c r="Q1095" s="43"/>
      <c r="R1095" s="43"/>
      <c r="S1095" s="43"/>
      <c r="T1095" s="43"/>
      <c r="U1095" s="43"/>
      <c r="V1095" s="53">
        <v>5.7548324600000003</v>
      </c>
      <c r="W1095" s="53">
        <v>4.8909122399999996</v>
      </c>
      <c r="X1095" s="45">
        <f t="shared" si="227"/>
        <v>5.7548324600000003</v>
      </c>
      <c r="Y1095" s="45">
        <f t="shared" si="228"/>
        <v>4.8909122399999996</v>
      </c>
      <c r="Z1095" s="45">
        <f t="shared" si="229"/>
        <v>5.7548324600000003</v>
      </c>
      <c r="AA1095" s="17"/>
      <c r="AB1095" s="17"/>
      <c r="AC1095" s="17"/>
      <c r="AD1095" s="17"/>
      <c r="AE1095" s="17"/>
      <c r="AF1095" s="17"/>
      <c r="AG1095" s="17"/>
      <c r="AH1095" s="17"/>
      <c r="AI1095" s="17"/>
      <c r="AJ1095" s="17"/>
      <c r="AK1095" s="17"/>
      <c r="AL1095" s="43"/>
      <c r="AM1095" s="43"/>
    </row>
    <row r="1096" spans="1:39" x14ac:dyDescent="0.25">
      <c r="A1096" s="17" t="s">
        <v>1289</v>
      </c>
      <c r="B1096" s="18">
        <v>1104</v>
      </c>
      <c r="C1096" s="18">
        <v>1095</v>
      </c>
      <c r="D1096" s="17" t="s">
        <v>1286</v>
      </c>
      <c r="E1096" s="17">
        <v>1876</v>
      </c>
      <c r="F1096" s="17">
        <v>4</v>
      </c>
      <c r="G1096" s="17">
        <v>26</v>
      </c>
      <c r="H1096" s="17">
        <v>2020</v>
      </c>
      <c r="I1096" s="19" t="s">
        <v>12</v>
      </c>
      <c r="J1096" s="17">
        <v>1847.7869102100001</v>
      </c>
      <c r="K1096" s="17">
        <v>-317.86538440999999</v>
      </c>
      <c r="L1096" s="20">
        <v>139237.90117845</v>
      </c>
      <c r="M1096" s="20">
        <v>5029033.3872096203</v>
      </c>
      <c r="N1096" s="20">
        <f t="shared" si="225"/>
        <v>139237.90100000001</v>
      </c>
      <c r="O1096" s="20">
        <f t="shared" si="226"/>
        <v>5029033.3870000001</v>
      </c>
      <c r="P1096" s="20" t="s">
        <v>104</v>
      </c>
      <c r="Q1096" s="43"/>
      <c r="R1096" s="43"/>
      <c r="S1096" s="43"/>
      <c r="T1096" s="43"/>
      <c r="U1096" s="43"/>
      <c r="V1096" s="44">
        <v>22.7</v>
      </c>
      <c r="W1096" s="44">
        <v>33.1</v>
      </c>
      <c r="X1096" s="45">
        <f t="shared" si="227"/>
        <v>22.7</v>
      </c>
      <c r="Y1096" s="45">
        <f t="shared" si="228"/>
        <v>33.1</v>
      </c>
      <c r="Z1096" s="45">
        <f t="shared" si="229"/>
        <v>22.7</v>
      </c>
      <c r="AA1096" s="17"/>
      <c r="AB1096" s="17"/>
      <c r="AC1096" s="17"/>
      <c r="AD1096" s="17"/>
      <c r="AE1096" s="17"/>
      <c r="AF1096" s="17"/>
      <c r="AG1096" s="17"/>
      <c r="AH1096" s="17"/>
      <c r="AI1096" s="17"/>
      <c r="AJ1096" s="17"/>
      <c r="AK1096" s="17"/>
      <c r="AL1096" s="43"/>
      <c r="AM1096" s="43"/>
    </row>
    <row r="1097" spans="1:39" x14ac:dyDescent="0.25">
      <c r="A1097" s="17" t="s">
        <v>342</v>
      </c>
      <c r="B1097" s="18">
        <v>162</v>
      </c>
      <c r="C1097" s="18">
        <v>1096</v>
      </c>
      <c r="D1097" s="18">
        <v>2000</v>
      </c>
      <c r="E1097" s="17">
        <f>D1097</f>
        <v>2000</v>
      </c>
      <c r="F1097" s="17">
        <v>23</v>
      </c>
      <c r="G1097" s="17">
        <v>26</v>
      </c>
      <c r="H1097" s="17">
        <v>2020</v>
      </c>
      <c r="I1097" s="19" t="s">
        <v>12</v>
      </c>
      <c r="J1097" s="17">
        <v>1559.6247807899999</v>
      </c>
      <c r="K1097" s="17">
        <v>-187.09291755999999</v>
      </c>
      <c r="L1097" s="20">
        <v>139237.90119999999</v>
      </c>
      <c r="M1097" s="20">
        <v>5029033.3870000001</v>
      </c>
      <c r="N1097" s="20">
        <f t="shared" si="225"/>
        <v>139237.90100000001</v>
      </c>
      <c r="O1097" s="20">
        <f t="shared" si="226"/>
        <v>5029033.3870000001</v>
      </c>
      <c r="P1097" s="20" t="s">
        <v>104</v>
      </c>
      <c r="Q1097" s="43"/>
      <c r="R1097" s="43"/>
      <c r="S1097" s="43"/>
      <c r="T1097" s="43"/>
      <c r="U1097" s="43"/>
      <c r="V1097" s="44">
        <v>1.2</v>
      </c>
      <c r="W1097" s="44">
        <v>1.2</v>
      </c>
      <c r="X1097" s="45">
        <f t="shared" si="227"/>
        <v>1.2</v>
      </c>
      <c r="Y1097" s="45">
        <f t="shared" si="228"/>
        <v>1.2</v>
      </c>
      <c r="Z1097" s="45">
        <f t="shared" si="229"/>
        <v>1.2</v>
      </c>
      <c r="AA1097" s="17"/>
      <c r="AB1097" s="17"/>
      <c r="AC1097" s="17"/>
      <c r="AD1097" s="17"/>
      <c r="AE1097" s="17"/>
      <c r="AF1097" s="17"/>
      <c r="AG1097" s="17"/>
      <c r="AH1097" s="17"/>
      <c r="AI1097" s="17"/>
      <c r="AJ1097" s="17"/>
      <c r="AK1097" s="17"/>
      <c r="AL1097" s="43"/>
      <c r="AM1097" s="43"/>
    </row>
    <row r="1098" spans="1:39" x14ac:dyDescent="0.25">
      <c r="A1098" s="17" t="s">
        <v>490</v>
      </c>
      <c r="B1098" s="18">
        <v>314</v>
      </c>
      <c r="C1098" s="18">
        <v>1097</v>
      </c>
      <c r="D1098" s="18">
        <v>1986</v>
      </c>
      <c r="E1098" s="17">
        <f>D1098</f>
        <v>1986</v>
      </c>
      <c r="F1098" s="17">
        <v>14</v>
      </c>
      <c r="G1098" s="17">
        <v>26</v>
      </c>
      <c r="H1098" s="17">
        <v>2020</v>
      </c>
      <c r="I1098" s="19" t="s">
        <v>12</v>
      </c>
      <c r="J1098" s="17">
        <v>48.160489380000001</v>
      </c>
      <c r="K1098" s="17">
        <v>7.02952887</v>
      </c>
      <c r="L1098" s="20">
        <v>139237.90119999999</v>
      </c>
      <c r="M1098" s="20">
        <v>5029033.3870000001</v>
      </c>
      <c r="N1098" s="20">
        <f t="shared" si="225"/>
        <v>139237.90100000001</v>
      </c>
      <c r="O1098" s="20">
        <f t="shared" si="226"/>
        <v>5029033.3870000001</v>
      </c>
      <c r="P1098" s="20" t="s">
        <v>104</v>
      </c>
      <c r="Q1098" s="43"/>
      <c r="R1098" s="43"/>
      <c r="S1098" s="43"/>
      <c r="T1098" s="43"/>
      <c r="U1098" s="43"/>
      <c r="V1098" s="44">
        <v>6.1</v>
      </c>
      <c r="W1098" s="44">
        <v>6.1</v>
      </c>
      <c r="X1098" s="45">
        <f t="shared" si="227"/>
        <v>6.1</v>
      </c>
      <c r="Y1098" s="45">
        <f t="shared" si="228"/>
        <v>6.1</v>
      </c>
      <c r="Z1098" s="45">
        <f t="shared" si="229"/>
        <v>6.1</v>
      </c>
      <c r="AA1098" s="17"/>
      <c r="AB1098" s="17"/>
      <c r="AC1098" s="17"/>
      <c r="AD1098" s="17"/>
      <c r="AE1098" s="17"/>
      <c r="AF1098" s="17"/>
      <c r="AG1098" s="17"/>
      <c r="AH1098" s="17"/>
      <c r="AI1098" s="17"/>
      <c r="AJ1098" s="17"/>
      <c r="AK1098" s="17"/>
      <c r="AL1098" s="43"/>
      <c r="AM1098" s="43"/>
    </row>
    <row r="1099" spans="1:39" x14ac:dyDescent="0.25">
      <c r="A1099" s="17" t="s">
        <v>862</v>
      </c>
      <c r="B1099" s="18">
        <v>687</v>
      </c>
      <c r="C1099" s="18">
        <v>1098</v>
      </c>
      <c r="D1099" s="17" t="s">
        <v>837</v>
      </c>
      <c r="E1099" s="17">
        <v>1946</v>
      </c>
      <c r="F1099" s="17">
        <v>26</v>
      </c>
      <c r="G1099" s="17">
        <v>26</v>
      </c>
      <c r="H1099" s="17">
        <v>2020</v>
      </c>
      <c r="I1099" s="19" t="s">
        <v>12</v>
      </c>
      <c r="J1099" s="17">
        <v>14.76969128</v>
      </c>
      <c r="K1099" s="17">
        <v>11.26685739</v>
      </c>
      <c r="L1099" s="20">
        <v>139237.90119999999</v>
      </c>
      <c r="M1099" s="20">
        <v>5029033.3870000001</v>
      </c>
      <c r="N1099" s="20">
        <f t="shared" si="225"/>
        <v>139237.90100000001</v>
      </c>
      <c r="O1099" s="20">
        <f t="shared" si="226"/>
        <v>5029033.3870000001</v>
      </c>
      <c r="P1099" s="20" t="s">
        <v>104</v>
      </c>
      <c r="Q1099" s="48"/>
      <c r="R1099" s="48"/>
      <c r="S1099" s="48"/>
      <c r="T1099" s="48"/>
      <c r="U1099" s="48"/>
      <c r="V1099" s="44">
        <v>0.9</v>
      </c>
      <c r="W1099" s="44">
        <v>0.9</v>
      </c>
      <c r="X1099" s="45">
        <f t="shared" si="227"/>
        <v>0.9</v>
      </c>
      <c r="Y1099" s="45">
        <f t="shared" si="228"/>
        <v>0.9</v>
      </c>
      <c r="Z1099" s="45">
        <f t="shared" si="229"/>
        <v>0.9</v>
      </c>
      <c r="AA1099" s="17"/>
      <c r="AB1099" s="17"/>
      <c r="AC1099" s="17"/>
      <c r="AD1099" s="17"/>
      <c r="AE1099" s="17"/>
      <c r="AF1099" s="17"/>
      <c r="AG1099" s="17"/>
      <c r="AH1099" s="17"/>
      <c r="AI1099" s="17"/>
      <c r="AJ1099" s="17"/>
      <c r="AK1099" s="17"/>
      <c r="AL1099" s="48"/>
      <c r="AM1099" s="48"/>
    </row>
    <row r="1100" spans="1:39" x14ac:dyDescent="0.25">
      <c r="A1100" s="17" t="s">
        <v>903</v>
      </c>
      <c r="B1100" s="18">
        <v>727</v>
      </c>
      <c r="C1100" s="18">
        <v>1099</v>
      </c>
      <c r="D1100" s="17" t="s">
        <v>879</v>
      </c>
      <c r="E1100" s="17">
        <v>1946</v>
      </c>
      <c r="F1100" s="17">
        <v>25</v>
      </c>
      <c r="G1100" s="17">
        <v>26</v>
      </c>
      <c r="H1100" s="17">
        <v>2020</v>
      </c>
      <c r="I1100" s="19" t="s">
        <v>12</v>
      </c>
      <c r="J1100" s="17">
        <v>590.73643140000001</v>
      </c>
      <c r="K1100" s="17">
        <v>-166.57897161</v>
      </c>
      <c r="L1100" s="20">
        <v>139237.90119999999</v>
      </c>
      <c r="M1100" s="20">
        <v>5029033.3870000001</v>
      </c>
      <c r="N1100" s="20">
        <f t="shared" si="225"/>
        <v>139237.90100000001</v>
      </c>
      <c r="O1100" s="20">
        <f t="shared" si="226"/>
        <v>5029033.3870000001</v>
      </c>
      <c r="P1100" s="20" t="s">
        <v>104</v>
      </c>
      <c r="Q1100" s="43"/>
      <c r="R1100" s="43"/>
      <c r="S1100" s="43"/>
      <c r="T1100" s="43"/>
      <c r="U1100" s="43"/>
      <c r="V1100" s="44">
        <v>16</v>
      </c>
      <c r="W1100" s="44">
        <v>16.2</v>
      </c>
      <c r="X1100" s="45">
        <f t="shared" si="227"/>
        <v>16</v>
      </c>
      <c r="Y1100" s="45">
        <f t="shared" si="228"/>
        <v>16.2</v>
      </c>
      <c r="Z1100" s="45">
        <f t="shared" si="229"/>
        <v>16</v>
      </c>
      <c r="AA1100" s="17"/>
      <c r="AB1100" s="17"/>
      <c r="AC1100" s="17"/>
      <c r="AD1100" s="17"/>
      <c r="AE1100" s="17"/>
      <c r="AF1100" s="17"/>
      <c r="AG1100" s="17"/>
      <c r="AH1100" s="17"/>
      <c r="AI1100" s="17"/>
      <c r="AJ1100" s="17"/>
      <c r="AK1100" s="17"/>
      <c r="AL1100" s="43"/>
      <c r="AM1100" s="43"/>
    </row>
    <row r="1101" spans="1:39" x14ac:dyDescent="0.25">
      <c r="A1101" s="17" t="s">
        <v>920</v>
      </c>
      <c r="B1101" s="18">
        <v>743</v>
      </c>
      <c r="C1101" s="18">
        <v>1100</v>
      </c>
      <c r="D1101" s="17" t="s">
        <v>919</v>
      </c>
      <c r="E1101" s="17">
        <v>1946</v>
      </c>
      <c r="F1101" s="17">
        <v>2</v>
      </c>
      <c r="G1101" s="17">
        <v>26</v>
      </c>
      <c r="H1101" s="17">
        <v>2020</v>
      </c>
      <c r="I1101" s="19" t="s">
        <v>12</v>
      </c>
      <c r="J1101" s="17">
        <v>40.209082250000002</v>
      </c>
      <c r="K1101" s="17">
        <v>32.283914269999997</v>
      </c>
      <c r="L1101" s="20">
        <v>139237.90119999999</v>
      </c>
      <c r="M1101" s="20">
        <v>5029033.3870000001</v>
      </c>
      <c r="N1101" s="20">
        <f t="shared" si="225"/>
        <v>139237.90100000001</v>
      </c>
      <c r="O1101" s="20">
        <f t="shared" si="226"/>
        <v>5029033.3870000001</v>
      </c>
      <c r="P1101" s="20" t="s">
        <v>104</v>
      </c>
      <c r="Q1101" s="43"/>
      <c r="R1101" s="43"/>
      <c r="S1101" s="43"/>
      <c r="T1101" s="43"/>
      <c r="U1101" s="43"/>
      <c r="V1101" s="44">
        <v>7.1</v>
      </c>
      <c r="W1101" s="44">
        <v>7.4</v>
      </c>
      <c r="X1101" s="45">
        <f t="shared" si="227"/>
        <v>7.1</v>
      </c>
      <c r="Y1101" s="45">
        <f t="shared" si="228"/>
        <v>7.4</v>
      </c>
      <c r="Z1101" s="45">
        <f t="shared" si="229"/>
        <v>7.1</v>
      </c>
      <c r="AA1101" s="17"/>
      <c r="AB1101" s="17"/>
      <c r="AC1101" s="17"/>
      <c r="AD1101" s="17"/>
      <c r="AE1101" s="17"/>
      <c r="AF1101" s="17"/>
      <c r="AG1101" s="17"/>
      <c r="AH1101" s="17"/>
      <c r="AI1101" s="17"/>
      <c r="AJ1101" s="17"/>
      <c r="AK1101" s="17"/>
      <c r="AL1101" s="43"/>
      <c r="AM1101" s="43"/>
    </row>
    <row r="1102" spans="1:39" x14ac:dyDescent="0.25">
      <c r="A1102" s="17" t="s">
        <v>1193</v>
      </c>
      <c r="B1102" s="18">
        <v>1011</v>
      </c>
      <c r="C1102" s="18">
        <v>1101</v>
      </c>
      <c r="D1102" s="17" t="s">
        <v>1176</v>
      </c>
      <c r="E1102" s="17">
        <v>1880</v>
      </c>
      <c r="F1102" s="17">
        <v>18</v>
      </c>
      <c r="G1102" s="17">
        <v>26</v>
      </c>
      <c r="H1102" s="17">
        <v>2020</v>
      </c>
      <c r="I1102" s="19" t="s">
        <v>12</v>
      </c>
      <c r="J1102" s="17">
        <v>6565.1603746800001</v>
      </c>
      <c r="K1102" s="17">
        <v>-1436.4786568699999</v>
      </c>
      <c r="L1102" s="20">
        <v>139237.90119999999</v>
      </c>
      <c r="M1102" s="20">
        <v>5029033.3870000001</v>
      </c>
      <c r="N1102" s="20">
        <f t="shared" si="225"/>
        <v>139237.90100000001</v>
      </c>
      <c r="O1102" s="20">
        <f t="shared" si="226"/>
        <v>5029033.3870000001</v>
      </c>
      <c r="P1102" s="20" t="s">
        <v>104</v>
      </c>
      <c r="Q1102" s="48"/>
      <c r="R1102" s="48"/>
      <c r="S1102" s="48"/>
      <c r="T1102" s="48"/>
      <c r="U1102" s="48"/>
      <c r="V1102" s="44">
        <v>13.7</v>
      </c>
      <c r="W1102" s="44">
        <v>13.3</v>
      </c>
      <c r="X1102" s="45">
        <f t="shared" si="227"/>
        <v>13.7</v>
      </c>
      <c r="Y1102" s="45">
        <f t="shared" si="228"/>
        <v>13.3</v>
      </c>
      <c r="Z1102" s="45">
        <f t="shared" si="229"/>
        <v>13.7</v>
      </c>
      <c r="AA1102" s="17"/>
      <c r="AB1102" s="17"/>
      <c r="AC1102" s="17"/>
      <c r="AD1102" s="17"/>
      <c r="AE1102" s="17"/>
      <c r="AF1102" s="17"/>
      <c r="AG1102" s="17"/>
      <c r="AH1102" s="17"/>
      <c r="AI1102" s="17"/>
      <c r="AJ1102" s="17"/>
      <c r="AK1102" s="17"/>
      <c r="AL1102" s="48"/>
      <c r="AM1102" s="48"/>
    </row>
    <row r="1103" spans="1:39" x14ac:dyDescent="0.25">
      <c r="A1103" s="17" t="s">
        <v>303</v>
      </c>
      <c r="B1103" s="18">
        <v>120</v>
      </c>
      <c r="C1103" s="18">
        <v>1102</v>
      </c>
      <c r="D1103" s="18">
        <v>2010</v>
      </c>
      <c r="E1103" s="17">
        <f>D1103</f>
        <v>2010</v>
      </c>
      <c r="F1103" s="17">
        <v>16</v>
      </c>
      <c r="G1103" s="17">
        <v>26</v>
      </c>
      <c r="H1103" s="17">
        <v>2020</v>
      </c>
      <c r="I1103" s="19" t="s">
        <v>12</v>
      </c>
      <c r="J1103" s="17">
        <v>2693.8873392599999</v>
      </c>
      <c r="K1103" s="17">
        <v>-453.35002521000001</v>
      </c>
      <c r="L1103" s="20">
        <v>139237.90119999999</v>
      </c>
      <c r="M1103" s="20">
        <v>5029033.3870000001</v>
      </c>
      <c r="N1103" s="20">
        <f t="shared" si="225"/>
        <v>139237.90100000001</v>
      </c>
      <c r="O1103" s="20">
        <f t="shared" si="226"/>
        <v>5029033.3870000001</v>
      </c>
      <c r="P1103" s="20" t="s">
        <v>104</v>
      </c>
      <c r="Q1103" s="43"/>
      <c r="R1103" s="43"/>
      <c r="S1103" s="43"/>
      <c r="T1103" s="43"/>
      <c r="U1103" s="43"/>
      <c r="V1103" s="45">
        <v>2.7876141200000002</v>
      </c>
      <c r="W1103" s="45">
        <v>2.78839024</v>
      </c>
      <c r="X1103" s="45">
        <f t="shared" si="227"/>
        <v>2.7876141200000002</v>
      </c>
      <c r="Y1103" s="45">
        <f t="shared" si="228"/>
        <v>2.78839024</v>
      </c>
      <c r="Z1103" s="45">
        <f t="shared" si="229"/>
        <v>2.7876141200000002</v>
      </c>
      <c r="AA1103" s="17"/>
      <c r="AB1103" s="17"/>
      <c r="AC1103" s="17"/>
      <c r="AD1103" s="17"/>
      <c r="AE1103" s="17"/>
      <c r="AF1103" s="17"/>
      <c r="AG1103" s="17"/>
      <c r="AH1103" s="17"/>
      <c r="AI1103" s="17"/>
      <c r="AJ1103" s="17"/>
      <c r="AK1103" s="17"/>
      <c r="AL1103" s="43"/>
      <c r="AM1103" s="43"/>
    </row>
    <row r="1104" spans="1:39" x14ac:dyDescent="0.25">
      <c r="A1104" s="17" t="s">
        <v>371</v>
      </c>
      <c r="B1104" s="18">
        <v>192</v>
      </c>
      <c r="C1104" s="18">
        <v>1103</v>
      </c>
      <c r="D1104" s="18">
        <v>1998</v>
      </c>
      <c r="E1104" s="17">
        <f>D1104</f>
        <v>1998</v>
      </c>
      <c r="F1104" s="17">
        <v>18</v>
      </c>
      <c r="G1104" s="17">
        <v>26</v>
      </c>
      <c r="H1104" s="17">
        <v>2020</v>
      </c>
      <c r="I1104" s="19" t="s">
        <v>12</v>
      </c>
      <c r="J1104" s="17">
        <v>2127.0045336600001</v>
      </c>
      <c r="K1104" s="17">
        <v>-337.69332623999998</v>
      </c>
      <c r="L1104" s="20">
        <v>139237.90119999999</v>
      </c>
      <c r="M1104" s="20">
        <v>5029033.3870000001</v>
      </c>
      <c r="N1104" s="20">
        <f t="shared" si="225"/>
        <v>139237.90100000001</v>
      </c>
      <c r="O1104" s="20">
        <f t="shared" si="226"/>
        <v>5029033.3870000001</v>
      </c>
      <c r="P1104" s="20" t="s">
        <v>104</v>
      </c>
      <c r="Q1104" s="43"/>
      <c r="R1104" s="43"/>
      <c r="S1104" s="43"/>
      <c r="T1104" s="43"/>
      <c r="U1104" s="43"/>
      <c r="V1104" s="52">
        <v>5.9495487899999997</v>
      </c>
      <c r="W1104" s="52">
        <v>5.3822937900000003</v>
      </c>
      <c r="X1104" s="45">
        <f t="shared" si="227"/>
        <v>5.9495487899999997</v>
      </c>
      <c r="Y1104" s="45">
        <f t="shared" si="228"/>
        <v>5.3822937900000003</v>
      </c>
      <c r="Z1104" s="45">
        <f t="shared" si="229"/>
        <v>5.9495487899999997</v>
      </c>
      <c r="AA1104" s="17"/>
      <c r="AB1104" s="17"/>
      <c r="AC1104" s="17"/>
      <c r="AD1104" s="17"/>
      <c r="AE1104" s="17"/>
      <c r="AF1104" s="17"/>
      <c r="AG1104" s="17"/>
      <c r="AH1104" s="17"/>
      <c r="AI1104" s="17"/>
      <c r="AJ1104" s="17"/>
      <c r="AK1104" s="17"/>
      <c r="AL1104" s="43"/>
      <c r="AM1104" s="43"/>
    </row>
    <row r="1105" spans="1:39" x14ac:dyDescent="0.25">
      <c r="A1105" s="17" t="s">
        <v>397</v>
      </c>
      <c r="B1105" s="18">
        <v>219</v>
      </c>
      <c r="C1105" s="18">
        <v>1104</v>
      </c>
      <c r="D1105" s="18">
        <v>1995</v>
      </c>
      <c r="E1105" s="17">
        <f>D1105</f>
        <v>1995</v>
      </c>
      <c r="F1105" s="17">
        <v>15</v>
      </c>
      <c r="G1105" s="17">
        <v>26</v>
      </c>
      <c r="H1105" s="17">
        <v>2020</v>
      </c>
      <c r="I1105" s="19" t="s">
        <v>12</v>
      </c>
      <c r="J1105" s="17">
        <v>1695.1790042099999</v>
      </c>
      <c r="K1105" s="17">
        <v>-199.76337358000001</v>
      </c>
      <c r="L1105" s="20">
        <v>139237.90119999999</v>
      </c>
      <c r="M1105" s="20">
        <v>5029033.3870000001</v>
      </c>
      <c r="N1105" s="20">
        <f t="shared" si="225"/>
        <v>139237.90100000001</v>
      </c>
      <c r="O1105" s="20">
        <f t="shared" si="226"/>
        <v>5029033.3870000001</v>
      </c>
      <c r="P1105" s="20" t="s">
        <v>104</v>
      </c>
      <c r="Q1105" s="43"/>
      <c r="R1105" s="43"/>
      <c r="S1105" s="43"/>
      <c r="T1105" s="43"/>
      <c r="U1105" s="43"/>
      <c r="V1105" s="52">
        <v>3.43546197</v>
      </c>
      <c r="W1105" s="52">
        <v>3.8028892700000001</v>
      </c>
      <c r="X1105" s="45">
        <f t="shared" si="227"/>
        <v>3.43546197</v>
      </c>
      <c r="Y1105" s="45">
        <f t="shared" si="228"/>
        <v>3.8028892700000001</v>
      </c>
      <c r="Z1105" s="45">
        <f t="shared" si="229"/>
        <v>3.43546197</v>
      </c>
      <c r="AA1105" s="17"/>
      <c r="AB1105" s="17"/>
      <c r="AC1105" s="17"/>
      <c r="AD1105" s="17"/>
      <c r="AE1105" s="17"/>
      <c r="AF1105" s="17"/>
      <c r="AG1105" s="17"/>
      <c r="AH1105" s="17"/>
      <c r="AI1105" s="17"/>
      <c r="AJ1105" s="17"/>
      <c r="AK1105" s="17"/>
      <c r="AL1105" s="43"/>
      <c r="AM1105" s="43"/>
    </row>
    <row r="1106" spans="1:39" x14ac:dyDescent="0.25">
      <c r="A1106" s="17" t="s">
        <v>415</v>
      </c>
      <c r="B1106" s="18">
        <v>238</v>
      </c>
      <c r="C1106" s="18">
        <v>1105</v>
      </c>
      <c r="D1106" s="18">
        <v>1992</v>
      </c>
      <c r="E1106" s="17">
        <f>D1106</f>
        <v>1992</v>
      </c>
      <c r="F1106" s="17">
        <v>3</v>
      </c>
      <c r="G1106" s="17">
        <v>26</v>
      </c>
      <c r="H1106" s="17">
        <v>2020</v>
      </c>
      <c r="I1106" s="19" t="s">
        <v>12</v>
      </c>
      <c r="J1106" s="17">
        <v>3357.21480045</v>
      </c>
      <c r="K1106" s="17">
        <v>-619.88470726000003</v>
      </c>
      <c r="L1106" s="20">
        <v>139237.90119999999</v>
      </c>
      <c r="M1106" s="20">
        <v>5029033.3870000001</v>
      </c>
      <c r="N1106" s="20">
        <f t="shared" si="225"/>
        <v>139237.90100000001</v>
      </c>
      <c r="O1106" s="20">
        <f t="shared" si="226"/>
        <v>5029033.3870000001</v>
      </c>
      <c r="P1106" s="20" t="s">
        <v>104</v>
      </c>
      <c r="Q1106" s="43"/>
      <c r="R1106" s="43"/>
      <c r="S1106" s="43"/>
      <c r="T1106" s="43"/>
      <c r="U1106" s="43"/>
      <c r="V1106" s="44">
        <v>10.100888749999999</v>
      </c>
      <c r="W1106" s="44">
        <v>10.30926854</v>
      </c>
      <c r="X1106" s="45">
        <f t="shared" si="227"/>
        <v>10.100888749999999</v>
      </c>
      <c r="Y1106" s="45">
        <f t="shared" si="228"/>
        <v>10.30926854</v>
      </c>
      <c r="Z1106" s="45">
        <f t="shared" si="229"/>
        <v>10.100888749999999</v>
      </c>
      <c r="AA1106" s="17"/>
      <c r="AB1106" s="17"/>
      <c r="AC1106" s="17"/>
      <c r="AD1106" s="17"/>
      <c r="AE1106" s="17"/>
      <c r="AF1106" s="17"/>
      <c r="AG1106" s="17"/>
      <c r="AH1106" s="17"/>
      <c r="AI1106" s="17"/>
      <c r="AJ1106" s="17"/>
      <c r="AK1106" s="17"/>
      <c r="AL1106" s="43"/>
      <c r="AM1106" s="43"/>
    </row>
    <row r="1107" spans="1:39" x14ac:dyDescent="0.25">
      <c r="A1107" s="17" t="s">
        <v>530</v>
      </c>
      <c r="B1107" s="18">
        <v>355</v>
      </c>
      <c r="C1107" s="18">
        <v>1106</v>
      </c>
      <c r="D1107" s="18">
        <v>1983</v>
      </c>
      <c r="E1107" s="18">
        <v>1983</v>
      </c>
      <c r="F1107" s="17">
        <v>25</v>
      </c>
      <c r="G1107" s="17">
        <v>26</v>
      </c>
      <c r="H1107" s="17">
        <v>2020</v>
      </c>
      <c r="I1107" s="19" t="s">
        <v>12</v>
      </c>
      <c r="J1107" s="17">
        <v>3388.5345864599999</v>
      </c>
      <c r="K1107" s="17">
        <v>-673.40871412000001</v>
      </c>
      <c r="L1107" s="20">
        <v>139237.90119999999</v>
      </c>
      <c r="M1107" s="20">
        <v>5029033.3870000001</v>
      </c>
      <c r="N1107" s="20">
        <f t="shared" si="225"/>
        <v>139237.90100000001</v>
      </c>
      <c r="O1107" s="20">
        <f t="shared" si="226"/>
        <v>5029033.3870000001</v>
      </c>
      <c r="P1107" s="20" t="s">
        <v>104</v>
      </c>
      <c r="Q1107" s="43"/>
      <c r="R1107" s="43"/>
      <c r="S1107" s="43"/>
      <c r="T1107" s="43"/>
      <c r="U1107" s="43"/>
      <c r="V1107" s="45">
        <v>7.2453907500000003</v>
      </c>
      <c r="W1107" s="45">
        <v>7.2826292800000001</v>
      </c>
      <c r="X1107" s="45">
        <f t="shared" si="227"/>
        <v>7.2453907500000003</v>
      </c>
      <c r="Y1107" s="45">
        <f t="shared" si="228"/>
        <v>7.2826292800000001</v>
      </c>
      <c r="Z1107" s="45">
        <f t="shared" si="229"/>
        <v>7.2453907500000003</v>
      </c>
      <c r="AA1107" s="17"/>
      <c r="AB1107" s="17"/>
      <c r="AC1107" s="17"/>
      <c r="AD1107" s="17"/>
      <c r="AE1107" s="17"/>
      <c r="AF1107" s="17"/>
      <c r="AG1107" s="17"/>
      <c r="AH1107" s="17"/>
      <c r="AI1107" s="17"/>
      <c r="AJ1107" s="17"/>
      <c r="AK1107" s="17"/>
      <c r="AL1107" s="43"/>
      <c r="AM1107" s="43"/>
    </row>
    <row r="1108" spans="1:39" x14ac:dyDescent="0.25">
      <c r="A1108" s="17" t="s">
        <v>562</v>
      </c>
      <c r="B1108" s="18">
        <v>389</v>
      </c>
      <c r="C1108" s="18">
        <v>1107</v>
      </c>
      <c r="D1108">
        <v>1980</v>
      </c>
      <c r="E1108">
        <v>1980</v>
      </c>
      <c r="F1108">
        <v>27</v>
      </c>
      <c r="G1108" s="17">
        <v>26</v>
      </c>
      <c r="H1108" s="17">
        <v>2020</v>
      </c>
      <c r="I1108" s="19" t="s">
        <v>12</v>
      </c>
      <c r="J1108">
        <v>3546.1956575300001</v>
      </c>
      <c r="K1108">
        <v>-748.67184522000002</v>
      </c>
      <c r="L1108" s="54">
        <v>139237.90119999999</v>
      </c>
      <c r="M1108" s="54">
        <v>5029033.3870000001</v>
      </c>
      <c r="N1108" s="20">
        <f t="shared" si="225"/>
        <v>139237.90100000001</v>
      </c>
      <c r="O1108" s="20">
        <f t="shared" si="226"/>
        <v>5029033.3870000001</v>
      </c>
      <c r="P1108" s="20" t="s">
        <v>104</v>
      </c>
      <c r="Q1108" s="43"/>
      <c r="R1108" s="43"/>
      <c r="S1108" s="43"/>
      <c r="T1108" s="43"/>
      <c r="U1108" s="43"/>
      <c r="V1108" s="45">
        <v>2.8511818799999999</v>
      </c>
      <c r="W1108" s="45">
        <v>3.3903279099999999</v>
      </c>
      <c r="X1108" s="45">
        <f t="shared" si="227"/>
        <v>2.8511818799999999</v>
      </c>
      <c r="Y1108" s="45">
        <f t="shared" si="228"/>
        <v>3.3903279099999999</v>
      </c>
      <c r="Z1108" s="45">
        <f t="shared" si="229"/>
        <v>2.8511818799999999</v>
      </c>
      <c r="AA1108" s="17"/>
      <c r="AB1108" s="17"/>
      <c r="AC1108" s="17"/>
      <c r="AD1108" s="17"/>
      <c r="AE1108" s="17"/>
      <c r="AF1108" s="17"/>
      <c r="AG1108" s="17"/>
      <c r="AH1108" s="17"/>
      <c r="AI1108" s="17"/>
      <c r="AJ1108" s="17"/>
      <c r="AK1108" s="17"/>
      <c r="AL1108" s="43"/>
      <c r="AM1108" s="43"/>
    </row>
    <row r="1109" spans="1:39" x14ac:dyDescent="0.25">
      <c r="A1109" s="17" t="s">
        <v>589</v>
      </c>
      <c r="B1109" s="18">
        <v>416</v>
      </c>
      <c r="C1109" s="18">
        <v>1108</v>
      </c>
      <c r="D1109" s="18">
        <v>1977</v>
      </c>
      <c r="E1109" s="17">
        <f>D1109</f>
        <v>1977</v>
      </c>
      <c r="F1109" s="17">
        <v>15</v>
      </c>
      <c r="G1109" s="17">
        <v>26</v>
      </c>
      <c r="H1109" s="17">
        <v>2020</v>
      </c>
      <c r="I1109" s="19" t="s">
        <v>12</v>
      </c>
      <c r="J1109" s="17">
        <v>3611.4785803499999</v>
      </c>
      <c r="K1109" s="17">
        <v>-769.21325845000001</v>
      </c>
      <c r="L1109" s="20">
        <v>139237.90119999999</v>
      </c>
      <c r="M1109" s="20">
        <v>5029033.3870000001</v>
      </c>
      <c r="N1109" s="20">
        <f t="shared" si="225"/>
        <v>139237.90100000001</v>
      </c>
      <c r="O1109" s="20">
        <f t="shared" si="226"/>
        <v>5029033.3870000001</v>
      </c>
      <c r="P1109" s="20" t="s">
        <v>104</v>
      </c>
      <c r="Q1109" s="43"/>
      <c r="R1109" s="43"/>
      <c r="S1109" s="43"/>
      <c r="T1109" s="43"/>
      <c r="U1109" s="43"/>
      <c r="V1109" s="44">
        <v>10.20790422</v>
      </c>
      <c r="W1109" s="44">
        <v>10.496349990000001</v>
      </c>
      <c r="X1109" s="45">
        <f t="shared" si="227"/>
        <v>10.20790422</v>
      </c>
      <c r="Y1109" s="45">
        <f t="shared" si="228"/>
        <v>10.496349990000001</v>
      </c>
      <c r="Z1109" s="45">
        <f t="shared" si="229"/>
        <v>10.20790422</v>
      </c>
      <c r="AA1109" s="17"/>
      <c r="AB1109" s="17"/>
      <c r="AC1109" s="17"/>
      <c r="AD1109" s="17"/>
      <c r="AE1109" s="17"/>
      <c r="AF1109" s="17"/>
      <c r="AG1109" s="17"/>
      <c r="AH1109" s="17"/>
      <c r="AI1109" s="17"/>
      <c r="AJ1109" s="17"/>
      <c r="AK1109" s="17"/>
      <c r="AL1109" s="43"/>
      <c r="AM1109" s="43"/>
    </row>
    <row r="1110" spans="1:39" x14ac:dyDescent="0.25">
      <c r="A1110" s="29" t="s">
        <v>184</v>
      </c>
      <c r="B1110" s="29">
        <v>41</v>
      </c>
      <c r="C1110" s="29">
        <v>1109</v>
      </c>
      <c r="D1110" s="29">
        <v>1883</v>
      </c>
      <c r="E1110" s="29">
        <f>D1110</f>
        <v>1883</v>
      </c>
      <c r="F1110" s="29" t="s">
        <v>12</v>
      </c>
      <c r="G1110" s="29">
        <v>41</v>
      </c>
      <c r="H1110" s="29">
        <v>1883</v>
      </c>
      <c r="I1110" s="30">
        <v>11</v>
      </c>
      <c r="J1110" s="29" t="s">
        <v>12</v>
      </c>
      <c r="K1110" s="29" t="s">
        <v>12</v>
      </c>
      <c r="L1110" s="31">
        <v>139250.37379407461</v>
      </c>
      <c r="M1110" s="31">
        <v>5028558.1919999998</v>
      </c>
      <c r="N1110" s="31">
        <f t="shared" si="225"/>
        <v>139250.37400000001</v>
      </c>
      <c r="O1110" s="31">
        <f t="shared" si="226"/>
        <v>5028558.1919999998</v>
      </c>
      <c r="P1110" s="31" t="s">
        <v>104</v>
      </c>
      <c r="Q1110" s="32">
        <v>19.828088955454547</v>
      </c>
      <c r="R1110" s="32">
        <v>19.511546971818181</v>
      </c>
      <c r="S1110" s="33">
        <f>IF(E1110=2020, Q1110, IF(E1110=1946, Q1110+5.4, IF(E1110=1883, Q1110+8.2, IF(E1110=1882, Q1110+5.9, IF(E1110=1824, Q1110+5.8, IF(E1110=1803, Q1110+14.8, IF(E1110=1790, Q1110+8, )))))))</f>
        <v>28.028088955454546</v>
      </c>
      <c r="T1110" s="33">
        <f>IF(E1110=2020, R1110, IF(E1110=1946, R1110+5.4, IF(E1110=1883, R1110+8.2, IF(E1110=1882, R1110+5.9, IF(E1110=1824, R1110+5.8, IF(E1110=1803, R1110+14.8, IF(E1110=1790, R1110+8, )))))))</f>
        <v>27.71154697181818</v>
      </c>
      <c r="U1110" s="33">
        <f>IF(P1110="Affine", S1110, T1110)</f>
        <v>28.028088955454546</v>
      </c>
      <c r="V1110" s="29"/>
      <c r="W1110" s="29"/>
      <c r="X1110" s="34"/>
      <c r="Y1110" s="33"/>
      <c r="Z1110" s="32"/>
      <c r="AA1110" s="29">
        <v>1852</v>
      </c>
      <c r="AB1110" s="29">
        <v>1862</v>
      </c>
      <c r="AC1110" s="29">
        <f>AVERAGE(AA1110:AB1110)</f>
        <v>1857</v>
      </c>
      <c r="AD1110" s="29">
        <f>AC1110-AA1110</f>
        <v>5</v>
      </c>
      <c r="AE1110" s="29">
        <v>1931</v>
      </c>
      <c r="AF1110" s="29">
        <v>1947</v>
      </c>
      <c r="AG1110" s="29">
        <f>AVERAGE(AE1110:AF1110)</f>
        <v>1939</v>
      </c>
      <c r="AH1110" s="29">
        <f>AG1110-AE1110</f>
        <v>8</v>
      </c>
      <c r="AI1110" s="29" t="s">
        <v>142</v>
      </c>
      <c r="AJ1110" s="29">
        <v>2</v>
      </c>
      <c r="AK1110" s="29" t="s">
        <v>185</v>
      </c>
      <c r="AL1110" s="32">
        <f>AVERAGE(V1111:V1121)</f>
        <v>19.828088955454547</v>
      </c>
      <c r="AM1110" s="32">
        <f>AVERAGE(W1111:W1121)</f>
        <v>19.511546971818181</v>
      </c>
    </row>
    <row r="1111" spans="1:39" x14ac:dyDescent="0.25">
      <c r="A1111" s="17" t="s">
        <v>1297</v>
      </c>
      <c r="B1111" s="18">
        <v>1112</v>
      </c>
      <c r="C1111" s="18">
        <v>1110</v>
      </c>
      <c r="D1111" s="17" t="s">
        <v>1286</v>
      </c>
      <c r="E1111" s="17">
        <v>1876</v>
      </c>
      <c r="F1111" s="17">
        <v>12</v>
      </c>
      <c r="G1111" s="17">
        <v>41</v>
      </c>
      <c r="H1111" s="17">
        <v>1883</v>
      </c>
      <c r="I1111" s="19" t="s">
        <v>12</v>
      </c>
      <c r="J1111" s="17">
        <v>1732.18808756</v>
      </c>
      <c r="K1111" s="17">
        <v>-637.86111513000003</v>
      </c>
      <c r="L1111" s="20">
        <v>139250.3738</v>
      </c>
      <c r="M1111" s="20">
        <v>5028558.1919999998</v>
      </c>
      <c r="N1111" s="20">
        <f t="shared" si="225"/>
        <v>139250.37400000001</v>
      </c>
      <c r="O1111" s="20">
        <f t="shared" si="226"/>
        <v>5028558.1919999998</v>
      </c>
      <c r="P1111" s="20" t="s">
        <v>104</v>
      </c>
      <c r="Q1111" s="43"/>
      <c r="R1111" s="43"/>
      <c r="S1111" s="43"/>
      <c r="T1111" s="43"/>
      <c r="U1111" s="43"/>
      <c r="V1111" s="44">
        <v>17.7</v>
      </c>
      <c r="W1111" s="44">
        <v>29.8</v>
      </c>
      <c r="X1111" s="45">
        <f t="shared" ref="X1111:X1121" si="230">IF(H1111=2020, V1111, IF(H1111=1946, V1111+5.4, IF(H1111=1883, V1111+8.2, IF(H1111=1882, V1111+5.9, IF(H1111=1824, V1111+5.8, IF(H1111=1803, V1111+14.8, IF(H1111=1790, V1111+8, )))))))</f>
        <v>25.9</v>
      </c>
      <c r="Y1111" s="45">
        <f t="shared" ref="Y1111:Y1121" si="231">IF(H1111=2020, W1111, IF(H1111=1946, W1111+6.1, IF(H1111=1883, W1111+7.6, IF(H1111=1882, W1111+6.3, IF(H1111=1824, W1111+7.4, IF(H1111=1803, W1111+17.5, IF(H1111=1790, W1111+11.8, )))))))</f>
        <v>37.4</v>
      </c>
      <c r="Z1111" s="45">
        <f t="shared" ref="Z1111:Z1121" si="232">IF(P1111="Affine", X1111, Y1111)</f>
        <v>25.9</v>
      </c>
      <c r="AA1111" s="17"/>
      <c r="AB1111" s="17"/>
      <c r="AC1111" s="17"/>
      <c r="AD1111" s="17"/>
      <c r="AE1111" s="17"/>
      <c r="AF1111" s="17"/>
      <c r="AG1111" s="17"/>
      <c r="AH1111" s="17"/>
      <c r="AI1111" s="17"/>
      <c r="AJ1111" s="17"/>
      <c r="AK1111" s="17"/>
      <c r="AL1111" s="43"/>
      <c r="AM1111" s="43"/>
    </row>
    <row r="1112" spans="1:39" x14ac:dyDescent="0.25">
      <c r="A1112" s="17" t="s">
        <v>1274</v>
      </c>
      <c r="B1112" s="18">
        <v>1090</v>
      </c>
      <c r="C1112" s="18">
        <v>1111</v>
      </c>
      <c r="D1112" s="17" t="s">
        <v>1250</v>
      </c>
      <c r="E1112" s="17">
        <v>1876</v>
      </c>
      <c r="F1112" s="17">
        <v>25</v>
      </c>
      <c r="G1112" s="17">
        <v>41</v>
      </c>
      <c r="H1112" s="17">
        <v>1883</v>
      </c>
      <c r="I1112" s="19" t="s">
        <v>12</v>
      </c>
      <c r="J1112" s="17">
        <v>1889.9262695299999</v>
      </c>
      <c r="K1112" s="17">
        <v>-1438.9868164100001</v>
      </c>
      <c r="L1112" s="20">
        <v>139250.3738</v>
      </c>
      <c r="M1112" s="20">
        <v>5028558.1919999998</v>
      </c>
      <c r="N1112" s="20">
        <f t="shared" si="225"/>
        <v>139250.37400000001</v>
      </c>
      <c r="O1112" s="20">
        <f t="shared" si="226"/>
        <v>5028558.1919999998</v>
      </c>
      <c r="P1112" s="20" t="s">
        <v>104</v>
      </c>
      <c r="Q1112" s="43"/>
      <c r="R1112" s="43"/>
      <c r="S1112" s="43"/>
      <c r="T1112" s="43"/>
      <c r="U1112" s="43"/>
      <c r="V1112" s="44">
        <v>34.200000000000003</v>
      </c>
      <c r="W1112" s="44">
        <v>56.5</v>
      </c>
      <c r="X1112" s="45">
        <f t="shared" si="230"/>
        <v>42.400000000000006</v>
      </c>
      <c r="Y1112" s="45">
        <f t="shared" si="231"/>
        <v>64.099999999999994</v>
      </c>
      <c r="Z1112" s="45">
        <f t="shared" si="232"/>
        <v>42.400000000000006</v>
      </c>
      <c r="AA1112" s="17"/>
      <c r="AB1112" s="17"/>
      <c r="AC1112" s="17"/>
      <c r="AD1112" s="17"/>
      <c r="AE1112" s="17"/>
      <c r="AF1112" s="17"/>
      <c r="AG1112" s="17"/>
      <c r="AH1112" s="17"/>
      <c r="AI1112" s="17"/>
      <c r="AJ1112" s="17"/>
      <c r="AK1112" s="17"/>
      <c r="AL1112" s="43"/>
      <c r="AM1112" s="43"/>
    </row>
    <row r="1113" spans="1:39" x14ac:dyDescent="0.25">
      <c r="A1113" s="17" t="s">
        <v>1246</v>
      </c>
      <c r="B1113" s="18">
        <v>1063</v>
      </c>
      <c r="C1113" s="18">
        <v>1112</v>
      </c>
      <c r="D1113" s="17" t="s">
        <v>1221</v>
      </c>
      <c r="E1113" s="17">
        <v>1880</v>
      </c>
      <c r="F1113" s="17">
        <v>26</v>
      </c>
      <c r="G1113" s="17">
        <v>41</v>
      </c>
      <c r="H1113" s="17">
        <v>1883</v>
      </c>
      <c r="I1113" s="19" t="s">
        <v>12</v>
      </c>
      <c r="J1113" s="17">
        <v>2106.6353903899999</v>
      </c>
      <c r="K1113" s="17">
        <v>-633.58673423000005</v>
      </c>
      <c r="L1113" s="20">
        <v>139250.3738</v>
      </c>
      <c r="M1113" s="20">
        <v>5028558.1919999998</v>
      </c>
      <c r="N1113" s="20">
        <f t="shared" si="225"/>
        <v>139250.37400000001</v>
      </c>
      <c r="O1113" s="20">
        <f t="shared" si="226"/>
        <v>5028558.1919999998</v>
      </c>
      <c r="P1113" s="20" t="s">
        <v>104</v>
      </c>
      <c r="Q1113" s="43"/>
      <c r="R1113" s="43"/>
      <c r="S1113" s="43"/>
      <c r="T1113" s="43"/>
      <c r="U1113" s="43"/>
      <c r="V1113" s="44">
        <v>32.200000000000003</v>
      </c>
      <c r="W1113" s="44">
        <v>26.6</v>
      </c>
      <c r="X1113" s="45">
        <f t="shared" si="230"/>
        <v>40.400000000000006</v>
      </c>
      <c r="Y1113" s="45">
        <f t="shared" si="231"/>
        <v>34.200000000000003</v>
      </c>
      <c r="Z1113" s="45">
        <f t="shared" si="232"/>
        <v>40.400000000000006</v>
      </c>
      <c r="AA1113" s="17"/>
      <c r="AB1113" s="17"/>
      <c r="AC1113" s="17"/>
      <c r="AD1113" s="17"/>
      <c r="AE1113" s="17"/>
      <c r="AF1113" s="17"/>
      <c r="AG1113" s="17"/>
      <c r="AH1113" s="17"/>
      <c r="AI1113" s="17"/>
      <c r="AJ1113" s="17"/>
      <c r="AK1113" s="17"/>
      <c r="AL1113" s="43"/>
      <c r="AM1113" s="43"/>
    </row>
    <row r="1114" spans="1:39" x14ac:dyDescent="0.25">
      <c r="A1114" s="17" t="s">
        <v>991</v>
      </c>
      <c r="B1114" s="18">
        <v>814</v>
      </c>
      <c r="C1114" s="18">
        <v>1113</v>
      </c>
      <c r="D1114" s="17">
        <v>1917</v>
      </c>
      <c r="E1114" s="17">
        <f>D1114</f>
        <v>1917</v>
      </c>
      <c r="F1114" s="17">
        <v>19</v>
      </c>
      <c r="G1114" s="17">
        <v>41</v>
      </c>
      <c r="H1114" s="17">
        <v>1883</v>
      </c>
      <c r="I1114" s="19" t="s">
        <v>12</v>
      </c>
      <c r="J1114" s="17">
        <v>10.172301729999999</v>
      </c>
      <c r="K1114" s="17">
        <v>0.41684479000000002</v>
      </c>
      <c r="L1114" s="20">
        <v>139250.3738</v>
      </c>
      <c r="M1114" s="20">
        <v>5028558.1919999998</v>
      </c>
      <c r="N1114" s="20">
        <f t="shared" si="225"/>
        <v>139250.37400000001</v>
      </c>
      <c r="O1114" s="20">
        <f t="shared" si="226"/>
        <v>5028558.1919999998</v>
      </c>
      <c r="P1114" s="20" t="s">
        <v>104</v>
      </c>
      <c r="Q1114" s="43"/>
      <c r="R1114" s="43"/>
      <c r="S1114" s="43"/>
      <c r="T1114" s="43"/>
      <c r="U1114" s="43"/>
      <c r="V1114" s="44">
        <v>18.360239350000001</v>
      </c>
      <c r="W1114" s="44">
        <v>14.400105119999999</v>
      </c>
      <c r="X1114" s="45">
        <f t="shared" si="230"/>
        <v>26.56023935</v>
      </c>
      <c r="Y1114" s="45">
        <f t="shared" si="231"/>
        <v>22.000105120000001</v>
      </c>
      <c r="Z1114" s="45">
        <f t="shared" si="232"/>
        <v>26.56023935</v>
      </c>
      <c r="AA1114" s="17"/>
      <c r="AB1114" s="17"/>
      <c r="AC1114" s="17"/>
      <c r="AD1114" s="17"/>
      <c r="AE1114" s="17"/>
      <c r="AF1114" s="17"/>
      <c r="AG1114" s="17"/>
      <c r="AH1114" s="17"/>
      <c r="AI1114" s="17"/>
      <c r="AJ1114" s="17"/>
      <c r="AK1114" s="17"/>
      <c r="AL1114" s="43"/>
      <c r="AM1114" s="43"/>
    </row>
    <row r="1115" spans="1:39" x14ac:dyDescent="0.25">
      <c r="A1115" s="17" t="s">
        <v>972</v>
      </c>
      <c r="B1115" s="18">
        <v>795</v>
      </c>
      <c r="C1115" s="18">
        <v>1114</v>
      </c>
      <c r="D1115" s="17">
        <v>1931</v>
      </c>
      <c r="E1115" s="17">
        <f>D1115</f>
        <v>1931</v>
      </c>
      <c r="F1115" s="17">
        <v>28</v>
      </c>
      <c r="G1115" s="17">
        <v>41</v>
      </c>
      <c r="H1115" s="17">
        <v>1883</v>
      </c>
      <c r="I1115" s="19" t="s">
        <v>12</v>
      </c>
      <c r="J1115" s="17">
        <v>145.22484434</v>
      </c>
      <c r="K1115" s="17">
        <v>-1042.81480212</v>
      </c>
      <c r="L1115" s="20">
        <v>139250.3738</v>
      </c>
      <c r="M1115" s="20">
        <v>5028558.1919999998</v>
      </c>
      <c r="N1115" s="20">
        <f t="shared" si="225"/>
        <v>139250.37400000001</v>
      </c>
      <c r="O1115" s="20">
        <f t="shared" si="226"/>
        <v>5028558.1919999998</v>
      </c>
      <c r="P1115" s="20" t="s">
        <v>104</v>
      </c>
      <c r="Q1115" s="43"/>
      <c r="R1115" s="43"/>
      <c r="S1115" s="43"/>
      <c r="T1115" s="43"/>
      <c r="U1115" s="43"/>
      <c r="V1115" s="45">
        <v>12.491529760000001</v>
      </c>
      <c r="W1115" s="45">
        <v>4.2369277299999997</v>
      </c>
      <c r="X1115" s="45">
        <f t="shared" si="230"/>
        <v>20.691529760000002</v>
      </c>
      <c r="Y1115" s="45">
        <f t="shared" si="231"/>
        <v>11.836927729999999</v>
      </c>
      <c r="Z1115" s="45">
        <f t="shared" si="232"/>
        <v>20.691529760000002</v>
      </c>
      <c r="AA1115" s="17"/>
      <c r="AB1115" s="17"/>
      <c r="AC1115" s="17"/>
      <c r="AD1115" s="17"/>
      <c r="AE1115" s="17"/>
      <c r="AF1115" s="17"/>
      <c r="AG1115" s="17"/>
      <c r="AH1115" s="17"/>
      <c r="AI1115" s="17"/>
      <c r="AJ1115" s="17"/>
      <c r="AK1115" s="17"/>
      <c r="AL1115" s="43"/>
      <c r="AM1115" s="43"/>
    </row>
    <row r="1116" spans="1:39" x14ac:dyDescent="0.25">
      <c r="A1116" s="17" t="s">
        <v>1003</v>
      </c>
      <c r="B1116" s="18">
        <v>826</v>
      </c>
      <c r="C1116" s="18">
        <v>1115</v>
      </c>
      <c r="D1116" s="17">
        <v>1911</v>
      </c>
      <c r="E1116" s="17">
        <f>D1116</f>
        <v>1911</v>
      </c>
      <c r="F1116" s="17">
        <v>8</v>
      </c>
      <c r="G1116" s="17">
        <v>41</v>
      </c>
      <c r="H1116" s="17">
        <v>1883</v>
      </c>
      <c r="I1116" s="19" t="s">
        <v>12</v>
      </c>
      <c r="J1116" s="17">
        <v>3360.1873004300001</v>
      </c>
      <c r="K1116" s="17">
        <v>-3269.2166636500001</v>
      </c>
      <c r="L1116" s="20">
        <v>139250.3738</v>
      </c>
      <c r="M1116" s="20">
        <v>5028558.1919999998</v>
      </c>
      <c r="N1116" s="20">
        <f t="shared" si="225"/>
        <v>139250.37400000001</v>
      </c>
      <c r="O1116" s="20">
        <f t="shared" si="226"/>
        <v>5028558.1919999998</v>
      </c>
      <c r="P1116" s="20" t="s">
        <v>104</v>
      </c>
      <c r="Q1116" s="43"/>
      <c r="R1116" s="43"/>
      <c r="S1116" s="43"/>
      <c r="T1116" s="43"/>
      <c r="U1116" s="43"/>
      <c r="V1116" s="44">
        <v>15.1</v>
      </c>
      <c r="W1116" s="44">
        <v>19.5</v>
      </c>
      <c r="X1116" s="45">
        <f t="shared" si="230"/>
        <v>23.299999999999997</v>
      </c>
      <c r="Y1116" s="45">
        <f t="shared" si="231"/>
        <v>27.1</v>
      </c>
      <c r="Z1116" s="45">
        <f t="shared" si="232"/>
        <v>23.299999999999997</v>
      </c>
      <c r="AA1116" s="17"/>
      <c r="AB1116" s="17"/>
      <c r="AC1116" s="17"/>
      <c r="AD1116" s="17"/>
      <c r="AE1116" s="17"/>
      <c r="AF1116" s="17"/>
      <c r="AG1116" s="17"/>
      <c r="AH1116" s="17"/>
      <c r="AI1116" s="17"/>
      <c r="AJ1116" s="17"/>
      <c r="AK1116" s="17"/>
      <c r="AL1116" s="43"/>
      <c r="AM1116" s="43"/>
    </row>
    <row r="1117" spans="1:39" x14ac:dyDescent="0.25">
      <c r="A1117" s="17" t="s">
        <v>1060</v>
      </c>
      <c r="B1117" s="18">
        <v>882</v>
      </c>
      <c r="C1117" s="18">
        <v>1116</v>
      </c>
      <c r="D1117" s="17" t="s">
        <v>1012</v>
      </c>
      <c r="E1117" s="17">
        <v>1905</v>
      </c>
      <c r="F1117" s="17">
        <v>49</v>
      </c>
      <c r="G1117" s="17">
        <v>41</v>
      </c>
      <c r="H1117" s="17">
        <v>1883</v>
      </c>
      <c r="I1117" s="19" t="s">
        <v>12</v>
      </c>
      <c r="J1117" s="17">
        <v>6245.1275695599998</v>
      </c>
      <c r="K1117" s="17">
        <v>-2089.3917306500002</v>
      </c>
      <c r="L1117" s="20">
        <v>139250.3738</v>
      </c>
      <c r="M1117" s="20">
        <v>5028558.1919999998</v>
      </c>
      <c r="N1117" s="20">
        <f t="shared" si="225"/>
        <v>139250.37400000001</v>
      </c>
      <c r="O1117" s="20">
        <f t="shared" si="226"/>
        <v>5028558.1919999998</v>
      </c>
      <c r="P1117" s="20" t="s">
        <v>104</v>
      </c>
      <c r="Q1117" s="43"/>
      <c r="R1117" s="43"/>
      <c r="S1117" s="43"/>
      <c r="T1117" s="43"/>
      <c r="U1117" s="43"/>
      <c r="V1117" s="45">
        <v>20.757209400000001</v>
      </c>
      <c r="W1117" s="52">
        <v>12.989983840000001</v>
      </c>
      <c r="X1117" s="45">
        <f t="shared" si="230"/>
        <v>28.9572094</v>
      </c>
      <c r="Y1117" s="45">
        <f t="shared" si="231"/>
        <v>20.589983840000002</v>
      </c>
      <c r="Z1117" s="45">
        <f t="shared" si="232"/>
        <v>28.9572094</v>
      </c>
      <c r="AA1117" s="17"/>
      <c r="AB1117" s="17"/>
      <c r="AC1117" s="17"/>
      <c r="AD1117" s="17"/>
      <c r="AE1117" s="17"/>
      <c r="AF1117" s="17"/>
      <c r="AG1117" s="17"/>
      <c r="AH1117" s="17"/>
      <c r="AI1117" s="17"/>
      <c r="AJ1117" s="17"/>
      <c r="AK1117" s="17"/>
      <c r="AL1117" s="43"/>
      <c r="AM1117" s="43"/>
    </row>
    <row r="1118" spans="1:39" x14ac:dyDescent="0.25">
      <c r="A1118" s="17" t="s">
        <v>1093</v>
      </c>
      <c r="B1118" s="18">
        <v>914</v>
      </c>
      <c r="C1118" s="18">
        <v>1117</v>
      </c>
      <c r="D1118" s="17" t="s">
        <v>1067</v>
      </c>
      <c r="E1118" s="17">
        <v>1905</v>
      </c>
      <c r="F1118" s="17">
        <v>27</v>
      </c>
      <c r="G1118" s="17">
        <v>41</v>
      </c>
      <c r="H1118" s="17">
        <v>1883</v>
      </c>
      <c r="I1118" s="19" t="s">
        <v>12</v>
      </c>
      <c r="J1118" s="17">
        <v>3135.0472024300002</v>
      </c>
      <c r="K1118" s="17">
        <v>-595.39059072999999</v>
      </c>
      <c r="L1118" s="20">
        <v>139250.3738</v>
      </c>
      <c r="M1118" s="20">
        <v>5028558.1919999998</v>
      </c>
      <c r="N1118" s="20">
        <f t="shared" si="225"/>
        <v>139250.37400000001</v>
      </c>
      <c r="O1118" s="20">
        <f t="shared" si="226"/>
        <v>5028558.1919999998</v>
      </c>
      <c r="P1118" s="20" t="s">
        <v>104</v>
      </c>
      <c r="Q1118" s="46"/>
      <c r="R1118" s="46"/>
      <c r="S1118" s="46"/>
      <c r="T1118" s="46"/>
      <c r="U1118" s="46"/>
      <c r="V1118" s="44">
        <v>23.9</v>
      </c>
      <c r="W1118" s="44">
        <v>18.3</v>
      </c>
      <c r="X1118" s="45">
        <f t="shared" si="230"/>
        <v>32.099999999999994</v>
      </c>
      <c r="Y1118" s="45">
        <f t="shared" si="231"/>
        <v>25.9</v>
      </c>
      <c r="Z1118" s="45">
        <f t="shared" si="232"/>
        <v>32.099999999999994</v>
      </c>
      <c r="AA1118" s="17"/>
      <c r="AB1118" s="17"/>
      <c r="AC1118" s="17"/>
      <c r="AD1118" s="17"/>
      <c r="AE1118" s="17"/>
      <c r="AF1118" s="17"/>
      <c r="AG1118" s="17"/>
      <c r="AH1118" s="17"/>
      <c r="AI1118" s="17"/>
      <c r="AJ1118" s="17"/>
      <c r="AK1118" s="17"/>
      <c r="AL1118" s="46"/>
      <c r="AM1118" s="46"/>
    </row>
    <row r="1119" spans="1:39" x14ac:dyDescent="0.25">
      <c r="A1119" s="17" t="s">
        <v>1119</v>
      </c>
      <c r="B1119" s="18">
        <v>940</v>
      </c>
      <c r="C1119" s="18">
        <v>1118</v>
      </c>
      <c r="D1119" s="17">
        <v>1891</v>
      </c>
      <c r="E1119" s="17">
        <f>D1119</f>
        <v>1891</v>
      </c>
      <c r="F1119" s="17">
        <v>18</v>
      </c>
      <c r="G1119" s="17">
        <v>41</v>
      </c>
      <c r="H1119" s="17">
        <v>1883</v>
      </c>
      <c r="I1119" s="19" t="s">
        <v>12</v>
      </c>
      <c r="J1119" s="17">
        <v>2.9635165400000001</v>
      </c>
      <c r="K1119" s="17">
        <v>3.6003398099999999</v>
      </c>
      <c r="L1119" s="20">
        <v>139250.3738</v>
      </c>
      <c r="M1119" s="20">
        <v>5028558.1919999998</v>
      </c>
      <c r="N1119" s="20">
        <f t="shared" si="225"/>
        <v>139250.37400000001</v>
      </c>
      <c r="O1119" s="20">
        <f t="shared" si="226"/>
        <v>5028558.1919999998</v>
      </c>
      <c r="P1119" s="20" t="s">
        <v>104</v>
      </c>
      <c r="Q1119" s="43"/>
      <c r="R1119" s="43"/>
      <c r="S1119" s="43"/>
      <c r="T1119" s="43"/>
      <c r="U1119" s="43"/>
      <c r="V1119" s="44">
        <v>2.8</v>
      </c>
      <c r="W1119" s="44">
        <v>3</v>
      </c>
      <c r="X1119" s="45">
        <f t="shared" si="230"/>
        <v>11</v>
      </c>
      <c r="Y1119" s="45">
        <f t="shared" si="231"/>
        <v>10.6</v>
      </c>
      <c r="Z1119" s="45">
        <f t="shared" si="232"/>
        <v>11</v>
      </c>
      <c r="AA1119" s="17"/>
      <c r="AB1119" s="17"/>
      <c r="AC1119" s="17"/>
      <c r="AD1119" s="17"/>
      <c r="AE1119" s="17"/>
      <c r="AF1119" s="17"/>
      <c r="AG1119" s="17"/>
      <c r="AH1119" s="17"/>
      <c r="AI1119" s="17"/>
      <c r="AJ1119" s="17"/>
      <c r="AK1119" s="17"/>
      <c r="AL1119" s="43"/>
      <c r="AM1119" s="43"/>
    </row>
    <row r="1120" spans="1:39" x14ac:dyDescent="0.25">
      <c r="A1120" s="17" t="s">
        <v>1180</v>
      </c>
      <c r="B1120" s="18">
        <v>998</v>
      </c>
      <c r="C1120" s="18">
        <v>1119</v>
      </c>
      <c r="D1120" s="17" t="s">
        <v>1176</v>
      </c>
      <c r="E1120" s="17">
        <v>1880</v>
      </c>
      <c r="F1120" s="17">
        <v>5</v>
      </c>
      <c r="G1120" s="17">
        <v>41</v>
      </c>
      <c r="H1120" s="17">
        <v>1883</v>
      </c>
      <c r="I1120" s="19" t="s">
        <v>12</v>
      </c>
      <c r="J1120" s="17">
        <v>6609.7698862899997</v>
      </c>
      <c r="K1120" s="17">
        <v>-1933.8201025000001</v>
      </c>
      <c r="L1120" s="20">
        <v>139250.3738</v>
      </c>
      <c r="M1120" s="20">
        <v>5028558.1919999998</v>
      </c>
      <c r="N1120" s="20">
        <f t="shared" si="225"/>
        <v>139250.37400000001</v>
      </c>
      <c r="O1120" s="20">
        <f t="shared" si="226"/>
        <v>5028558.1919999998</v>
      </c>
      <c r="P1120" s="20" t="s">
        <v>104</v>
      </c>
      <c r="Q1120" s="43"/>
      <c r="R1120" s="43"/>
      <c r="S1120" s="43"/>
      <c r="T1120" s="43"/>
      <c r="U1120" s="43"/>
      <c r="V1120" s="44">
        <v>33.9</v>
      </c>
      <c r="W1120" s="44">
        <v>23.7</v>
      </c>
      <c r="X1120" s="45">
        <f t="shared" si="230"/>
        <v>42.099999999999994</v>
      </c>
      <c r="Y1120" s="45">
        <f t="shared" si="231"/>
        <v>31.299999999999997</v>
      </c>
      <c r="Z1120" s="45">
        <f t="shared" si="232"/>
        <v>42.099999999999994</v>
      </c>
      <c r="AA1120" s="17"/>
      <c r="AB1120" s="17"/>
      <c r="AC1120" s="17"/>
      <c r="AD1120" s="17"/>
      <c r="AE1120" s="17"/>
      <c r="AF1120" s="17"/>
      <c r="AG1120" s="17"/>
      <c r="AH1120" s="17"/>
      <c r="AI1120" s="17"/>
      <c r="AJ1120" s="17"/>
      <c r="AK1120" s="17"/>
      <c r="AL1120" s="43"/>
      <c r="AM1120" s="43"/>
    </row>
    <row r="1121" spans="1:39" x14ac:dyDescent="0.25">
      <c r="A1121" s="17" t="s">
        <v>1342</v>
      </c>
      <c r="B1121" s="18">
        <v>1157</v>
      </c>
      <c r="C1121" s="18">
        <v>1120</v>
      </c>
      <c r="D1121" s="17">
        <v>1862</v>
      </c>
      <c r="E1121" s="17">
        <f>D1121</f>
        <v>1862</v>
      </c>
      <c r="F1121" s="17">
        <v>15</v>
      </c>
      <c r="G1121" s="17">
        <v>41</v>
      </c>
      <c r="H1121" s="17">
        <v>1883</v>
      </c>
      <c r="I1121" s="19" t="s">
        <v>12</v>
      </c>
      <c r="J1121" s="17">
        <v>4.1834324699999996</v>
      </c>
      <c r="K1121" s="17">
        <v>4.0455509100000002</v>
      </c>
      <c r="L1121" s="20">
        <v>139250.3738</v>
      </c>
      <c r="M1121" s="20">
        <v>5028558.1919999998</v>
      </c>
      <c r="N1121" s="20">
        <f t="shared" si="225"/>
        <v>139250.37400000001</v>
      </c>
      <c r="O1121" s="20">
        <f t="shared" si="226"/>
        <v>5028558.1919999998</v>
      </c>
      <c r="P1121" s="20" t="s">
        <v>104</v>
      </c>
      <c r="Q1121" s="43"/>
      <c r="R1121" s="43"/>
      <c r="S1121" s="43"/>
      <c r="T1121" s="43"/>
      <c r="U1121" s="43"/>
      <c r="V1121" s="44">
        <v>6.7</v>
      </c>
      <c r="W1121" s="44">
        <v>5.6</v>
      </c>
      <c r="X1121" s="45">
        <f t="shared" si="230"/>
        <v>14.899999999999999</v>
      </c>
      <c r="Y1121" s="45">
        <f t="shared" si="231"/>
        <v>13.2</v>
      </c>
      <c r="Z1121" s="45">
        <f t="shared" si="232"/>
        <v>14.899999999999999</v>
      </c>
      <c r="AA1121" s="17"/>
      <c r="AB1121" s="17"/>
      <c r="AC1121" s="17"/>
      <c r="AD1121" s="17"/>
      <c r="AE1121" s="17"/>
      <c r="AF1121" s="17"/>
      <c r="AG1121" s="17"/>
      <c r="AH1121" s="17"/>
      <c r="AI1121" s="17"/>
      <c r="AJ1121" s="17"/>
      <c r="AK1121" s="17"/>
      <c r="AL1121" s="43"/>
      <c r="AM1121" s="43"/>
    </row>
    <row r="1122" spans="1:39" x14ac:dyDescent="0.25">
      <c r="A1122" s="29" t="s">
        <v>209</v>
      </c>
      <c r="B1122" s="29">
        <v>55</v>
      </c>
      <c r="C1122" s="29">
        <v>1121</v>
      </c>
      <c r="D1122" s="29">
        <v>1790</v>
      </c>
      <c r="E1122" s="29">
        <f>D1122</f>
        <v>1790</v>
      </c>
      <c r="F1122" s="29" t="s">
        <v>12</v>
      </c>
      <c r="G1122" s="29">
        <v>55</v>
      </c>
      <c r="H1122" s="29">
        <v>1790</v>
      </c>
      <c r="I1122" s="30">
        <v>2</v>
      </c>
      <c r="J1122" s="29" t="s">
        <v>12</v>
      </c>
      <c r="K1122" s="29" t="s">
        <v>12</v>
      </c>
      <c r="L1122" s="31">
        <v>139264.2951514773</v>
      </c>
      <c r="M1122" s="31">
        <v>5028590.4975564666</v>
      </c>
      <c r="N1122" s="31">
        <f t="shared" si="225"/>
        <v>139264.29500000001</v>
      </c>
      <c r="O1122" s="31">
        <f t="shared" si="226"/>
        <v>5028590.4979999997</v>
      </c>
      <c r="P1122" s="31" t="s">
        <v>199</v>
      </c>
      <c r="Q1122" s="32">
        <v>9.35</v>
      </c>
      <c r="R1122" s="32">
        <v>8.1000000000000014</v>
      </c>
      <c r="S1122" s="33">
        <f>IF(E1122=2020, Q1122, IF(E1122=1946, Q1122+5.4, IF(E1122=1883, Q1122+8.2, IF(E1122=1882, Q1122+5.9, IF(E1122=1824, Q1122+5.8, IF(E1122=1803, Q1122+14.8, IF(E1122=1790, Q1122+8, )))))))</f>
        <v>17.350000000000001</v>
      </c>
      <c r="T1122" s="33">
        <f>IF(E1122=2020, R1122, IF(E1122=1946, R1122+5.4, IF(E1122=1883, R1122+8.2, IF(E1122=1882, R1122+5.9, IF(E1122=1824, R1122+5.8, IF(E1122=1803, R1122+14.8, IF(E1122=1790, R1122+8, )))))))</f>
        <v>16.100000000000001</v>
      </c>
      <c r="U1122" s="33">
        <f>IF(P1122="Affine", S1122, T1122)</f>
        <v>16.100000000000001</v>
      </c>
      <c r="V1122" s="29"/>
      <c r="W1122" s="29"/>
      <c r="X1122" s="34"/>
      <c r="Y1122" s="33"/>
      <c r="Z1122" s="32"/>
      <c r="AA1122" s="29">
        <v>1527</v>
      </c>
      <c r="AB1122" s="29">
        <v>1527</v>
      </c>
      <c r="AC1122" s="29">
        <f>AVERAGE(AA1122:AB1122)</f>
        <v>1527</v>
      </c>
      <c r="AD1122" s="29"/>
      <c r="AE1122" s="29">
        <v>1790</v>
      </c>
      <c r="AF1122" s="29">
        <v>1803</v>
      </c>
      <c r="AG1122" s="29">
        <f>AVERAGE(AE1122:AF1122)</f>
        <v>1796.5</v>
      </c>
      <c r="AH1122" s="29">
        <f>AG1122-AE1122</f>
        <v>6.5</v>
      </c>
      <c r="AI1122" s="29" t="s">
        <v>142</v>
      </c>
      <c r="AJ1122" s="29">
        <v>2</v>
      </c>
      <c r="AK1122" s="29" t="s">
        <v>210</v>
      </c>
      <c r="AL1122" s="32">
        <f>AVERAGE(V1123:V1124)</f>
        <v>9.35</v>
      </c>
      <c r="AM1122" s="32">
        <f>AVERAGE(W1123:W1124)</f>
        <v>8.1000000000000014</v>
      </c>
    </row>
    <row r="1123" spans="1:39" x14ac:dyDescent="0.25">
      <c r="A1123" s="17" t="s">
        <v>1520</v>
      </c>
      <c r="B1123" s="18">
        <v>1331</v>
      </c>
      <c r="C1123" s="18">
        <v>1122</v>
      </c>
      <c r="D1123" s="17">
        <v>1749</v>
      </c>
      <c r="E1123" s="17">
        <f>D1123</f>
        <v>1749</v>
      </c>
      <c r="F1123" s="17">
        <v>3</v>
      </c>
      <c r="G1123" s="17">
        <v>55</v>
      </c>
      <c r="H1123" s="17">
        <v>1790</v>
      </c>
      <c r="I1123" s="19" t="s">
        <v>12</v>
      </c>
      <c r="J1123" s="17">
        <v>402.64052621000002</v>
      </c>
      <c r="K1123" s="17">
        <v>-368.08174243000002</v>
      </c>
      <c r="L1123" s="20">
        <v>139264.29519999999</v>
      </c>
      <c r="M1123" s="20">
        <v>5028590.4979999997</v>
      </c>
      <c r="N1123" s="20">
        <f t="shared" si="225"/>
        <v>139264.29500000001</v>
      </c>
      <c r="O1123" s="20">
        <f t="shared" si="226"/>
        <v>5028590.4979999997</v>
      </c>
      <c r="P1123" s="20" t="s">
        <v>199</v>
      </c>
      <c r="Q1123" s="43"/>
      <c r="R1123" s="43"/>
      <c r="S1123" s="43"/>
      <c r="T1123" s="43"/>
      <c r="U1123" s="43"/>
      <c r="V1123" s="44">
        <v>10.7</v>
      </c>
      <c r="W1123" s="44">
        <v>9.3000000000000007</v>
      </c>
      <c r="X1123" s="45">
        <f>IF(H1123=2020, V1123, IF(H1123=1946, V1123+5.4, IF(H1123=1883, V1123+8.2, IF(H1123=1882, V1123+5.9, IF(H1123=1824, V1123+5.8, IF(H1123=1803, V1123+14.8, IF(H1123=1790, V1123+8, )))))))</f>
        <v>18.7</v>
      </c>
      <c r="Y1123" s="45">
        <f>IF(H1123=2020, W1123, IF(H1123=1946, W1123+6.1, IF(H1123=1883, W1123+7.6, IF(H1123=1882, W1123+6.3, IF(H1123=1824, W1123+7.4, IF(H1123=1803, W1123+17.5, IF(H1123=1790, W1123+11.8, )))))))</f>
        <v>21.1</v>
      </c>
      <c r="Z1123" s="45">
        <f>IF(P1123="Affine", X1123, Y1123)</f>
        <v>21.1</v>
      </c>
      <c r="AA1123" s="17"/>
      <c r="AB1123" s="17"/>
      <c r="AC1123" s="17"/>
      <c r="AD1123" s="17"/>
      <c r="AE1123" s="17"/>
      <c r="AF1123" s="17"/>
      <c r="AG1123" s="17"/>
      <c r="AH1123" s="17"/>
      <c r="AI1123" s="17"/>
      <c r="AJ1123" s="17"/>
      <c r="AK1123" s="17"/>
      <c r="AL1123" s="43"/>
      <c r="AM1123" s="43"/>
    </row>
    <row r="1124" spans="1:39" x14ac:dyDescent="0.25">
      <c r="A1124" s="17" t="s">
        <v>1517</v>
      </c>
      <c r="B1124" s="18">
        <v>1328</v>
      </c>
      <c r="C1124" s="18">
        <v>1123</v>
      </c>
      <c r="D1124" s="17">
        <v>1780</v>
      </c>
      <c r="E1124" s="17">
        <f>D1124</f>
        <v>1780</v>
      </c>
      <c r="F1124" s="17">
        <v>10</v>
      </c>
      <c r="G1124" s="17">
        <v>55</v>
      </c>
      <c r="H1124" s="17">
        <v>1790</v>
      </c>
      <c r="I1124" s="19" t="s">
        <v>12</v>
      </c>
      <c r="J1124" s="17">
        <v>49.336939530000002</v>
      </c>
      <c r="K1124" s="17">
        <v>-1530.14208622</v>
      </c>
      <c r="L1124" s="20">
        <v>139264.29519999999</v>
      </c>
      <c r="M1124" s="20">
        <v>5028590.4979999997</v>
      </c>
      <c r="N1124" s="20">
        <f t="shared" si="225"/>
        <v>139264.29500000001</v>
      </c>
      <c r="O1124" s="20">
        <f t="shared" si="226"/>
        <v>5028590.4979999997</v>
      </c>
      <c r="P1124" s="20" t="s">
        <v>199</v>
      </c>
      <c r="Q1124" s="43"/>
      <c r="R1124" s="43"/>
      <c r="S1124" s="43"/>
      <c r="T1124" s="43"/>
      <c r="U1124" s="43"/>
      <c r="V1124" s="44">
        <v>8</v>
      </c>
      <c r="W1124" s="44">
        <v>6.9</v>
      </c>
      <c r="X1124" s="45">
        <f>IF(H1124=2020, V1124, IF(H1124=1946, V1124+5.4, IF(H1124=1883, V1124+8.2, IF(H1124=1882, V1124+5.9, IF(H1124=1824, V1124+5.8, IF(H1124=1803, V1124+14.8, IF(H1124=1790, V1124+8, )))))))</f>
        <v>16</v>
      </c>
      <c r="Y1124" s="45">
        <f>IF(H1124=2020, W1124, IF(H1124=1946, W1124+6.1, IF(H1124=1883, W1124+7.6, IF(H1124=1882, W1124+6.3, IF(H1124=1824, W1124+7.4, IF(H1124=1803, W1124+17.5, IF(H1124=1790, W1124+11.8, )))))))</f>
        <v>18.700000000000003</v>
      </c>
      <c r="Z1124" s="45">
        <f>IF(P1124="Affine", X1124, Y1124)</f>
        <v>18.700000000000003</v>
      </c>
      <c r="AA1124" s="17"/>
      <c r="AB1124" s="17"/>
      <c r="AC1124" s="17"/>
      <c r="AD1124" s="17"/>
      <c r="AE1124" s="17"/>
      <c r="AF1124" s="17"/>
      <c r="AG1124" s="17"/>
      <c r="AH1124" s="17"/>
      <c r="AI1124" s="17"/>
      <c r="AJ1124" s="17"/>
      <c r="AK1124" s="17"/>
      <c r="AL1124" s="43"/>
      <c r="AM1124" s="43"/>
    </row>
    <row r="1125" spans="1:39" x14ac:dyDescent="0.25">
      <c r="A1125" s="35" t="s">
        <v>214</v>
      </c>
      <c r="B1125" s="35">
        <v>57</v>
      </c>
      <c r="C1125" s="35">
        <v>1124</v>
      </c>
      <c r="D1125" s="35">
        <v>2020</v>
      </c>
      <c r="E1125" s="35">
        <f>D1125</f>
        <v>2020</v>
      </c>
      <c r="F1125" s="35" t="s">
        <v>12</v>
      </c>
      <c r="G1125" s="35">
        <v>57</v>
      </c>
      <c r="H1125" s="35">
        <v>2020</v>
      </c>
      <c r="I1125" s="36">
        <v>16</v>
      </c>
      <c r="J1125" s="35" t="s">
        <v>12</v>
      </c>
      <c r="K1125" s="35" t="s">
        <v>12</v>
      </c>
      <c r="L1125" s="37">
        <v>139413.78109999999</v>
      </c>
      <c r="M1125" s="37">
        <v>5029383.8559999997</v>
      </c>
      <c r="N1125" s="37">
        <f t="shared" si="225"/>
        <v>139413.78099999999</v>
      </c>
      <c r="O1125" s="37">
        <f t="shared" si="226"/>
        <v>5029383.8559999997</v>
      </c>
      <c r="P1125" s="37" t="s">
        <v>104</v>
      </c>
      <c r="Q1125" s="38">
        <v>6.3292434012500003</v>
      </c>
      <c r="R1125" s="38">
        <v>5.5071772268750001</v>
      </c>
      <c r="S1125" s="39">
        <f>IF(E1125=2020, Q1125, IF(E1125=1946, Q1125+5.4, IF(E1125=1883, Q1125+8.2, IF(E1125=1882, Q1125+5.9, IF(E1125=1824, Q1125+5.8, IF(E1125=1803, Q1125+14.8, IF(E1125=1790, Q1125+8, )))))))</f>
        <v>6.3292434012500003</v>
      </c>
      <c r="T1125" s="39">
        <f>IF(E1125=2020, R1125, IF(E1125=1946, R1125+5.4, IF(E1125=1883, R1125+8.2, IF(E1125=1882, R1125+5.9, IF(E1125=1824, R1125+5.8, IF(E1125=1803, R1125+14.8, IF(E1125=1790, R1125+8, )))))))</f>
        <v>5.5071772268750001</v>
      </c>
      <c r="U1125" s="39">
        <f>IF(P1125="Affine", S1125, T1125)</f>
        <v>6.3292434012500003</v>
      </c>
      <c r="V1125" s="35"/>
      <c r="W1125" s="35"/>
      <c r="X1125" s="40"/>
      <c r="Y1125" s="39"/>
      <c r="Z1125" s="38"/>
      <c r="AA1125" s="35"/>
      <c r="AB1125" s="35"/>
      <c r="AC1125" s="35"/>
      <c r="AD1125" s="35"/>
      <c r="AE1125" s="35"/>
      <c r="AF1125" s="35"/>
      <c r="AG1125" s="35"/>
      <c r="AH1125" s="35"/>
      <c r="AI1125" s="35" t="s">
        <v>212</v>
      </c>
      <c r="AJ1125" s="35">
        <v>3</v>
      </c>
      <c r="AK1125" s="35" t="s">
        <v>215</v>
      </c>
      <c r="AL1125" s="38">
        <f>AVERAGE(V1126:V1141)</f>
        <v>6.3292434012500003</v>
      </c>
      <c r="AM1125" s="38">
        <f>AVERAGE(W1126:W1141)</f>
        <v>5.5071772268750001</v>
      </c>
    </row>
    <row r="1126" spans="1:39" x14ac:dyDescent="0.25">
      <c r="A1126" s="17" t="s">
        <v>1026</v>
      </c>
      <c r="B1126" s="18">
        <v>848</v>
      </c>
      <c r="C1126" s="18">
        <v>1125</v>
      </c>
      <c r="D1126" s="17" t="s">
        <v>1012</v>
      </c>
      <c r="E1126" s="17">
        <v>1905</v>
      </c>
      <c r="F1126" s="17">
        <v>15</v>
      </c>
      <c r="G1126" s="17">
        <v>57</v>
      </c>
      <c r="H1126" s="17">
        <v>2020</v>
      </c>
      <c r="I1126" s="19" t="s">
        <v>12</v>
      </c>
      <c r="J1126" s="17">
        <v>6389.5965666499997</v>
      </c>
      <c r="K1126" s="17">
        <v>-1266.91197216</v>
      </c>
      <c r="L1126" s="20">
        <v>139413.78108767999</v>
      </c>
      <c r="M1126" s="20">
        <v>5029383.8559421403</v>
      </c>
      <c r="N1126" s="20">
        <f t="shared" si="225"/>
        <v>139413.78099999999</v>
      </c>
      <c r="O1126" s="20">
        <f t="shared" si="226"/>
        <v>5029383.8559999997</v>
      </c>
      <c r="P1126" s="20" t="s">
        <v>104</v>
      </c>
      <c r="Q1126" s="43"/>
      <c r="R1126" s="43"/>
      <c r="S1126" s="43"/>
      <c r="T1126" s="43"/>
      <c r="U1126" s="43"/>
      <c r="V1126" s="45">
        <v>12.528819589999999</v>
      </c>
      <c r="W1126" s="52">
        <v>8.6908839199999992</v>
      </c>
      <c r="X1126" s="45">
        <f t="shared" ref="X1126:X1141" si="233">IF(H1126=2020, V1126, IF(H1126=1946, V1126+5.4, IF(H1126=1883, V1126+8.2, IF(H1126=1882, V1126+5.9, IF(H1126=1824, V1126+5.8, IF(H1126=1803, V1126+14.8, IF(H1126=1790, V1126+8, )))))))</f>
        <v>12.528819589999999</v>
      </c>
      <c r="Y1126" s="45">
        <f t="shared" ref="Y1126:Y1141" si="234">IF(H1126=2020, W1126, IF(H1126=1946, W1126+6.1, IF(H1126=1883, W1126+7.6, IF(H1126=1882, W1126+6.3, IF(H1126=1824, W1126+7.4, IF(H1126=1803, W1126+17.5, IF(H1126=1790, W1126+11.8, )))))))</f>
        <v>8.6908839199999992</v>
      </c>
      <c r="Z1126" s="45">
        <f t="shared" ref="Z1126:Z1141" si="235">IF(P1126="Affine", X1126, Y1126)</f>
        <v>12.528819589999999</v>
      </c>
      <c r="AA1126" s="17"/>
      <c r="AB1126" s="17"/>
      <c r="AC1126" s="17"/>
      <c r="AD1126" s="17"/>
      <c r="AE1126" s="17"/>
      <c r="AF1126" s="17"/>
      <c r="AG1126" s="17"/>
      <c r="AH1126" s="17"/>
      <c r="AI1126" s="17"/>
      <c r="AJ1126" s="17"/>
      <c r="AK1126" s="17"/>
      <c r="AL1126" s="43"/>
      <c r="AM1126" s="43"/>
    </row>
    <row r="1127" spans="1:39" x14ac:dyDescent="0.25">
      <c r="A1127" s="17" t="s">
        <v>1137</v>
      </c>
      <c r="B1127" s="18">
        <v>957</v>
      </c>
      <c r="C1127" s="18">
        <v>1126</v>
      </c>
      <c r="D1127" s="17">
        <v>1883</v>
      </c>
      <c r="E1127" s="17">
        <f>D1127</f>
        <v>1883</v>
      </c>
      <c r="F1127" s="17">
        <v>2</v>
      </c>
      <c r="G1127" s="17">
        <v>57</v>
      </c>
      <c r="H1127" s="17">
        <v>2020</v>
      </c>
      <c r="I1127" s="19" t="s">
        <v>12</v>
      </c>
      <c r="J1127" s="17">
        <v>1334.50521174</v>
      </c>
      <c r="K1127" s="17">
        <v>-3056.28558273</v>
      </c>
      <c r="L1127" s="20">
        <v>139413.78108767999</v>
      </c>
      <c r="M1127" s="20">
        <v>5029383.8559421403</v>
      </c>
      <c r="N1127" s="20">
        <f t="shared" si="225"/>
        <v>139413.78099999999</v>
      </c>
      <c r="O1127" s="20">
        <f t="shared" si="226"/>
        <v>5029383.8559999997</v>
      </c>
      <c r="P1127" s="20" t="s">
        <v>104</v>
      </c>
      <c r="Q1127" s="43"/>
      <c r="R1127" s="43"/>
      <c r="S1127" s="43"/>
      <c r="T1127" s="43"/>
      <c r="U1127" s="43"/>
      <c r="V1127" s="53">
        <v>3.23453306</v>
      </c>
      <c r="W1127" s="53">
        <v>3.7376474499999999</v>
      </c>
      <c r="X1127" s="45">
        <f t="shared" si="233"/>
        <v>3.23453306</v>
      </c>
      <c r="Y1127" s="45">
        <f t="shared" si="234"/>
        <v>3.7376474499999999</v>
      </c>
      <c r="Z1127" s="45">
        <f t="shared" si="235"/>
        <v>3.23453306</v>
      </c>
      <c r="AA1127" s="17"/>
      <c r="AB1127" s="17"/>
      <c r="AC1127" s="17"/>
      <c r="AD1127" s="17"/>
      <c r="AE1127" s="17"/>
      <c r="AF1127" s="17"/>
      <c r="AG1127" s="17"/>
      <c r="AH1127" s="17"/>
      <c r="AI1127" s="17"/>
      <c r="AJ1127" s="17"/>
      <c r="AK1127" s="17"/>
      <c r="AL1127" s="43"/>
      <c r="AM1127" s="43"/>
    </row>
    <row r="1128" spans="1:39" x14ac:dyDescent="0.25">
      <c r="A1128" s="17" t="s">
        <v>287</v>
      </c>
      <c r="B1128" s="18">
        <v>104</v>
      </c>
      <c r="C1128" s="18">
        <v>1127</v>
      </c>
      <c r="D1128" s="18">
        <v>2013</v>
      </c>
      <c r="E1128" s="17">
        <f>D1128</f>
        <v>2013</v>
      </c>
      <c r="F1128" s="17">
        <v>23</v>
      </c>
      <c r="G1128" s="17">
        <v>57</v>
      </c>
      <c r="H1128" s="17">
        <v>2020</v>
      </c>
      <c r="I1128" s="19" t="s">
        <v>12</v>
      </c>
      <c r="J1128" s="17">
        <v>3.0526703500000001</v>
      </c>
      <c r="K1128" s="17">
        <v>4.3852772900000003</v>
      </c>
      <c r="L1128" s="20">
        <v>139413.78109999999</v>
      </c>
      <c r="M1128" s="20">
        <v>5029383.8559999997</v>
      </c>
      <c r="N1128" s="20">
        <f t="shared" si="225"/>
        <v>139413.78099999999</v>
      </c>
      <c r="O1128" s="20">
        <f t="shared" si="226"/>
        <v>5029383.8559999997</v>
      </c>
      <c r="P1128" s="20" t="s">
        <v>104</v>
      </c>
      <c r="Q1128" s="43"/>
      <c r="R1128" s="43"/>
      <c r="S1128" s="43"/>
      <c r="T1128" s="43"/>
      <c r="U1128" s="43"/>
      <c r="V1128" s="44">
        <v>0</v>
      </c>
      <c r="W1128" s="44">
        <v>0.4</v>
      </c>
      <c r="X1128" s="45">
        <f t="shared" si="233"/>
        <v>0</v>
      </c>
      <c r="Y1128" s="45">
        <f t="shared" si="234"/>
        <v>0.4</v>
      </c>
      <c r="Z1128" s="45">
        <f t="shared" si="235"/>
        <v>0</v>
      </c>
      <c r="AA1128" s="17"/>
      <c r="AB1128" s="17"/>
      <c r="AC1128" s="17"/>
      <c r="AD1128" s="17"/>
      <c r="AE1128" s="17"/>
      <c r="AF1128" s="17"/>
      <c r="AG1128" s="17"/>
      <c r="AH1128" s="17"/>
      <c r="AI1128" s="17"/>
      <c r="AJ1128" s="17"/>
      <c r="AK1128" s="17"/>
      <c r="AL1128" s="43"/>
      <c r="AM1128" s="43"/>
    </row>
    <row r="1129" spans="1:39" x14ac:dyDescent="0.25">
      <c r="A1129" s="17" t="s">
        <v>347</v>
      </c>
      <c r="B1129" s="18">
        <v>167</v>
      </c>
      <c r="C1129" s="18">
        <v>1128</v>
      </c>
      <c r="D1129" s="18">
        <v>2000</v>
      </c>
      <c r="E1129" s="17">
        <f>D1129</f>
        <v>2000</v>
      </c>
      <c r="F1129" s="17">
        <v>28</v>
      </c>
      <c r="G1129" s="17">
        <v>57</v>
      </c>
      <c r="H1129" s="17">
        <v>2020</v>
      </c>
      <c r="I1129" s="19" t="s">
        <v>12</v>
      </c>
      <c r="J1129" s="17">
        <v>1602.25575138</v>
      </c>
      <c r="K1129" s="17">
        <v>-153.44230492</v>
      </c>
      <c r="L1129" s="20">
        <v>139413.78109999999</v>
      </c>
      <c r="M1129" s="20">
        <v>5029383.8559999997</v>
      </c>
      <c r="N1129" s="20">
        <f t="shared" si="225"/>
        <v>139413.78099999999</v>
      </c>
      <c r="O1129" s="20">
        <f t="shared" si="226"/>
        <v>5029383.8559999997</v>
      </c>
      <c r="P1129" s="20" t="s">
        <v>104</v>
      </c>
      <c r="Q1129" s="43"/>
      <c r="R1129" s="43"/>
      <c r="S1129" s="43"/>
      <c r="T1129" s="43"/>
      <c r="U1129" s="43"/>
      <c r="V1129" s="44">
        <v>1.3</v>
      </c>
      <c r="W1129" s="44">
        <v>1.8</v>
      </c>
      <c r="X1129" s="45">
        <f t="shared" si="233"/>
        <v>1.3</v>
      </c>
      <c r="Y1129" s="45">
        <f t="shared" si="234"/>
        <v>1.8</v>
      </c>
      <c r="Z1129" s="45">
        <f t="shared" si="235"/>
        <v>1.3</v>
      </c>
      <c r="AA1129" s="17"/>
      <c r="AB1129" s="17"/>
      <c r="AC1129" s="17"/>
      <c r="AD1129" s="17"/>
      <c r="AE1129" s="17"/>
      <c r="AF1129" s="17"/>
      <c r="AG1129" s="17"/>
      <c r="AH1129" s="17"/>
      <c r="AI1129" s="17"/>
      <c r="AJ1129" s="17"/>
      <c r="AK1129" s="17"/>
      <c r="AL1129" s="43"/>
      <c r="AM1129" s="43"/>
    </row>
    <row r="1130" spans="1:39" x14ac:dyDescent="0.25">
      <c r="A1130" s="17" t="s">
        <v>491</v>
      </c>
      <c r="B1130" s="18">
        <v>315</v>
      </c>
      <c r="C1130" s="18">
        <v>1129</v>
      </c>
      <c r="D1130" s="18">
        <v>1986</v>
      </c>
      <c r="E1130" s="17">
        <f>D1130</f>
        <v>1986</v>
      </c>
      <c r="F1130" s="17">
        <v>15</v>
      </c>
      <c r="G1130" s="17">
        <v>57</v>
      </c>
      <c r="H1130" s="17">
        <v>2020</v>
      </c>
      <c r="I1130" s="19" t="s">
        <v>12</v>
      </c>
      <c r="J1130" s="17">
        <v>49.584588859999997</v>
      </c>
      <c r="K1130" s="17">
        <v>7.7234657799999997</v>
      </c>
      <c r="L1130" s="20">
        <v>139413.78109999999</v>
      </c>
      <c r="M1130" s="20">
        <v>5029383.8559999997</v>
      </c>
      <c r="N1130" s="20">
        <f t="shared" si="225"/>
        <v>139413.78099999999</v>
      </c>
      <c r="O1130" s="20">
        <f t="shared" si="226"/>
        <v>5029383.8559999997</v>
      </c>
      <c r="P1130" s="20" t="s">
        <v>104</v>
      </c>
      <c r="Q1130" s="43"/>
      <c r="R1130" s="43"/>
      <c r="S1130" s="43"/>
      <c r="T1130" s="43"/>
      <c r="U1130" s="43"/>
      <c r="V1130" s="44">
        <v>8.3000000000000007</v>
      </c>
      <c r="W1130" s="44">
        <v>7.8</v>
      </c>
      <c r="X1130" s="45">
        <f t="shared" si="233"/>
        <v>8.3000000000000007</v>
      </c>
      <c r="Y1130" s="45">
        <f t="shared" si="234"/>
        <v>7.8</v>
      </c>
      <c r="Z1130" s="45">
        <f t="shared" si="235"/>
        <v>8.3000000000000007</v>
      </c>
      <c r="AA1130" s="17"/>
      <c r="AB1130" s="17"/>
      <c r="AC1130" s="17"/>
      <c r="AD1130" s="17"/>
      <c r="AE1130" s="17"/>
      <c r="AF1130" s="17"/>
      <c r="AG1130" s="17"/>
      <c r="AH1130" s="17"/>
      <c r="AI1130" s="17"/>
      <c r="AJ1130" s="17"/>
      <c r="AK1130" s="17"/>
      <c r="AL1130" s="43"/>
      <c r="AM1130" s="43"/>
    </row>
    <row r="1131" spans="1:39" x14ac:dyDescent="0.25">
      <c r="A1131" s="17" t="s">
        <v>873</v>
      </c>
      <c r="B1131" s="18">
        <v>698</v>
      </c>
      <c r="C1131" s="18">
        <v>1130</v>
      </c>
      <c r="D1131" s="17" t="s">
        <v>837</v>
      </c>
      <c r="E1131" s="17">
        <v>1946</v>
      </c>
      <c r="F1131" s="17">
        <v>37</v>
      </c>
      <c r="G1131" s="17">
        <v>57</v>
      </c>
      <c r="H1131" s="17">
        <v>2020</v>
      </c>
      <c r="I1131" s="19" t="s">
        <v>12</v>
      </c>
      <c r="J1131" s="17">
        <v>15.057187150000001</v>
      </c>
      <c r="K1131" s="17">
        <v>11.80697913</v>
      </c>
      <c r="L1131" s="20">
        <v>139413.78109999999</v>
      </c>
      <c r="M1131" s="20">
        <v>5029383.8559999997</v>
      </c>
      <c r="N1131" s="20">
        <f t="shared" si="225"/>
        <v>139413.78099999999</v>
      </c>
      <c r="O1131" s="20">
        <f t="shared" si="226"/>
        <v>5029383.8559999997</v>
      </c>
      <c r="P1131" s="20" t="s">
        <v>104</v>
      </c>
      <c r="Q1131" s="43"/>
      <c r="R1131" s="43"/>
      <c r="S1131" s="43"/>
      <c r="T1131" s="43"/>
      <c r="U1131" s="43"/>
      <c r="V1131" s="44">
        <v>1.6</v>
      </c>
      <c r="W1131" s="44">
        <v>2.2999999999999998</v>
      </c>
      <c r="X1131" s="45">
        <f t="shared" si="233"/>
        <v>1.6</v>
      </c>
      <c r="Y1131" s="45">
        <f t="shared" si="234"/>
        <v>2.2999999999999998</v>
      </c>
      <c r="Z1131" s="45">
        <f t="shared" si="235"/>
        <v>1.6</v>
      </c>
      <c r="AA1131" s="17"/>
      <c r="AB1131" s="17"/>
      <c r="AC1131" s="17"/>
      <c r="AD1131" s="17"/>
      <c r="AE1131" s="17"/>
      <c r="AF1131" s="17"/>
      <c r="AG1131" s="17"/>
      <c r="AH1131" s="17"/>
      <c r="AI1131" s="17"/>
      <c r="AJ1131" s="17"/>
      <c r="AK1131" s="17"/>
      <c r="AL1131" s="43"/>
      <c r="AM1131" s="43"/>
    </row>
    <row r="1132" spans="1:39" x14ac:dyDescent="0.25">
      <c r="A1132" s="17" t="s">
        <v>902</v>
      </c>
      <c r="B1132" s="18">
        <v>726</v>
      </c>
      <c r="C1132" s="18">
        <v>1131</v>
      </c>
      <c r="D1132" s="17" t="s">
        <v>879</v>
      </c>
      <c r="E1132" s="17">
        <v>1946</v>
      </c>
      <c r="F1132" s="17">
        <v>24</v>
      </c>
      <c r="G1132" s="17">
        <v>57</v>
      </c>
      <c r="H1132" s="17">
        <v>2020</v>
      </c>
      <c r="I1132" s="19" t="s">
        <v>12</v>
      </c>
      <c r="J1132" s="17">
        <v>618.05104062999999</v>
      </c>
      <c r="K1132" s="17">
        <v>-113.06278394</v>
      </c>
      <c r="L1132" s="20">
        <v>139413.78109999999</v>
      </c>
      <c r="M1132" s="20">
        <v>5029383.8559999997</v>
      </c>
      <c r="N1132" s="20">
        <f t="shared" si="225"/>
        <v>139413.78099999999</v>
      </c>
      <c r="O1132" s="20">
        <f t="shared" si="226"/>
        <v>5029383.8559999997</v>
      </c>
      <c r="P1132" s="20" t="s">
        <v>104</v>
      </c>
      <c r="Q1132" s="43"/>
      <c r="R1132" s="43"/>
      <c r="S1132" s="43"/>
      <c r="T1132" s="43"/>
      <c r="U1132" s="43"/>
      <c r="V1132" s="44">
        <v>8.3000000000000007</v>
      </c>
      <c r="W1132" s="44">
        <v>9</v>
      </c>
      <c r="X1132" s="45">
        <f t="shared" si="233"/>
        <v>8.3000000000000007</v>
      </c>
      <c r="Y1132" s="45">
        <f t="shared" si="234"/>
        <v>9</v>
      </c>
      <c r="Z1132" s="45">
        <f t="shared" si="235"/>
        <v>8.3000000000000007</v>
      </c>
      <c r="AA1132" s="17"/>
      <c r="AB1132" s="17"/>
      <c r="AC1132" s="17"/>
      <c r="AD1132" s="17"/>
      <c r="AE1132" s="17"/>
      <c r="AF1132" s="17"/>
      <c r="AG1132" s="17"/>
      <c r="AH1132" s="17"/>
      <c r="AI1132" s="17"/>
      <c r="AJ1132" s="17"/>
      <c r="AK1132" s="17"/>
      <c r="AL1132" s="43"/>
      <c r="AM1132" s="43"/>
    </row>
    <row r="1133" spans="1:39" x14ac:dyDescent="0.25">
      <c r="A1133" s="17" t="s">
        <v>1210</v>
      </c>
      <c r="B1133" s="18">
        <v>1028</v>
      </c>
      <c r="C1133" s="18">
        <v>1132</v>
      </c>
      <c r="D1133" s="17" t="s">
        <v>1176</v>
      </c>
      <c r="E1133" s="17">
        <v>1880</v>
      </c>
      <c r="F1133" s="17">
        <v>35</v>
      </c>
      <c r="G1133" s="17">
        <v>57</v>
      </c>
      <c r="H1133" s="17">
        <v>2020</v>
      </c>
      <c r="I1133" s="19" t="s">
        <v>12</v>
      </c>
      <c r="J1133" s="17">
        <v>6748.1367474199997</v>
      </c>
      <c r="K1133" s="17">
        <v>-1035.82465931</v>
      </c>
      <c r="L1133" s="20">
        <v>139413.78109999999</v>
      </c>
      <c r="M1133" s="20">
        <v>5029383.8559999997</v>
      </c>
      <c r="N1133" s="20">
        <f t="shared" si="225"/>
        <v>139413.78099999999</v>
      </c>
      <c r="O1133" s="20">
        <f t="shared" si="226"/>
        <v>5029383.8559999997</v>
      </c>
      <c r="P1133" s="20" t="s">
        <v>104</v>
      </c>
      <c r="Q1133" s="43"/>
      <c r="R1133" s="43"/>
      <c r="S1133" s="43"/>
      <c r="T1133" s="43"/>
      <c r="U1133" s="43"/>
      <c r="V1133" s="44">
        <v>18.899999999999999</v>
      </c>
      <c r="W1133" s="44">
        <v>14.7</v>
      </c>
      <c r="X1133" s="45">
        <f t="shared" si="233"/>
        <v>18.899999999999999</v>
      </c>
      <c r="Y1133" s="45">
        <f t="shared" si="234"/>
        <v>14.7</v>
      </c>
      <c r="Z1133" s="45">
        <f t="shared" si="235"/>
        <v>18.899999999999999</v>
      </c>
      <c r="AA1133" s="17"/>
      <c r="AB1133" s="17"/>
      <c r="AC1133" s="17"/>
      <c r="AD1133" s="17"/>
      <c r="AE1133" s="17"/>
      <c r="AF1133" s="17"/>
      <c r="AG1133" s="17"/>
      <c r="AH1133" s="17"/>
      <c r="AI1133" s="17"/>
      <c r="AJ1133" s="17"/>
      <c r="AK1133" s="17"/>
      <c r="AL1133" s="43"/>
      <c r="AM1133" s="43"/>
    </row>
    <row r="1134" spans="1:39" x14ac:dyDescent="0.25">
      <c r="A1134" s="17" t="s">
        <v>310</v>
      </c>
      <c r="B1134" s="18">
        <v>127</v>
      </c>
      <c r="C1134" s="18">
        <v>1133</v>
      </c>
      <c r="D1134" s="18">
        <v>2010</v>
      </c>
      <c r="E1134" s="17">
        <f t="shared" ref="E1134:E1139" si="236">D1134</f>
        <v>2010</v>
      </c>
      <c r="F1134" s="17">
        <v>23</v>
      </c>
      <c r="G1134" s="17">
        <v>57</v>
      </c>
      <c r="H1134" s="17">
        <v>2020</v>
      </c>
      <c r="I1134" s="19" t="s">
        <v>12</v>
      </c>
      <c r="J1134" s="17">
        <v>2773.8054543100002</v>
      </c>
      <c r="K1134" s="17">
        <v>-391.20737809000002</v>
      </c>
      <c r="L1134" s="20">
        <v>139413.78109999999</v>
      </c>
      <c r="M1134" s="20">
        <v>5029383.8559999997</v>
      </c>
      <c r="N1134" s="20">
        <f t="shared" si="225"/>
        <v>139413.78099999999</v>
      </c>
      <c r="O1134" s="20">
        <f t="shared" si="226"/>
        <v>5029383.8559999997</v>
      </c>
      <c r="P1134" s="20" t="s">
        <v>104</v>
      </c>
      <c r="Q1134" s="43"/>
      <c r="R1134" s="43"/>
      <c r="S1134" s="43"/>
      <c r="T1134" s="43"/>
      <c r="U1134" s="43"/>
      <c r="V1134" s="45">
        <v>0.85738320999999995</v>
      </c>
      <c r="W1134" s="45">
        <v>1.07277789</v>
      </c>
      <c r="X1134" s="45">
        <f t="shared" si="233"/>
        <v>0.85738320999999995</v>
      </c>
      <c r="Y1134" s="45">
        <f t="shared" si="234"/>
        <v>1.07277789</v>
      </c>
      <c r="Z1134" s="45">
        <f t="shared" si="235"/>
        <v>0.85738320999999995</v>
      </c>
      <c r="AA1134" s="17"/>
      <c r="AB1134" s="17"/>
      <c r="AC1134" s="17"/>
      <c r="AD1134" s="17"/>
      <c r="AE1134" s="17"/>
      <c r="AF1134" s="17"/>
      <c r="AG1134" s="17"/>
      <c r="AH1134" s="17"/>
      <c r="AI1134" s="17"/>
      <c r="AJ1134" s="17"/>
      <c r="AK1134" s="17"/>
      <c r="AL1134" s="43"/>
      <c r="AM1134" s="43"/>
    </row>
    <row r="1135" spans="1:39" x14ac:dyDescent="0.25">
      <c r="A1135" s="17" t="s">
        <v>373</v>
      </c>
      <c r="B1135" s="18">
        <v>194</v>
      </c>
      <c r="C1135" s="18">
        <v>1134</v>
      </c>
      <c r="D1135" s="18">
        <v>1998</v>
      </c>
      <c r="E1135" s="17">
        <f t="shared" si="236"/>
        <v>1998</v>
      </c>
      <c r="F1135" s="17">
        <v>20</v>
      </c>
      <c r="G1135" s="17">
        <v>57</v>
      </c>
      <c r="H1135" s="17">
        <v>2020</v>
      </c>
      <c r="I1135" s="19" t="s">
        <v>12</v>
      </c>
      <c r="J1135" s="17">
        <v>2182.57599471</v>
      </c>
      <c r="K1135" s="17">
        <v>-294.46116676999998</v>
      </c>
      <c r="L1135" s="20">
        <v>139413.78109999999</v>
      </c>
      <c r="M1135" s="20">
        <v>5029383.8559999997</v>
      </c>
      <c r="N1135" s="20">
        <f t="shared" si="225"/>
        <v>139413.78099999999</v>
      </c>
      <c r="O1135" s="20">
        <f t="shared" si="226"/>
        <v>5029383.8559999997</v>
      </c>
      <c r="P1135" s="20" t="s">
        <v>104</v>
      </c>
      <c r="Q1135" s="43"/>
      <c r="R1135" s="43"/>
      <c r="S1135" s="43"/>
      <c r="T1135" s="43"/>
      <c r="U1135" s="43"/>
      <c r="V1135" s="52">
        <v>2.6706367800000002</v>
      </c>
      <c r="W1135" s="52">
        <v>0.73001483</v>
      </c>
      <c r="X1135" s="45">
        <f t="shared" si="233"/>
        <v>2.6706367800000002</v>
      </c>
      <c r="Y1135" s="45">
        <f t="shared" si="234"/>
        <v>0.73001483</v>
      </c>
      <c r="Z1135" s="45">
        <f t="shared" si="235"/>
        <v>2.6706367800000002</v>
      </c>
      <c r="AA1135" s="17"/>
      <c r="AB1135" s="17"/>
      <c r="AC1135" s="17"/>
      <c r="AD1135" s="17"/>
      <c r="AE1135" s="17"/>
      <c r="AF1135" s="17"/>
      <c r="AG1135" s="17"/>
      <c r="AH1135" s="17"/>
      <c r="AI1135" s="17"/>
      <c r="AJ1135" s="17"/>
      <c r="AK1135" s="17"/>
      <c r="AL1135" s="43"/>
      <c r="AM1135" s="43"/>
    </row>
    <row r="1136" spans="1:39" x14ac:dyDescent="0.25">
      <c r="A1136" s="17" t="s">
        <v>407</v>
      </c>
      <c r="B1136" s="18">
        <v>229</v>
      </c>
      <c r="C1136" s="18">
        <v>1135</v>
      </c>
      <c r="D1136" s="18">
        <v>1995</v>
      </c>
      <c r="E1136" s="17">
        <f t="shared" si="236"/>
        <v>1995</v>
      </c>
      <c r="F1136" s="17">
        <v>25</v>
      </c>
      <c r="G1136" s="17">
        <v>57</v>
      </c>
      <c r="H1136" s="17">
        <v>2020</v>
      </c>
      <c r="I1136" s="19" t="s">
        <v>12</v>
      </c>
      <c r="J1136" s="17">
        <v>1741.58162195</v>
      </c>
      <c r="K1136" s="17">
        <v>-162.21896842000001</v>
      </c>
      <c r="L1136" s="20">
        <v>139413.78109999999</v>
      </c>
      <c r="M1136" s="20">
        <v>5029383.8559999997</v>
      </c>
      <c r="N1136" s="20">
        <f t="shared" si="225"/>
        <v>139413.78099999999</v>
      </c>
      <c r="O1136" s="20">
        <f t="shared" si="226"/>
        <v>5029383.8559999997</v>
      </c>
      <c r="P1136" s="20" t="s">
        <v>104</v>
      </c>
      <c r="Q1136" s="43"/>
      <c r="R1136" s="43"/>
      <c r="S1136" s="43"/>
      <c r="T1136" s="43"/>
      <c r="U1136" s="43"/>
      <c r="V1136" s="52">
        <v>7.4571002399999999</v>
      </c>
      <c r="W1136" s="52">
        <v>6.4977234399999997</v>
      </c>
      <c r="X1136" s="45">
        <f t="shared" si="233"/>
        <v>7.4571002399999999</v>
      </c>
      <c r="Y1136" s="45">
        <f t="shared" si="234"/>
        <v>6.4977234399999997</v>
      </c>
      <c r="Z1136" s="45">
        <f t="shared" si="235"/>
        <v>7.4571002399999999</v>
      </c>
      <c r="AA1136" s="17"/>
      <c r="AB1136" s="17"/>
      <c r="AC1136" s="17"/>
      <c r="AD1136" s="17"/>
      <c r="AE1136" s="17"/>
      <c r="AF1136" s="17"/>
      <c r="AG1136" s="17"/>
      <c r="AH1136" s="17"/>
      <c r="AI1136" s="17"/>
      <c r="AJ1136" s="17"/>
      <c r="AK1136" s="17"/>
      <c r="AL1136" s="43"/>
      <c r="AM1136" s="43"/>
    </row>
    <row r="1137" spans="1:39" x14ac:dyDescent="0.25">
      <c r="A1137" s="17" t="s">
        <v>433</v>
      </c>
      <c r="B1137" s="18">
        <v>256</v>
      </c>
      <c r="C1137" s="18">
        <v>1136</v>
      </c>
      <c r="D1137" s="18">
        <v>1992</v>
      </c>
      <c r="E1137" s="17">
        <f t="shared" si="236"/>
        <v>1992</v>
      </c>
      <c r="F1137" s="17">
        <v>21</v>
      </c>
      <c r="G1137" s="17">
        <v>57</v>
      </c>
      <c r="H1137" s="17">
        <v>2020</v>
      </c>
      <c r="I1137" s="19" t="s">
        <v>12</v>
      </c>
      <c r="J1137" s="17">
        <v>3461.0447934899998</v>
      </c>
      <c r="K1137" s="17">
        <v>-568.74998089999997</v>
      </c>
      <c r="L1137" s="20">
        <v>139413.78109999999</v>
      </c>
      <c r="M1137" s="20">
        <v>5029383.8559999997</v>
      </c>
      <c r="N1137" s="20">
        <f t="shared" si="225"/>
        <v>139413.78099999999</v>
      </c>
      <c r="O1137" s="20">
        <f t="shared" si="226"/>
        <v>5029383.8559999997</v>
      </c>
      <c r="P1137" s="20" t="s">
        <v>104</v>
      </c>
      <c r="Q1137" s="43"/>
      <c r="R1137" s="43"/>
      <c r="S1137" s="43"/>
      <c r="T1137" s="43"/>
      <c r="U1137" s="43"/>
      <c r="V1137" s="52">
        <v>3.32206972</v>
      </c>
      <c r="W1137" s="52">
        <v>1.75511226</v>
      </c>
      <c r="X1137" s="45">
        <f t="shared" si="233"/>
        <v>3.32206972</v>
      </c>
      <c r="Y1137" s="45">
        <f t="shared" si="234"/>
        <v>1.75511226</v>
      </c>
      <c r="Z1137" s="45">
        <f t="shared" si="235"/>
        <v>3.32206972</v>
      </c>
      <c r="AA1137" s="17"/>
      <c r="AB1137" s="17"/>
      <c r="AC1137" s="17"/>
      <c r="AD1137" s="17"/>
      <c r="AE1137" s="17"/>
      <c r="AF1137" s="17"/>
      <c r="AG1137" s="17"/>
      <c r="AH1137" s="17"/>
      <c r="AI1137" s="17"/>
      <c r="AJ1137" s="17"/>
      <c r="AK1137" s="17"/>
      <c r="AL1137" s="43"/>
      <c r="AM1137" s="43"/>
    </row>
    <row r="1138" spans="1:39" x14ac:dyDescent="0.25">
      <c r="A1138" s="17" t="s">
        <v>469</v>
      </c>
      <c r="B1138" s="18">
        <v>293</v>
      </c>
      <c r="C1138" s="18">
        <v>1137</v>
      </c>
      <c r="D1138" s="18">
        <v>1989</v>
      </c>
      <c r="E1138" s="17">
        <f t="shared" si="236"/>
        <v>1989</v>
      </c>
      <c r="F1138" s="17">
        <v>20</v>
      </c>
      <c r="G1138" s="17">
        <v>57</v>
      </c>
      <c r="H1138" s="17">
        <v>2020</v>
      </c>
      <c r="I1138" s="19" t="s">
        <v>12</v>
      </c>
      <c r="J1138" s="17">
        <v>3556.7886945099999</v>
      </c>
      <c r="K1138" s="17">
        <v>-592.54538987000001</v>
      </c>
      <c r="L1138" s="20">
        <v>139413.78109999999</v>
      </c>
      <c r="M1138" s="20">
        <v>5029383.8559999997</v>
      </c>
      <c r="N1138" s="20">
        <f t="shared" si="225"/>
        <v>139413.78099999999</v>
      </c>
      <c r="O1138" s="20">
        <f t="shared" si="226"/>
        <v>5029383.8559999997</v>
      </c>
      <c r="P1138" s="20" t="s">
        <v>104</v>
      </c>
      <c r="Q1138" s="43"/>
      <c r="R1138" s="43"/>
      <c r="S1138" s="43"/>
      <c r="T1138" s="43"/>
      <c r="U1138" s="43"/>
      <c r="V1138" s="52">
        <v>7.3216566399999996</v>
      </c>
      <c r="W1138" s="52">
        <v>6.4476925300000003</v>
      </c>
      <c r="X1138" s="45">
        <f t="shared" si="233"/>
        <v>7.3216566399999996</v>
      </c>
      <c r="Y1138" s="45">
        <f t="shared" si="234"/>
        <v>6.4476925300000003</v>
      </c>
      <c r="Z1138" s="45">
        <f t="shared" si="235"/>
        <v>7.3216566399999996</v>
      </c>
      <c r="AA1138" s="17"/>
      <c r="AB1138" s="17"/>
      <c r="AC1138" s="17"/>
      <c r="AD1138" s="17"/>
      <c r="AE1138" s="17"/>
      <c r="AF1138" s="17"/>
      <c r="AG1138" s="17"/>
      <c r="AH1138" s="17"/>
      <c r="AI1138" s="17"/>
      <c r="AJ1138" s="17"/>
      <c r="AK1138" s="17"/>
      <c r="AL1138" s="43"/>
      <c r="AM1138" s="43"/>
    </row>
    <row r="1139" spans="1:39" x14ac:dyDescent="0.25">
      <c r="A1139" s="17" t="s">
        <v>531</v>
      </c>
      <c r="B1139" s="18">
        <v>356</v>
      </c>
      <c r="C1139" s="18">
        <v>1138</v>
      </c>
      <c r="D1139" s="18">
        <v>1983</v>
      </c>
      <c r="E1139" s="17">
        <f t="shared" si="236"/>
        <v>1983</v>
      </c>
      <c r="F1139" s="17">
        <v>26</v>
      </c>
      <c r="G1139" s="17">
        <v>57</v>
      </c>
      <c r="H1139" s="17">
        <v>2020</v>
      </c>
      <c r="I1139" s="19" t="s">
        <v>12</v>
      </c>
      <c r="J1139" s="17">
        <v>3492.5612556900001</v>
      </c>
      <c r="K1139" s="17">
        <v>-623.63081623999994</v>
      </c>
      <c r="L1139" s="20">
        <v>139413.78109999999</v>
      </c>
      <c r="M1139" s="20">
        <v>5029383.8559999997</v>
      </c>
      <c r="N1139" s="20">
        <f t="shared" si="225"/>
        <v>139413.78099999999</v>
      </c>
      <c r="O1139" s="20">
        <f t="shared" si="226"/>
        <v>5029383.8559999997</v>
      </c>
      <c r="P1139" s="20" t="s">
        <v>104</v>
      </c>
      <c r="Q1139" s="43"/>
      <c r="R1139" s="43"/>
      <c r="S1139" s="43"/>
      <c r="T1139" s="43"/>
      <c r="U1139" s="43"/>
      <c r="V1139" s="45">
        <v>11.935689959999999</v>
      </c>
      <c r="W1139" s="45">
        <v>11.87826988</v>
      </c>
      <c r="X1139" s="45">
        <f t="shared" si="233"/>
        <v>11.935689959999999</v>
      </c>
      <c r="Y1139" s="45">
        <f t="shared" si="234"/>
        <v>11.87826988</v>
      </c>
      <c r="Z1139" s="45">
        <f t="shared" si="235"/>
        <v>11.935689959999999</v>
      </c>
      <c r="AA1139" s="17"/>
      <c r="AB1139" s="17"/>
      <c r="AC1139" s="17"/>
      <c r="AD1139" s="17"/>
      <c r="AE1139" s="17"/>
      <c r="AF1139" s="17"/>
      <c r="AG1139" s="17"/>
      <c r="AH1139" s="17"/>
      <c r="AI1139" s="17"/>
      <c r="AJ1139" s="17"/>
      <c r="AK1139" s="17"/>
      <c r="AL1139" s="43"/>
      <c r="AM1139" s="43"/>
    </row>
    <row r="1140" spans="1:39" x14ac:dyDescent="0.25">
      <c r="A1140" s="17" t="s">
        <v>563</v>
      </c>
      <c r="B1140" s="18">
        <v>390</v>
      </c>
      <c r="C1140" s="18">
        <v>1139</v>
      </c>
      <c r="D1140">
        <v>1980</v>
      </c>
      <c r="E1140">
        <v>1980</v>
      </c>
      <c r="F1140">
        <v>28</v>
      </c>
      <c r="G1140" s="17">
        <v>57</v>
      </c>
      <c r="H1140" s="17">
        <v>2020</v>
      </c>
      <c r="I1140" s="19" t="s">
        <v>12</v>
      </c>
      <c r="J1140">
        <v>3642.2309429699999</v>
      </c>
      <c r="K1140">
        <v>-692.45544330999996</v>
      </c>
      <c r="L1140" s="54">
        <v>139413.78109999999</v>
      </c>
      <c r="M1140" s="54">
        <v>5029383.8559999997</v>
      </c>
      <c r="N1140" s="20">
        <f t="shared" si="225"/>
        <v>139413.78099999999</v>
      </c>
      <c r="O1140" s="20">
        <f t="shared" si="226"/>
        <v>5029383.8559999997</v>
      </c>
      <c r="P1140" s="20" t="s">
        <v>104</v>
      </c>
      <c r="Q1140" s="43"/>
      <c r="R1140" s="43"/>
      <c r="S1140" s="43"/>
      <c r="T1140" s="43"/>
      <c r="U1140" s="43"/>
      <c r="V1140" s="45">
        <v>3.68000522</v>
      </c>
      <c r="W1140" s="45">
        <v>2.6303531200000001</v>
      </c>
      <c r="X1140" s="45">
        <f t="shared" si="233"/>
        <v>3.68000522</v>
      </c>
      <c r="Y1140" s="45">
        <f t="shared" si="234"/>
        <v>2.6303531200000001</v>
      </c>
      <c r="Z1140" s="45">
        <f t="shared" si="235"/>
        <v>3.68000522</v>
      </c>
      <c r="AA1140" s="17"/>
      <c r="AB1140" s="17"/>
      <c r="AC1140" s="17"/>
      <c r="AD1140" s="17"/>
      <c r="AE1140" s="17"/>
      <c r="AF1140" s="17"/>
      <c r="AG1140" s="17"/>
      <c r="AH1140" s="17"/>
      <c r="AI1140" s="17"/>
      <c r="AJ1140" s="17"/>
      <c r="AK1140" s="17"/>
      <c r="AL1140" s="43"/>
      <c r="AM1140" s="43"/>
    </row>
    <row r="1141" spans="1:39" x14ac:dyDescent="0.25">
      <c r="A1141" s="17" t="s">
        <v>588</v>
      </c>
      <c r="B1141" s="18">
        <v>415</v>
      </c>
      <c r="C1141" s="18">
        <v>1140</v>
      </c>
      <c r="D1141" s="18">
        <v>1977</v>
      </c>
      <c r="E1141" s="17">
        <f>D1141</f>
        <v>1977</v>
      </c>
      <c r="F1141" s="17">
        <v>14</v>
      </c>
      <c r="G1141" s="17">
        <v>57</v>
      </c>
      <c r="H1141" s="17">
        <v>2020</v>
      </c>
      <c r="I1141" s="19" t="s">
        <v>12</v>
      </c>
      <c r="J1141" s="17">
        <v>3709.85597551</v>
      </c>
      <c r="K1141" s="17">
        <v>-711.66803741000001</v>
      </c>
      <c r="L1141" s="20">
        <v>139413.78109999999</v>
      </c>
      <c r="M1141" s="20">
        <v>5029383.8559999997</v>
      </c>
      <c r="N1141" s="20">
        <f t="shared" si="225"/>
        <v>139413.78099999999</v>
      </c>
      <c r="O1141" s="20">
        <f t="shared" si="226"/>
        <v>5029383.8559999997</v>
      </c>
      <c r="P1141" s="20" t="s">
        <v>104</v>
      </c>
      <c r="Q1141" s="43"/>
      <c r="R1141" s="43"/>
      <c r="S1141" s="43"/>
      <c r="T1141" s="43"/>
      <c r="U1141" s="43"/>
      <c r="V1141" s="44">
        <v>9.86</v>
      </c>
      <c r="W1141" s="44">
        <v>8.6743603100000009</v>
      </c>
      <c r="X1141" s="45">
        <f t="shared" si="233"/>
        <v>9.86</v>
      </c>
      <c r="Y1141" s="45">
        <f t="shared" si="234"/>
        <v>8.6743603100000009</v>
      </c>
      <c r="Z1141" s="45">
        <f t="shared" si="235"/>
        <v>9.86</v>
      </c>
      <c r="AA1141" s="17"/>
      <c r="AB1141" s="17"/>
      <c r="AC1141" s="17"/>
      <c r="AD1141" s="17"/>
      <c r="AE1141" s="17"/>
      <c r="AF1141" s="17"/>
      <c r="AG1141" s="17"/>
      <c r="AH1141" s="17"/>
      <c r="AI1141" s="17"/>
      <c r="AJ1141" s="17"/>
      <c r="AK1141" s="17"/>
      <c r="AL1141" s="43"/>
      <c r="AM1141" s="43"/>
    </row>
    <row r="1142" spans="1:39" x14ac:dyDescent="0.25">
      <c r="A1142" s="29" t="s">
        <v>154</v>
      </c>
      <c r="B1142" s="29">
        <v>25</v>
      </c>
      <c r="C1142" s="29">
        <v>1141</v>
      </c>
      <c r="D1142" s="29">
        <v>2020</v>
      </c>
      <c r="E1142" s="29">
        <f>D1142</f>
        <v>2020</v>
      </c>
      <c r="F1142" s="29" t="s">
        <v>12</v>
      </c>
      <c r="G1142" s="29">
        <v>25</v>
      </c>
      <c r="H1142" s="29">
        <v>2020</v>
      </c>
      <c r="I1142" s="30">
        <v>17</v>
      </c>
      <c r="J1142" s="29" t="s">
        <v>12</v>
      </c>
      <c r="K1142" s="29" t="s">
        <v>12</v>
      </c>
      <c r="L1142" s="31">
        <v>139455.185</v>
      </c>
      <c r="M1142" s="31">
        <v>5028772.8140000002</v>
      </c>
      <c r="N1142" s="31">
        <f t="shared" si="225"/>
        <v>139455.185</v>
      </c>
      <c r="O1142" s="31">
        <f t="shared" si="226"/>
        <v>5028772.8140000002</v>
      </c>
      <c r="P1142" s="31" t="s">
        <v>104</v>
      </c>
      <c r="Q1142" s="32">
        <v>6.1891951023529419</v>
      </c>
      <c r="R1142" s="32">
        <v>7.8274572064705881</v>
      </c>
      <c r="S1142" s="33">
        <f>IF(E1142=2020, Q1142, IF(E1142=1946, Q1142+5.4, IF(E1142=1883, Q1142+8.2, IF(E1142=1882, Q1142+5.9, IF(E1142=1824, Q1142+5.8, IF(E1142=1803, Q1142+14.8, IF(E1142=1790, Q1142+8, )))))))</f>
        <v>6.1891951023529419</v>
      </c>
      <c r="T1142" s="33">
        <f>IF(E1142=2020, R1142, IF(E1142=1946, R1142+5.4, IF(E1142=1883, R1142+8.2, IF(E1142=1882, R1142+5.9, IF(E1142=1824, R1142+5.8, IF(E1142=1803, R1142+14.8, IF(E1142=1790, R1142+8, )))))))</f>
        <v>7.8274572064705881</v>
      </c>
      <c r="U1142" s="33">
        <f>IF(P1142="Affine", S1142, T1142)</f>
        <v>6.1891951023529419</v>
      </c>
      <c r="V1142" s="29"/>
      <c r="W1142" s="29"/>
      <c r="X1142" s="34"/>
      <c r="Y1142" s="33"/>
      <c r="Z1142" s="32"/>
      <c r="AA1142" s="29">
        <v>1876</v>
      </c>
      <c r="AB1142" s="29">
        <v>1880</v>
      </c>
      <c r="AC1142" s="29">
        <f>AVERAGE(AA1142:AB1142)</f>
        <v>1878</v>
      </c>
      <c r="AD1142" s="29">
        <f>AC1142-AA1142</f>
        <v>2</v>
      </c>
      <c r="AE1142" s="29">
        <v>2020</v>
      </c>
      <c r="AF1142" s="29">
        <v>2020</v>
      </c>
      <c r="AG1142" s="29">
        <f>AVERAGE(AE1142:AF1142)</f>
        <v>2020</v>
      </c>
      <c r="AH1142" s="29">
        <f>AG1142-AE1142</f>
        <v>0</v>
      </c>
      <c r="AI1142" s="29" t="s">
        <v>142</v>
      </c>
      <c r="AJ1142" s="29">
        <v>2</v>
      </c>
      <c r="AK1142" s="29" t="s">
        <v>155</v>
      </c>
      <c r="AL1142" s="32">
        <f>AVERAGE(V1143:V1159)</f>
        <v>6.1891951023529419</v>
      </c>
      <c r="AM1142" s="32">
        <f>AVERAGE(W1143:W1159)</f>
        <v>7.8274572064705881</v>
      </c>
    </row>
    <row r="1143" spans="1:39" x14ac:dyDescent="0.25">
      <c r="A1143" s="17" t="s">
        <v>1235</v>
      </c>
      <c r="B1143" s="18">
        <v>1052</v>
      </c>
      <c r="C1143" s="18">
        <v>1142</v>
      </c>
      <c r="D1143" s="17" t="s">
        <v>1221</v>
      </c>
      <c r="E1143" s="17">
        <v>1880</v>
      </c>
      <c r="F1143" s="17">
        <v>15</v>
      </c>
      <c r="G1143" s="17">
        <v>25</v>
      </c>
      <c r="H1143" s="17">
        <v>2020</v>
      </c>
      <c r="I1143" s="19" t="s">
        <v>12</v>
      </c>
      <c r="J1143" s="17">
        <v>2306.2704457499999</v>
      </c>
      <c r="K1143" s="17">
        <v>-420.16288472999997</v>
      </c>
      <c r="L1143" s="20">
        <v>139455.18498563999</v>
      </c>
      <c r="M1143" s="20">
        <v>5028772.8142641801</v>
      </c>
      <c r="N1143" s="20">
        <f t="shared" si="225"/>
        <v>139455.185</v>
      </c>
      <c r="O1143" s="20">
        <f t="shared" si="226"/>
        <v>5028772.8140000002</v>
      </c>
      <c r="P1143" s="20" t="s">
        <v>104</v>
      </c>
      <c r="Q1143" s="43"/>
      <c r="R1143" s="43"/>
      <c r="S1143" s="43"/>
      <c r="T1143" s="43"/>
      <c r="U1143" s="43"/>
      <c r="V1143" s="44">
        <v>3.3</v>
      </c>
      <c r="W1143" s="44">
        <v>9.8000000000000007</v>
      </c>
      <c r="X1143" s="45">
        <f t="shared" ref="X1143:X1159" si="237">IF(H1143=2020, V1143, IF(H1143=1946, V1143+5.4, IF(H1143=1883, V1143+8.2, IF(H1143=1882, V1143+5.9, IF(H1143=1824, V1143+5.8, IF(H1143=1803, V1143+14.8, IF(H1143=1790, V1143+8, )))))))</f>
        <v>3.3</v>
      </c>
      <c r="Y1143" s="45">
        <f t="shared" ref="Y1143:Y1159" si="238">IF(H1143=2020, W1143, IF(H1143=1946, W1143+6.1, IF(H1143=1883, W1143+7.6, IF(H1143=1882, W1143+6.3, IF(H1143=1824, W1143+7.4, IF(H1143=1803, W1143+17.5, IF(H1143=1790, W1143+11.8, )))))))</f>
        <v>9.8000000000000007</v>
      </c>
      <c r="Z1143" s="45">
        <f t="shared" ref="Z1143:Z1159" si="239">IF(P1143="Affine", X1143, Y1143)</f>
        <v>3.3</v>
      </c>
      <c r="AA1143" s="17"/>
      <c r="AB1143" s="17"/>
      <c r="AC1143" s="17"/>
      <c r="AD1143" s="17"/>
      <c r="AE1143" s="17"/>
      <c r="AF1143" s="17"/>
      <c r="AG1143" s="17"/>
      <c r="AH1143" s="17"/>
      <c r="AI1143" s="17"/>
      <c r="AJ1143" s="17"/>
      <c r="AK1143" s="17"/>
      <c r="AL1143" s="43"/>
      <c r="AM1143" s="43"/>
    </row>
    <row r="1144" spans="1:39" x14ac:dyDescent="0.25">
      <c r="A1144" s="17" t="s">
        <v>1023</v>
      </c>
      <c r="B1144" s="18">
        <v>845</v>
      </c>
      <c r="C1144" s="18">
        <v>1143</v>
      </c>
      <c r="D1144" s="17" t="s">
        <v>1012</v>
      </c>
      <c r="E1144" s="17">
        <v>1905</v>
      </c>
      <c r="F1144" s="17">
        <v>12</v>
      </c>
      <c r="G1144" s="17">
        <v>25</v>
      </c>
      <c r="H1144" s="17">
        <v>2020</v>
      </c>
      <c r="I1144" s="19" t="s">
        <v>12</v>
      </c>
      <c r="J1144" s="17">
        <v>6435.2640064099996</v>
      </c>
      <c r="K1144" s="17">
        <v>-1890.6113391700001</v>
      </c>
      <c r="L1144" s="20">
        <v>139455.18498563999</v>
      </c>
      <c r="M1144" s="20">
        <v>5028772.8142641801</v>
      </c>
      <c r="N1144" s="20">
        <f t="shared" si="225"/>
        <v>139455.185</v>
      </c>
      <c r="O1144" s="20">
        <f t="shared" si="226"/>
        <v>5028772.8140000002</v>
      </c>
      <c r="P1144" s="20" t="s">
        <v>104</v>
      </c>
      <c r="Q1144" s="43"/>
      <c r="R1144" s="43"/>
      <c r="S1144" s="43"/>
      <c r="T1144" s="43"/>
      <c r="U1144" s="43"/>
      <c r="V1144" s="45">
        <v>6.1841265400000003</v>
      </c>
      <c r="W1144" s="52">
        <v>11.38905366</v>
      </c>
      <c r="X1144" s="45">
        <f t="shared" si="237"/>
        <v>6.1841265400000003</v>
      </c>
      <c r="Y1144" s="45">
        <f t="shared" si="238"/>
        <v>11.38905366</v>
      </c>
      <c r="Z1144" s="45">
        <f t="shared" si="239"/>
        <v>6.1841265400000003</v>
      </c>
      <c r="AA1144" s="17"/>
      <c r="AB1144" s="17"/>
      <c r="AC1144" s="17"/>
      <c r="AD1144" s="17"/>
      <c r="AE1144" s="17"/>
      <c r="AF1144" s="17"/>
      <c r="AG1144" s="17"/>
      <c r="AH1144" s="17"/>
      <c r="AI1144" s="17"/>
      <c r="AJ1144" s="17"/>
      <c r="AK1144" s="17"/>
      <c r="AL1144" s="43"/>
      <c r="AM1144" s="43"/>
    </row>
    <row r="1145" spans="1:39" x14ac:dyDescent="0.25">
      <c r="A1145" s="17" t="s">
        <v>1089</v>
      </c>
      <c r="B1145" s="18">
        <v>910</v>
      </c>
      <c r="C1145" s="18">
        <v>1144</v>
      </c>
      <c r="D1145" s="17" t="s">
        <v>1067</v>
      </c>
      <c r="E1145" s="17">
        <v>1905</v>
      </c>
      <c r="F1145" s="17">
        <v>23</v>
      </c>
      <c r="G1145" s="17">
        <v>25</v>
      </c>
      <c r="H1145" s="17">
        <v>2020</v>
      </c>
      <c r="I1145" s="19" t="s">
        <v>12</v>
      </c>
      <c r="J1145" s="17">
        <v>3320.9014969999998</v>
      </c>
      <c r="K1145" s="17">
        <v>-392.85941510999999</v>
      </c>
      <c r="L1145" s="20">
        <v>139455.18498563999</v>
      </c>
      <c r="M1145" s="20">
        <v>5028772.8142641801</v>
      </c>
      <c r="N1145" s="20">
        <f t="shared" si="225"/>
        <v>139455.185</v>
      </c>
      <c r="O1145" s="20">
        <f t="shared" si="226"/>
        <v>5028772.8140000002</v>
      </c>
      <c r="P1145" s="20" t="s">
        <v>104</v>
      </c>
      <c r="Q1145" s="43"/>
      <c r="R1145" s="43"/>
      <c r="S1145" s="43"/>
      <c r="T1145" s="43"/>
      <c r="U1145" s="43"/>
      <c r="V1145" s="44">
        <v>9.3000000000000007</v>
      </c>
      <c r="W1145" s="44">
        <v>14.6</v>
      </c>
      <c r="X1145" s="45">
        <f t="shared" si="237"/>
        <v>9.3000000000000007</v>
      </c>
      <c r="Y1145" s="45">
        <f t="shared" si="238"/>
        <v>14.6</v>
      </c>
      <c r="Z1145" s="45">
        <f t="shared" si="239"/>
        <v>9.3000000000000007</v>
      </c>
      <c r="AA1145" s="17"/>
      <c r="AB1145" s="17"/>
      <c r="AC1145" s="17"/>
      <c r="AD1145" s="17"/>
      <c r="AE1145" s="17"/>
      <c r="AF1145" s="17"/>
      <c r="AG1145" s="17"/>
      <c r="AH1145" s="17"/>
      <c r="AI1145" s="17"/>
      <c r="AJ1145" s="17"/>
      <c r="AK1145" s="17"/>
      <c r="AL1145" s="43"/>
      <c r="AM1145" s="43"/>
    </row>
    <row r="1146" spans="1:39" x14ac:dyDescent="0.25">
      <c r="A1146" s="17" t="s">
        <v>1136</v>
      </c>
      <c r="B1146" s="18">
        <v>956</v>
      </c>
      <c r="C1146" s="18">
        <v>1145</v>
      </c>
      <c r="D1146" s="17">
        <v>1883</v>
      </c>
      <c r="E1146" s="17">
        <f>D1146</f>
        <v>1883</v>
      </c>
      <c r="F1146" s="17">
        <v>1</v>
      </c>
      <c r="G1146" s="17">
        <v>25</v>
      </c>
      <c r="H1146" s="17">
        <v>2020</v>
      </c>
      <c r="I1146" s="19" t="s">
        <v>12</v>
      </c>
      <c r="J1146" s="17">
        <v>1136.1493048</v>
      </c>
      <c r="K1146" s="17">
        <v>-2413.1729496200001</v>
      </c>
      <c r="L1146" s="20">
        <v>139455.18498563999</v>
      </c>
      <c r="M1146" s="20">
        <v>5028772.8142641801</v>
      </c>
      <c r="N1146" s="20">
        <f t="shared" si="225"/>
        <v>139455.185</v>
      </c>
      <c r="O1146" s="20">
        <f t="shared" si="226"/>
        <v>5028772.8140000002</v>
      </c>
      <c r="P1146" s="20" t="s">
        <v>104</v>
      </c>
      <c r="Q1146" s="43"/>
      <c r="R1146" s="43"/>
      <c r="S1146" s="43"/>
      <c r="T1146" s="43"/>
      <c r="U1146" s="43"/>
      <c r="V1146" s="53">
        <v>1.99432093</v>
      </c>
      <c r="W1146" s="53">
        <v>4.7584091400000004</v>
      </c>
      <c r="X1146" s="45">
        <f t="shared" si="237"/>
        <v>1.99432093</v>
      </c>
      <c r="Y1146" s="45">
        <f t="shared" si="238"/>
        <v>4.7584091400000004</v>
      </c>
      <c r="Z1146" s="45">
        <f t="shared" si="239"/>
        <v>1.99432093</v>
      </c>
      <c r="AA1146" s="17"/>
      <c r="AB1146" s="17"/>
      <c r="AC1146" s="17"/>
      <c r="AD1146" s="17"/>
      <c r="AE1146" s="17"/>
      <c r="AF1146" s="17"/>
      <c r="AG1146" s="17"/>
      <c r="AH1146" s="17"/>
      <c r="AI1146" s="17"/>
      <c r="AJ1146" s="17"/>
      <c r="AK1146" s="17"/>
      <c r="AL1146" s="45"/>
      <c r="AM1146" s="45"/>
    </row>
    <row r="1147" spans="1:39" x14ac:dyDescent="0.25">
      <c r="A1147" s="17" t="s">
        <v>336</v>
      </c>
      <c r="B1147" s="18">
        <v>156</v>
      </c>
      <c r="C1147" s="18">
        <v>1146</v>
      </c>
      <c r="D1147" s="18">
        <v>2000</v>
      </c>
      <c r="E1147" s="17">
        <f>D1147</f>
        <v>2000</v>
      </c>
      <c r="F1147" s="17">
        <v>17</v>
      </c>
      <c r="G1147" s="17">
        <v>25</v>
      </c>
      <c r="H1147" s="17">
        <v>2020</v>
      </c>
      <c r="I1147" s="19" t="s">
        <v>12</v>
      </c>
      <c r="J1147" s="17">
        <v>1571.8522100299999</v>
      </c>
      <c r="K1147" s="17">
        <v>-232.32436598000001</v>
      </c>
      <c r="L1147" s="20">
        <v>139455.185</v>
      </c>
      <c r="M1147" s="20">
        <v>5028772.8140000002</v>
      </c>
      <c r="N1147" s="20">
        <f t="shared" si="225"/>
        <v>139455.185</v>
      </c>
      <c r="O1147" s="20">
        <f t="shared" si="226"/>
        <v>5028772.8140000002</v>
      </c>
      <c r="P1147" s="20" t="s">
        <v>104</v>
      </c>
      <c r="Q1147" s="43"/>
      <c r="R1147" s="43"/>
      <c r="S1147" s="43"/>
      <c r="T1147" s="43"/>
      <c r="U1147" s="43"/>
      <c r="V1147" s="44">
        <v>4</v>
      </c>
      <c r="W1147" s="44">
        <v>3.3</v>
      </c>
      <c r="X1147" s="45">
        <f t="shared" si="237"/>
        <v>4</v>
      </c>
      <c r="Y1147" s="45">
        <f t="shared" si="238"/>
        <v>3.3</v>
      </c>
      <c r="Z1147" s="45">
        <f t="shared" si="239"/>
        <v>4</v>
      </c>
      <c r="AA1147" s="17"/>
      <c r="AB1147" s="17"/>
      <c r="AC1147" s="17"/>
      <c r="AD1147" s="17"/>
      <c r="AE1147" s="17"/>
      <c r="AF1147" s="17"/>
      <c r="AG1147" s="17"/>
      <c r="AH1147" s="17"/>
      <c r="AI1147" s="17"/>
      <c r="AJ1147" s="17"/>
      <c r="AK1147" s="17"/>
      <c r="AL1147" s="43"/>
      <c r="AM1147" s="43"/>
    </row>
    <row r="1148" spans="1:39" x14ac:dyDescent="0.25">
      <c r="A1148" s="17" t="s">
        <v>479</v>
      </c>
      <c r="B1148" s="18">
        <v>303</v>
      </c>
      <c r="C1148" s="18">
        <v>1147</v>
      </c>
      <c r="D1148" s="18">
        <v>1986</v>
      </c>
      <c r="E1148" s="17">
        <f>D1148</f>
        <v>1986</v>
      </c>
      <c r="F1148" s="17">
        <v>3</v>
      </c>
      <c r="G1148" s="17">
        <v>25</v>
      </c>
      <c r="H1148" s="17">
        <v>2020</v>
      </c>
      <c r="I1148" s="19" t="s">
        <v>12</v>
      </c>
      <c r="J1148" s="17">
        <v>48.257226559999999</v>
      </c>
      <c r="K1148" s="17">
        <v>5.6783722599999997</v>
      </c>
      <c r="L1148" s="20">
        <v>139455.185</v>
      </c>
      <c r="M1148" s="20">
        <v>5028772.8140000002</v>
      </c>
      <c r="N1148" s="20">
        <f t="shared" si="225"/>
        <v>139455.185</v>
      </c>
      <c r="O1148" s="20">
        <f t="shared" si="226"/>
        <v>5028772.8140000002</v>
      </c>
      <c r="P1148" s="20" t="s">
        <v>104</v>
      </c>
      <c r="Q1148" s="43"/>
      <c r="R1148" s="43"/>
      <c r="S1148" s="43"/>
      <c r="T1148" s="43"/>
      <c r="U1148" s="43"/>
      <c r="V1148" s="44">
        <v>5.6</v>
      </c>
      <c r="W1148" s="44">
        <v>7.4</v>
      </c>
      <c r="X1148" s="45">
        <f t="shared" si="237"/>
        <v>5.6</v>
      </c>
      <c r="Y1148" s="45">
        <f t="shared" si="238"/>
        <v>7.4</v>
      </c>
      <c r="Z1148" s="45">
        <f t="shared" si="239"/>
        <v>5.6</v>
      </c>
      <c r="AA1148" s="17"/>
      <c r="AB1148" s="17"/>
      <c r="AC1148" s="17"/>
      <c r="AD1148" s="17"/>
      <c r="AE1148" s="17"/>
      <c r="AF1148" s="17"/>
      <c r="AG1148" s="17"/>
      <c r="AH1148" s="17"/>
      <c r="AI1148" s="17"/>
      <c r="AJ1148" s="17"/>
      <c r="AK1148" s="17"/>
      <c r="AL1148" s="43"/>
      <c r="AM1148" s="43"/>
    </row>
    <row r="1149" spans="1:39" x14ac:dyDescent="0.25">
      <c r="A1149" s="17" t="s">
        <v>863</v>
      </c>
      <c r="B1149" s="18">
        <v>688</v>
      </c>
      <c r="C1149" s="18">
        <v>1148</v>
      </c>
      <c r="D1149" s="17" t="s">
        <v>837</v>
      </c>
      <c r="E1149" s="17">
        <v>1946</v>
      </c>
      <c r="F1149" s="17">
        <v>27</v>
      </c>
      <c r="G1149" s="17">
        <v>25</v>
      </c>
      <c r="H1149" s="17">
        <v>2020</v>
      </c>
      <c r="I1149" s="19" t="s">
        <v>12</v>
      </c>
      <c r="J1149" s="17">
        <v>15.10087697</v>
      </c>
      <c r="K1149" s="17">
        <v>10.855312140000001</v>
      </c>
      <c r="L1149" s="20">
        <v>139455.185</v>
      </c>
      <c r="M1149" s="20">
        <v>5028772.8140000002</v>
      </c>
      <c r="N1149" s="20">
        <f t="shared" si="225"/>
        <v>139455.185</v>
      </c>
      <c r="O1149" s="20">
        <f t="shared" si="226"/>
        <v>5028772.8140000002</v>
      </c>
      <c r="P1149" s="20" t="s">
        <v>104</v>
      </c>
      <c r="Q1149" s="48"/>
      <c r="R1149" s="48"/>
      <c r="S1149" s="48"/>
      <c r="T1149" s="48"/>
      <c r="U1149" s="48"/>
      <c r="V1149" s="44">
        <v>0.4</v>
      </c>
      <c r="W1149" s="44">
        <v>1.7</v>
      </c>
      <c r="X1149" s="45">
        <f t="shared" si="237"/>
        <v>0.4</v>
      </c>
      <c r="Y1149" s="45">
        <f t="shared" si="238"/>
        <v>1.7</v>
      </c>
      <c r="Z1149" s="45">
        <f t="shared" si="239"/>
        <v>0.4</v>
      </c>
      <c r="AA1149" s="17"/>
      <c r="AB1149" s="17"/>
      <c r="AC1149" s="17"/>
      <c r="AD1149" s="17"/>
      <c r="AE1149" s="17"/>
      <c r="AF1149" s="17"/>
      <c r="AG1149" s="17"/>
      <c r="AH1149" s="17"/>
      <c r="AI1149" s="17"/>
      <c r="AJ1149" s="17"/>
      <c r="AK1149" s="17"/>
      <c r="AL1149" s="48"/>
      <c r="AM1149" s="48"/>
    </row>
    <row r="1150" spans="1:39" x14ac:dyDescent="0.25">
      <c r="A1150" s="17" t="s">
        <v>917</v>
      </c>
      <c r="B1150" s="18">
        <v>741</v>
      </c>
      <c r="C1150" s="18">
        <v>1149</v>
      </c>
      <c r="D1150" s="17" t="s">
        <v>879</v>
      </c>
      <c r="E1150" s="17">
        <v>1946</v>
      </c>
      <c r="F1150" s="17">
        <v>39</v>
      </c>
      <c r="G1150" s="17">
        <v>25</v>
      </c>
      <c r="H1150" s="17">
        <v>2020</v>
      </c>
      <c r="I1150" s="19" t="s">
        <v>12</v>
      </c>
      <c r="J1150" s="17">
        <v>623.08008637</v>
      </c>
      <c r="K1150" s="17">
        <v>-203.69787375000001</v>
      </c>
      <c r="L1150" s="20">
        <v>139455.185</v>
      </c>
      <c r="M1150" s="20">
        <v>5028772.8140000002</v>
      </c>
      <c r="N1150" s="20">
        <f t="shared" si="225"/>
        <v>139455.185</v>
      </c>
      <c r="O1150" s="20">
        <f t="shared" si="226"/>
        <v>5028772.8140000002</v>
      </c>
      <c r="P1150" s="20" t="s">
        <v>104</v>
      </c>
      <c r="Q1150" s="43"/>
      <c r="R1150" s="43"/>
      <c r="S1150" s="43"/>
      <c r="T1150" s="43"/>
      <c r="U1150" s="43"/>
      <c r="V1150" s="44">
        <v>3.2</v>
      </c>
      <c r="W1150" s="44">
        <v>3.9</v>
      </c>
      <c r="X1150" s="45">
        <f t="shared" si="237"/>
        <v>3.2</v>
      </c>
      <c r="Y1150" s="45">
        <f t="shared" si="238"/>
        <v>3.9</v>
      </c>
      <c r="Z1150" s="45">
        <f t="shared" si="239"/>
        <v>3.2</v>
      </c>
      <c r="AA1150" s="17"/>
      <c r="AB1150" s="17"/>
      <c r="AC1150" s="17"/>
      <c r="AD1150" s="17"/>
      <c r="AE1150" s="17"/>
      <c r="AF1150" s="17"/>
      <c r="AG1150" s="17"/>
      <c r="AH1150" s="17"/>
      <c r="AI1150" s="17"/>
      <c r="AJ1150" s="17"/>
      <c r="AK1150" s="17"/>
      <c r="AL1150" s="43"/>
      <c r="AM1150" s="43"/>
    </row>
    <row r="1151" spans="1:39" x14ac:dyDescent="0.25">
      <c r="A1151" s="17" t="s">
        <v>934</v>
      </c>
      <c r="B1151" s="18">
        <v>757</v>
      </c>
      <c r="C1151" s="18">
        <v>1150</v>
      </c>
      <c r="D1151" s="17" t="s">
        <v>919</v>
      </c>
      <c r="E1151" s="17">
        <v>1946</v>
      </c>
      <c r="F1151" s="17">
        <v>16</v>
      </c>
      <c r="G1151" s="17">
        <v>25</v>
      </c>
      <c r="H1151" s="17">
        <v>2020</v>
      </c>
      <c r="I1151" s="19" t="s">
        <v>12</v>
      </c>
      <c r="J1151" s="17">
        <v>43.622084309999998</v>
      </c>
      <c r="K1151" s="17">
        <v>28.31049136</v>
      </c>
      <c r="L1151" s="20">
        <v>139455.185</v>
      </c>
      <c r="M1151" s="20">
        <v>5028772.8140000002</v>
      </c>
      <c r="N1151" s="20">
        <f t="shared" si="225"/>
        <v>139455.185</v>
      </c>
      <c r="O1151" s="20">
        <f t="shared" si="226"/>
        <v>5028772.8140000002</v>
      </c>
      <c r="P1151" s="20" t="s">
        <v>104</v>
      </c>
      <c r="Q1151" s="43"/>
      <c r="R1151" s="43"/>
      <c r="S1151" s="43"/>
      <c r="T1151" s="43"/>
      <c r="U1151" s="43"/>
      <c r="V1151" s="44">
        <v>5.9</v>
      </c>
      <c r="W1151" s="44">
        <v>7.2</v>
      </c>
      <c r="X1151" s="45">
        <f t="shared" si="237"/>
        <v>5.9</v>
      </c>
      <c r="Y1151" s="45">
        <f t="shared" si="238"/>
        <v>7.2</v>
      </c>
      <c r="Z1151" s="45">
        <f t="shared" si="239"/>
        <v>5.9</v>
      </c>
      <c r="AA1151" s="17"/>
      <c r="AB1151" s="17"/>
      <c r="AC1151" s="17"/>
      <c r="AD1151" s="17"/>
      <c r="AE1151" s="17"/>
      <c r="AF1151" s="17"/>
      <c r="AG1151" s="17"/>
      <c r="AH1151" s="17"/>
      <c r="AI1151" s="17"/>
      <c r="AJ1151" s="17"/>
      <c r="AK1151" s="17"/>
      <c r="AL1151" s="43"/>
      <c r="AM1151" s="43"/>
    </row>
    <row r="1152" spans="1:39" x14ac:dyDescent="0.25">
      <c r="A1152" s="17" t="s">
        <v>1188</v>
      </c>
      <c r="B1152" s="18">
        <v>1006</v>
      </c>
      <c r="C1152" s="18">
        <v>1151</v>
      </c>
      <c r="D1152" s="17" t="s">
        <v>1176</v>
      </c>
      <c r="E1152" s="17">
        <v>1880</v>
      </c>
      <c r="F1152" s="17">
        <v>13</v>
      </c>
      <c r="G1152" s="17">
        <v>25</v>
      </c>
      <c r="H1152" s="17">
        <v>2020</v>
      </c>
      <c r="I1152" s="19" t="s">
        <v>12</v>
      </c>
      <c r="J1152" s="17">
        <v>6807.1013739299997</v>
      </c>
      <c r="K1152" s="17">
        <v>-1722.95028247</v>
      </c>
      <c r="L1152" s="20">
        <v>139455.185</v>
      </c>
      <c r="M1152" s="20">
        <v>5028772.8140000002</v>
      </c>
      <c r="N1152" s="20">
        <f t="shared" si="225"/>
        <v>139455.185</v>
      </c>
      <c r="O1152" s="20">
        <f t="shared" si="226"/>
        <v>5028772.8140000002</v>
      </c>
      <c r="P1152" s="20" t="s">
        <v>104</v>
      </c>
      <c r="Q1152" s="43"/>
      <c r="R1152" s="43"/>
      <c r="S1152" s="43"/>
      <c r="T1152" s="43"/>
      <c r="U1152" s="43"/>
      <c r="V1152" s="44">
        <v>6.7</v>
      </c>
      <c r="W1152" s="44">
        <v>14.5</v>
      </c>
      <c r="X1152" s="45">
        <f t="shared" si="237"/>
        <v>6.7</v>
      </c>
      <c r="Y1152" s="45">
        <f t="shared" si="238"/>
        <v>14.5</v>
      </c>
      <c r="Z1152" s="45">
        <f t="shared" si="239"/>
        <v>6.7</v>
      </c>
      <c r="AA1152" s="17"/>
      <c r="AB1152" s="17"/>
      <c r="AC1152" s="17"/>
      <c r="AD1152" s="17"/>
      <c r="AE1152" s="17"/>
      <c r="AF1152" s="17"/>
      <c r="AG1152" s="17"/>
      <c r="AH1152" s="17"/>
      <c r="AI1152" s="17"/>
      <c r="AJ1152" s="17"/>
      <c r="AK1152" s="17"/>
      <c r="AL1152" s="43"/>
      <c r="AM1152" s="43"/>
    </row>
    <row r="1153" spans="1:39" x14ac:dyDescent="0.25">
      <c r="A1153" s="17" t="s">
        <v>302</v>
      </c>
      <c r="B1153" s="18">
        <v>119</v>
      </c>
      <c r="C1153" s="18">
        <v>1152</v>
      </c>
      <c r="D1153" s="18">
        <v>2010</v>
      </c>
      <c r="E1153" s="17">
        <f>D1153</f>
        <v>2010</v>
      </c>
      <c r="F1153" s="17">
        <v>15</v>
      </c>
      <c r="G1153" s="17">
        <v>25</v>
      </c>
      <c r="H1153" s="17">
        <v>2020</v>
      </c>
      <c r="I1153" s="19" t="s">
        <v>12</v>
      </c>
      <c r="J1153" s="17">
        <v>2718.0149530799999</v>
      </c>
      <c r="K1153" s="17">
        <v>-538.63200930000005</v>
      </c>
      <c r="L1153" s="20">
        <v>139455.185</v>
      </c>
      <c r="M1153" s="20">
        <v>5028772.8140000002</v>
      </c>
      <c r="N1153" s="20">
        <f t="shared" si="225"/>
        <v>139455.185</v>
      </c>
      <c r="O1153" s="20">
        <f t="shared" si="226"/>
        <v>5028772.8140000002</v>
      </c>
      <c r="P1153" s="20" t="s">
        <v>104</v>
      </c>
      <c r="Q1153" s="43"/>
      <c r="R1153" s="43"/>
      <c r="S1153" s="43"/>
      <c r="T1153" s="43"/>
      <c r="U1153" s="43"/>
      <c r="V1153" s="45">
        <v>6.7586389699999998</v>
      </c>
      <c r="W1153" s="45">
        <v>6.2724423299999996</v>
      </c>
      <c r="X1153" s="45">
        <f t="shared" si="237"/>
        <v>6.7586389699999998</v>
      </c>
      <c r="Y1153" s="45">
        <f t="shared" si="238"/>
        <v>6.2724423299999996</v>
      </c>
      <c r="Z1153" s="45">
        <f t="shared" si="239"/>
        <v>6.7586389699999998</v>
      </c>
      <c r="AA1153" s="17"/>
      <c r="AB1153" s="17"/>
      <c r="AC1153" s="17"/>
      <c r="AD1153" s="17"/>
      <c r="AE1153" s="17"/>
      <c r="AF1153" s="17"/>
      <c r="AG1153" s="17"/>
      <c r="AH1153" s="17"/>
      <c r="AI1153" s="17"/>
      <c r="AJ1153" s="17"/>
      <c r="AK1153" s="17"/>
      <c r="AL1153" s="43"/>
      <c r="AM1153" s="43"/>
    </row>
    <row r="1154" spans="1:39" x14ac:dyDescent="0.25">
      <c r="A1154" s="17" t="s">
        <v>370</v>
      </c>
      <c r="B1154" s="18">
        <v>191</v>
      </c>
      <c r="C1154" s="18">
        <v>1153</v>
      </c>
      <c r="D1154" s="18">
        <v>1998</v>
      </c>
      <c r="E1154" s="17">
        <f>D1154</f>
        <v>1998</v>
      </c>
      <c r="F1154" s="17">
        <v>17</v>
      </c>
      <c r="G1154" s="17">
        <v>25</v>
      </c>
      <c r="H1154" s="17">
        <v>2020</v>
      </c>
      <c r="I1154" s="19" t="s">
        <v>12</v>
      </c>
      <c r="J1154" s="17">
        <v>2141.8817515699998</v>
      </c>
      <c r="K1154" s="17">
        <v>-397.31386443999997</v>
      </c>
      <c r="L1154" s="20">
        <v>139455.185</v>
      </c>
      <c r="M1154" s="20">
        <v>5028772.8140000002</v>
      </c>
      <c r="N1154" s="20">
        <f t="shared" ref="N1154:N1217" si="240">ROUND(L1154,3)</f>
        <v>139455.185</v>
      </c>
      <c r="O1154" s="20">
        <f t="shared" ref="O1154:O1217" si="241">ROUND(M1154,3)</f>
        <v>5028772.8140000002</v>
      </c>
      <c r="P1154" s="20" t="s">
        <v>104</v>
      </c>
      <c r="Q1154" s="43"/>
      <c r="R1154" s="43"/>
      <c r="S1154" s="43"/>
      <c r="T1154" s="43"/>
      <c r="U1154" s="43"/>
      <c r="V1154" s="52">
        <v>5.5546047300000003</v>
      </c>
      <c r="W1154" s="52">
        <v>14.14901249</v>
      </c>
      <c r="X1154" s="45">
        <f t="shared" si="237"/>
        <v>5.5546047300000003</v>
      </c>
      <c r="Y1154" s="45">
        <f t="shared" si="238"/>
        <v>14.14901249</v>
      </c>
      <c r="Z1154" s="45">
        <f t="shared" si="239"/>
        <v>5.5546047300000003</v>
      </c>
      <c r="AA1154" s="17"/>
      <c r="AB1154" s="17"/>
      <c r="AC1154" s="17"/>
      <c r="AD1154" s="17"/>
      <c r="AE1154" s="17"/>
      <c r="AF1154" s="17"/>
      <c r="AG1154" s="17"/>
      <c r="AH1154" s="17"/>
      <c r="AI1154" s="17"/>
      <c r="AJ1154" s="17"/>
      <c r="AK1154" s="17"/>
      <c r="AL1154" s="43"/>
      <c r="AM1154" s="43"/>
    </row>
    <row r="1155" spans="1:39" x14ac:dyDescent="0.25">
      <c r="A1155" s="17" t="s">
        <v>396</v>
      </c>
      <c r="B1155" s="18">
        <v>218</v>
      </c>
      <c r="C1155" s="18">
        <v>1154</v>
      </c>
      <c r="D1155" s="18">
        <v>1995</v>
      </c>
      <c r="E1155" s="17">
        <f>D1155</f>
        <v>1995</v>
      </c>
      <c r="F1155" s="17">
        <v>14</v>
      </c>
      <c r="G1155" s="17">
        <v>25</v>
      </c>
      <c r="H1155" s="17">
        <v>2020</v>
      </c>
      <c r="I1155" s="19" t="s">
        <v>12</v>
      </c>
      <c r="J1155" s="17">
        <v>1709.4270994999999</v>
      </c>
      <c r="K1155" s="17">
        <v>-248.72794857</v>
      </c>
      <c r="L1155" s="20">
        <v>139455.185</v>
      </c>
      <c r="M1155" s="20">
        <v>5028772.8140000002</v>
      </c>
      <c r="N1155" s="20">
        <f t="shared" si="240"/>
        <v>139455.185</v>
      </c>
      <c r="O1155" s="20">
        <f t="shared" si="241"/>
        <v>5028772.8140000002</v>
      </c>
      <c r="P1155" s="20" t="s">
        <v>104</v>
      </c>
      <c r="Q1155" s="43"/>
      <c r="R1155" s="43"/>
      <c r="S1155" s="43"/>
      <c r="T1155" s="43"/>
      <c r="U1155" s="43"/>
      <c r="V1155" s="45">
        <v>5.8643564499999998</v>
      </c>
      <c r="W1155" s="52">
        <v>2.13556861</v>
      </c>
      <c r="X1155" s="45">
        <f t="shared" si="237"/>
        <v>5.8643564499999998</v>
      </c>
      <c r="Y1155" s="45">
        <f t="shared" si="238"/>
        <v>2.13556861</v>
      </c>
      <c r="Z1155" s="45">
        <f t="shared" si="239"/>
        <v>5.8643564499999998</v>
      </c>
      <c r="AA1155" s="17"/>
      <c r="AB1155" s="17"/>
      <c r="AC1155" s="17"/>
      <c r="AD1155" s="17"/>
      <c r="AE1155" s="17"/>
      <c r="AF1155" s="17"/>
      <c r="AG1155" s="17"/>
      <c r="AH1155" s="17"/>
      <c r="AI1155" s="17"/>
      <c r="AJ1155" s="17"/>
      <c r="AK1155" s="17"/>
      <c r="AL1155" s="43"/>
      <c r="AM1155" s="43"/>
    </row>
    <row r="1156" spans="1:39" x14ac:dyDescent="0.25">
      <c r="A1156" s="17" t="s">
        <v>416</v>
      </c>
      <c r="B1156" s="18">
        <v>239</v>
      </c>
      <c r="C1156" s="18">
        <v>1155</v>
      </c>
      <c r="D1156" s="18">
        <v>1992</v>
      </c>
      <c r="E1156" s="17">
        <f>D1156</f>
        <v>1992</v>
      </c>
      <c r="F1156" s="17">
        <v>4</v>
      </c>
      <c r="G1156" s="17">
        <v>25</v>
      </c>
      <c r="H1156" s="17">
        <v>2020</v>
      </c>
      <c r="I1156" s="19" t="s">
        <v>12</v>
      </c>
      <c r="J1156" s="17">
        <v>3364.2080845</v>
      </c>
      <c r="K1156" s="17">
        <v>-718.93850765000002</v>
      </c>
      <c r="L1156" s="20">
        <v>139455.185</v>
      </c>
      <c r="M1156" s="20">
        <v>5028772.8140000002</v>
      </c>
      <c r="N1156" s="20">
        <f t="shared" si="240"/>
        <v>139455.185</v>
      </c>
      <c r="O1156" s="20">
        <f t="shared" si="241"/>
        <v>5028772.8140000002</v>
      </c>
      <c r="P1156" s="20" t="s">
        <v>104</v>
      </c>
      <c r="Q1156" s="43"/>
      <c r="R1156" s="43"/>
      <c r="S1156" s="43"/>
      <c r="T1156" s="43"/>
      <c r="U1156" s="43"/>
      <c r="V1156" s="44">
        <v>9.9659640899999999</v>
      </c>
      <c r="W1156" s="44">
        <v>7.96034533</v>
      </c>
      <c r="X1156" s="45">
        <f t="shared" si="237"/>
        <v>9.9659640899999999</v>
      </c>
      <c r="Y1156" s="45">
        <f t="shared" si="238"/>
        <v>7.96034533</v>
      </c>
      <c r="Z1156" s="45">
        <f t="shared" si="239"/>
        <v>9.9659640899999999</v>
      </c>
      <c r="AA1156" s="17"/>
      <c r="AB1156" s="17"/>
      <c r="AC1156" s="17"/>
      <c r="AD1156" s="17"/>
      <c r="AE1156" s="17"/>
      <c r="AF1156" s="17"/>
      <c r="AG1156" s="17"/>
      <c r="AH1156" s="17"/>
      <c r="AI1156" s="17"/>
      <c r="AJ1156" s="17"/>
      <c r="AK1156" s="17"/>
      <c r="AL1156" s="43"/>
      <c r="AM1156" s="43"/>
    </row>
    <row r="1157" spans="1:39" x14ac:dyDescent="0.25">
      <c r="A1157" s="17" t="s">
        <v>464</v>
      </c>
      <c r="B1157" s="18">
        <v>287</v>
      </c>
      <c r="C1157" s="18">
        <v>1156</v>
      </c>
      <c r="D1157" s="18">
        <v>1989</v>
      </c>
      <c r="E1157" s="17">
        <f>D1157</f>
        <v>1989</v>
      </c>
      <c r="F1157" s="17">
        <v>15</v>
      </c>
      <c r="G1157" s="17">
        <v>25</v>
      </c>
      <c r="H1157" s="17">
        <v>2020</v>
      </c>
      <c r="I1157" s="19" t="s">
        <v>12</v>
      </c>
      <c r="J1157" s="17">
        <v>3460.26149493</v>
      </c>
      <c r="K1157" s="17">
        <v>-739.66514295000002</v>
      </c>
      <c r="L1157" s="20">
        <v>139455.185</v>
      </c>
      <c r="M1157" s="20">
        <v>5028772.8140000002</v>
      </c>
      <c r="N1157" s="20">
        <f t="shared" si="240"/>
        <v>139455.185</v>
      </c>
      <c r="O1157" s="20">
        <f t="shared" si="241"/>
        <v>5028772.8140000002</v>
      </c>
      <c r="P1157" s="20" t="s">
        <v>104</v>
      </c>
      <c r="Q1157" s="43"/>
      <c r="R1157" s="43"/>
      <c r="S1157" s="43"/>
      <c r="T1157" s="43"/>
      <c r="U1157" s="43"/>
      <c r="V1157" s="52">
        <v>2.9266746100000001</v>
      </c>
      <c r="W1157" s="52">
        <v>0.26970102000000001</v>
      </c>
      <c r="X1157" s="45">
        <f t="shared" si="237"/>
        <v>2.9266746100000001</v>
      </c>
      <c r="Y1157" s="45">
        <f t="shared" si="238"/>
        <v>0.26970102000000001</v>
      </c>
      <c r="Z1157" s="45">
        <f t="shared" si="239"/>
        <v>2.9266746100000001</v>
      </c>
      <c r="AA1157" s="17"/>
      <c r="AB1157" s="17"/>
      <c r="AC1157" s="17"/>
      <c r="AD1157" s="17"/>
      <c r="AE1157" s="17"/>
      <c r="AF1157" s="17"/>
      <c r="AG1157" s="17"/>
      <c r="AH1157" s="17"/>
      <c r="AI1157" s="17"/>
      <c r="AJ1157" s="17"/>
      <c r="AK1157" s="17"/>
      <c r="AL1157" s="43"/>
      <c r="AM1157" s="43"/>
    </row>
    <row r="1158" spans="1:39" x14ac:dyDescent="0.25">
      <c r="A1158" s="17" t="s">
        <v>526</v>
      </c>
      <c r="B1158" s="18">
        <v>351</v>
      </c>
      <c r="C1158" s="18">
        <v>1157</v>
      </c>
      <c r="D1158" s="18">
        <v>1983</v>
      </c>
      <c r="E1158" s="18">
        <v>1983</v>
      </c>
      <c r="F1158" s="17">
        <v>21</v>
      </c>
      <c r="G1158" s="17">
        <v>25</v>
      </c>
      <c r="H1158" s="17">
        <v>2020</v>
      </c>
      <c r="I1158" s="19" t="s">
        <v>12</v>
      </c>
      <c r="J1158" s="17">
        <v>3396.36427697</v>
      </c>
      <c r="K1158" s="17">
        <v>-770.10617442</v>
      </c>
      <c r="L1158" s="20">
        <v>139455.185</v>
      </c>
      <c r="M1158" s="20">
        <v>5028772.8140000002</v>
      </c>
      <c r="N1158" s="20">
        <f t="shared" si="240"/>
        <v>139455.185</v>
      </c>
      <c r="O1158" s="20">
        <f t="shared" si="241"/>
        <v>5028772.8140000002</v>
      </c>
      <c r="P1158" s="20" t="s">
        <v>104</v>
      </c>
      <c r="Q1158" s="43"/>
      <c r="R1158" s="43"/>
      <c r="S1158" s="43"/>
      <c r="T1158" s="43"/>
      <c r="U1158" s="43"/>
      <c r="V1158" s="45">
        <v>12.58726661</v>
      </c>
      <c r="W1158" s="45">
        <v>12.06530757</v>
      </c>
      <c r="X1158" s="45">
        <f t="shared" si="237"/>
        <v>12.58726661</v>
      </c>
      <c r="Y1158" s="45">
        <f t="shared" si="238"/>
        <v>12.06530757</v>
      </c>
      <c r="Z1158" s="45">
        <f t="shared" si="239"/>
        <v>12.58726661</v>
      </c>
      <c r="AA1158" s="17"/>
      <c r="AB1158" s="17"/>
      <c r="AC1158" s="17"/>
      <c r="AD1158" s="17"/>
      <c r="AE1158" s="17"/>
      <c r="AF1158" s="17"/>
      <c r="AG1158" s="17"/>
      <c r="AH1158" s="17"/>
      <c r="AI1158" s="17"/>
      <c r="AJ1158" s="17"/>
      <c r="AK1158" s="17"/>
      <c r="AL1158" s="43"/>
      <c r="AM1158" s="43"/>
    </row>
    <row r="1159" spans="1:39" x14ac:dyDescent="0.25">
      <c r="A1159" s="17" t="s">
        <v>608</v>
      </c>
      <c r="B1159" s="18">
        <v>436</v>
      </c>
      <c r="C1159" s="18">
        <v>1158</v>
      </c>
      <c r="D1159" s="18">
        <v>1977</v>
      </c>
      <c r="E1159" s="17">
        <f>D1159</f>
        <v>1977</v>
      </c>
      <c r="F1159" s="17">
        <v>34</v>
      </c>
      <c r="G1159" s="17">
        <v>25</v>
      </c>
      <c r="H1159" s="17">
        <v>2020</v>
      </c>
      <c r="I1159" s="19" t="s">
        <v>12</v>
      </c>
      <c r="J1159" s="17">
        <v>3628.7512854900001</v>
      </c>
      <c r="K1159" s="17">
        <v>-865.34615255999995</v>
      </c>
      <c r="L1159" s="20">
        <v>139455.185</v>
      </c>
      <c r="M1159" s="20">
        <v>5028772.8140000002</v>
      </c>
      <c r="N1159" s="20">
        <f t="shared" si="240"/>
        <v>139455.185</v>
      </c>
      <c r="O1159" s="20">
        <f t="shared" si="241"/>
        <v>5028772.8140000002</v>
      </c>
      <c r="P1159" s="20" t="s">
        <v>104</v>
      </c>
      <c r="Q1159" s="43"/>
      <c r="R1159" s="43"/>
      <c r="S1159" s="43"/>
      <c r="T1159" s="43"/>
      <c r="U1159" s="43"/>
      <c r="V1159" s="44">
        <v>14.98036381</v>
      </c>
      <c r="W1159" s="44">
        <v>11.666932360000001</v>
      </c>
      <c r="X1159" s="45">
        <f t="shared" si="237"/>
        <v>14.98036381</v>
      </c>
      <c r="Y1159" s="45">
        <f t="shared" si="238"/>
        <v>11.666932360000001</v>
      </c>
      <c r="Z1159" s="45">
        <f t="shared" si="239"/>
        <v>14.98036381</v>
      </c>
      <c r="AA1159" s="17"/>
      <c r="AB1159" s="17"/>
      <c r="AC1159" s="17"/>
      <c r="AD1159" s="17"/>
      <c r="AE1159" s="17"/>
      <c r="AF1159" s="17"/>
      <c r="AG1159" s="17"/>
      <c r="AH1159" s="17"/>
      <c r="AI1159" s="17"/>
      <c r="AJ1159" s="17"/>
      <c r="AK1159" s="17"/>
      <c r="AL1159" s="43"/>
      <c r="AM1159" s="43"/>
    </row>
    <row r="1160" spans="1:39" x14ac:dyDescent="0.25">
      <c r="A1160" s="35" t="s">
        <v>216</v>
      </c>
      <c r="B1160" s="35">
        <v>58</v>
      </c>
      <c r="C1160" s="35">
        <v>1159</v>
      </c>
      <c r="D1160" s="35">
        <v>2020</v>
      </c>
      <c r="E1160" s="35">
        <f>D1160</f>
        <v>2020</v>
      </c>
      <c r="F1160" s="35" t="s">
        <v>12</v>
      </c>
      <c r="G1160" s="35">
        <v>58</v>
      </c>
      <c r="H1160" s="35">
        <v>2020</v>
      </c>
      <c r="I1160" s="36">
        <v>16</v>
      </c>
      <c r="J1160" s="35" t="s">
        <v>12</v>
      </c>
      <c r="K1160" s="35" t="s">
        <v>12</v>
      </c>
      <c r="L1160" s="37">
        <v>139498.19889999999</v>
      </c>
      <c r="M1160" s="37">
        <v>5029680.8530000001</v>
      </c>
      <c r="N1160" s="37">
        <f t="shared" si="240"/>
        <v>139498.19899999999</v>
      </c>
      <c r="O1160" s="37">
        <f t="shared" si="241"/>
        <v>5029680.8530000001</v>
      </c>
      <c r="P1160" s="37" t="s">
        <v>104</v>
      </c>
      <c r="Q1160" s="38">
        <v>10.70745778125</v>
      </c>
      <c r="R1160" s="38">
        <v>11.170194809999998</v>
      </c>
      <c r="S1160" s="39">
        <f>IF(E1160=2020, Q1160, IF(E1160=1946, Q1160+5.4, IF(E1160=1883, Q1160+8.2, IF(E1160=1882, Q1160+5.9, IF(E1160=1824, Q1160+5.8, IF(E1160=1803, Q1160+14.8, IF(E1160=1790, Q1160+8, )))))))</f>
        <v>10.70745778125</v>
      </c>
      <c r="T1160" s="39">
        <f>IF(E1160=2020, R1160, IF(E1160=1946, R1160+5.4, IF(E1160=1883, R1160+8.2, IF(E1160=1882, R1160+5.9, IF(E1160=1824, R1160+5.8, IF(E1160=1803, R1160+14.8, IF(E1160=1790, R1160+8, )))))))</f>
        <v>11.170194809999998</v>
      </c>
      <c r="U1160" s="39">
        <f>IF(P1160="Affine", S1160, T1160)</f>
        <v>10.70745778125</v>
      </c>
      <c r="V1160" s="35"/>
      <c r="W1160" s="35"/>
      <c r="X1160" s="40"/>
      <c r="Y1160" s="39"/>
      <c r="Z1160" s="38"/>
      <c r="AA1160" s="35"/>
      <c r="AB1160" s="35"/>
      <c r="AC1160" s="35"/>
      <c r="AD1160" s="35"/>
      <c r="AE1160" s="35"/>
      <c r="AF1160" s="35"/>
      <c r="AG1160" s="35"/>
      <c r="AH1160" s="35"/>
      <c r="AI1160" s="35" t="s">
        <v>212</v>
      </c>
      <c r="AJ1160" s="35">
        <v>3</v>
      </c>
      <c r="AK1160" s="35" t="s">
        <v>217</v>
      </c>
      <c r="AL1160" s="38">
        <f>AVERAGE(V1161:V1176)</f>
        <v>10.70745778125</v>
      </c>
      <c r="AM1160" s="38">
        <f>AVERAGE(W1161:W1176)</f>
        <v>11.170194809999998</v>
      </c>
    </row>
    <row r="1161" spans="1:39" x14ac:dyDescent="0.25">
      <c r="A1161" s="17" t="s">
        <v>1256</v>
      </c>
      <c r="B1161" s="18">
        <v>1072</v>
      </c>
      <c r="C1161" s="18">
        <v>1160</v>
      </c>
      <c r="D1161" s="17" t="s">
        <v>1250</v>
      </c>
      <c r="E1161" s="17">
        <v>1876</v>
      </c>
      <c r="F1161" s="17">
        <v>7</v>
      </c>
      <c r="G1161" s="17">
        <v>58</v>
      </c>
      <c r="H1161" s="17">
        <v>2020</v>
      </c>
      <c r="I1161" s="19" t="s">
        <v>12</v>
      </c>
      <c r="J1161" s="17">
        <v>2361.0450469500001</v>
      </c>
      <c r="K1161" s="17">
        <v>-750.07604616000003</v>
      </c>
      <c r="L1161" s="20">
        <v>139498.19888375999</v>
      </c>
      <c r="M1161" s="20">
        <v>5029680.8526847204</v>
      </c>
      <c r="N1161" s="20">
        <f t="shared" si="240"/>
        <v>139498.19899999999</v>
      </c>
      <c r="O1161" s="20">
        <f t="shared" si="241"/>
        <v>5029680.8530000001</v>
      </c>
      <c r="P1161" s="20" t="s">
        <v>104</v>
      </c>
      <c r="Q1161" s="43"/>
      <c r="R1161" s="43"/>
      <c r="S1161" s="43"/>
      <c r="T1161" s="43"/>
      <c r="U1161" s="43"/>
      <c r="V1161" s="44">
        <v>25.1</v>
      </c>
      <c r="W1161" s="44">
        <v>42.7</v>
      </c>
      <c r="X1161" s="45">
        <f t="shared" ref="X1161:X1176" si="242">IF(H1161=2020, V1161, IF(H1161=1946, V1161+5.4, IF(H1161=1883, V1161+8.2, IF(H1161=1882, V1161+5.9, IF(H1161=1824, V1161+5.8, IF(H1161=1803, V1161+14.8, IF(H1161=1790, V1161+8, )))))))</f>
        <v>25.1</v>
      </c>
      <c r="Y1161" s="45">
        <f t="shared" ref="Y1161:Y1176" si="243">IF(H1161=2020, W1161, IF(H1161=1946, W1161+6.1, IF(H1161=1883, W1161+7.6, IF(H1161=1882, W1161+6.3, IF(H1161=1824, W1161+7.4, IF(H1161=1803, W1161+17.5, IF(H1161=1790, W1161+11.8, )))))))</f>
        <v>42.7</v>
      </c>
      <c r="Z1161" s="45">
        <f t="shared" ref="Z1161:Z1176" si="244">IF(P1161="Affine", X1161, Y1161)</f>
        <v>25.1</v>
      </c>
      <c r="AA1161" s="17"/>
      <c r="AB1161" s="17"/>
      <c r="AC1161" s="17"/>
      <c r="AD1161" s="17"/>
      <c r="AE1161" s="17"/>
      <c r="AF1161" s="17"/>
      <c r="AG1161" s="17"/>
      <c r="AH1161" s="17"/>
      <c r="AI1161" s="17"/>
      <c r="AJ1161" s="17"/>
      <c r="AK1161" s="17"/>
      <c r="AL1161" s="43"/>
      <c r="AM1161" s="43"/>
    </row>
    <row r="1162" spans="1:39" x14ac:dyDescent="0.25">
      <c r="A1162" s="17" t="s">
        <v>1028</v>
      </c>
      <c r="B1162" s="18">
        <v>850</v>
      </c>
      <c r="C1162" s="18">
        <v>1161</v>
      </c>
      <c r="D1162" s="17" t="s">
        <v>1012</v>
      </c>
      <c r="E1162" s="17">
        <v>1905</v>
      </c>
      <c r="F1162" s="17">
        <v>17</v>
      </c>
      <c r="G1162" s="17">
        <v>58</v>
      </c>
      <c r="H1162" s="17">
        <v>2020</v>
      </c>
      <c r="I1162" s="19" t="s">
        <v>12</v>
      </c>
      <c r="J1162" s="17">
        <v>6483.3464623</v>
      </c>
      <c r="K1162" s="17">
        <v>-958.68465648999995</v>
      </c>
      <c r="L1162" s="20">
        <v>139498.19888375999</v>
      </c>
      <c r="M1162" s="20">
        <v>5029680.8526847204</v>
      </c>
      <c r="N1162" s="20">
        <f t="shared" si="240"/>
        <v>139498.19899999999</v>
      </c>
      <c r="O1162" s="20">
        <f t="shared" si="241"/>
        <v>5029680.8530000001</v>
      </c>
      <c r="P1162" s="20" t="s">
        <v>104</v>
      </c>
      <c r="Q1162" s="43"/>
      <c r="R1162" s="43"/>
      <c r="S1162" s="43"/>
      <c r="T1162" s="43"/>
      <c r="U1162" s="43"/>
      <c r="V1162" s="45">
        <v>8.8075980999999999</v>
      </c>
      <c r="W1162" s="52">
        <v>7.8008870100000003</v>
      </c>
      <c r="X1162" s="45">
        <f t="shared" si="242"/>
        <v>8.8075980999999999</v>
      </c>
      <c r="Y1162" s="45">
        <f t="shared" si="243"/>
        <v>7.8008870100000003</v>
      </c>
      <c r="Z1162" s="45">
        <f t="shared" si="244"/>
        <v>8.8075980999999999</v>
      </c>
      <c r="AA1162" s="17"/>
      <c r="AB1162" s="17"/>
      <c r="AC1162" s="17"/>
      <c r="AD1162" s="17"/>
      <c r="AE1162" s="17"/>
      <c r="AF1162" s="17"/>
      <c r="AG1162" s="17"/>
      <c r="AH1162" s="17"/>
      <c r="AI1162" s="17"/>
      <c r="AJ1162" s="17"/>
      <c r="AK1162" s="17"/>
      <c r="AL1162" s="43"/>
      <c r="AM1162" s="43"/>
    </row>
    <row r="1163" spans="1:39" x14ac:dyDescent="0.25">
      <c r="A1163" s="17" t="s">
        <v>1352</v>
      </c>
      <c r="B1163" s="18">
        <v>1167</v>
      </c>
      <c r="C1163" s="18">
        <v>1162</v>
      </c>
      <c r="D1163" s="17" t="s">
        <v>1742</v>
      </c>
      <c r="E1163" s="17">
        <v>1852</v>
      </c>
      <c r="F1163" s="17">
        <v>9</v>
      </c>
      <c r="G1163" s="17">
        <v>58</v>
      </c>
      <c r="H1163" s="17">
        <v>2020</v>
      </c>
      <c r="I1163" s="19" t="s">
        <v>12</v>
      </c>
      <c r="J1163" s="17">
        <v>2.51473301</v>
      </c>
      <c r="K1163" s="17">
        <v>0.86402365999999997</v>
      </c>
      <c r="L1163" s="20">
        <v>139498.19888375999</v>
      </c>
      <c r="M1163" s="20">
        <v>5029680.8526847204</v>
      </c>
      <c r="N1163" s="20">
        <f t="shared" si="240"/>
        <v>139498.19899999999</v>
      </c>
      <c r="O1163" s="20">
        <f t="shared" si="241"/>
        <v>5029680.8530000001</v>
      </c>
      <c r="P1163" s="20" t="s">
        <v>104</v>
      </c>
      <c r="Q1163" s="43"/>
      <c r="R1163" s="43"/>
      <c r="S1163" s="43"/>
      <c r="T1163" s="43"/>
      <c r="U1163" s="43"/>
      <c r="V1163" s="44">
        <v>16.899999999999999</v>
      </c>
      <c r="W1163" s="44">
        <v>14.4</v>
      </c>
      <c r="X1163" s="45">
        <f t="shared" si="242"/>
        <v>16.899999999999999</v>
      </c>
      <c r="Y1163" s="45">
        <f t="shared" si="243"/>
        <v>14.4</v>
      </c>
      <c r="Z1163" s="45">
        <f t="shared" si="244"/>
        <v>16.899999999999999</v>
      </c>
      <c r="AA1163" s="17"/>
      <c r="AB1163" s="17"/>
      <c r="AC1163" s="17"/>
      <c r="AD1163" s="17"/>
      <c r="AE1163" s="17"/>
      <c r="AF1163" s="17"/>
      <c r="AG1163" s="17"/>
      <c r="AH1163" s="17"/>
      <c r="AI1163" s="17"/>
      <c r="AJ1163" s="17"/>
      <c r="AK1163" s="17"/>
      <c r="AL1163" s="43"/>
      <c r="AM1163" s="43"/>
    </row>
    <row r="1164" spans="1:39" x14ac:dyDescent="0.25">
      <c r="A1164" s="17" t="s">
        <v>1403</v>
      </c>
      <c r="B1164" s="18">
        <v>1217</v>
      </c>
      <c r="C1164" s="18">
        <v>1163</v>
      </c>
      <c r="D1164" s="17" t="s">
        <v>1399</v>
      </c>
      <c r="E1164" s="17">
        <v>1827</v>
      </c>
      <c r="F1164" s="17">
        <v>5</v>
      </c>
      <c r="G1164" s="17">
        <v>58</v>
      </c>
      <c r="H1164" s="17">
        <v>2020</v>
      </c>
      <c r="I1164" s="19" t="s">
        <v>12</v>
      </c>
      <c r="J1164" s="17">
        <v>4825.5482836199999</v>
      </c>
      <c r="K1164" s="17">
        <v>-2331.0645634900002</v>
      </c>
      <c r="L1164" s="20">
        <v>139498.19888375999</v>
      </c>
      <c r="M1164" s="20">
        <v>5029680.8526847204</v>
      </c>
      <c r="N1164" s="20">
        <f t="shared" si="240"/>
        <v>139498.19899999999</v>
      </c>
      <c r="O1164" s="20">
        <f t="shared" si="241"/>
        <v>5029680.8530000001</v>
      </c>
      <c r="P1164" s="20" t="s">
        <v>199</v>
      </c>
      <c r="Q1164" s="43"/>
      <c r="R1164" s="43"/>
      <c r="S1164" s="43"/>
      <c r="T1164" s="43"/>
      <c r="U1164" s="43"/>
      <c r="V1164" s="53">
        <v>26.120721270000001</v>
      </c>
      <c r="W1164" s="53">
        <v>9.5994434000000002</v>
      </c>
      <c r="X1164" s="45">
        <f t="shared" si="242"/>
        <v>26.120721270000001</v>
      </c>
      <c r="Y1164" s="45">
        <f t="shared" si="243"/>
        <v>9.5994434000000002</v>
      </c>
      <c r="Z1164" s="45">
        <f t="shared" si="244"/>
        <v>9.5994434000000002</v>
      </c>
      <c r="AA1164" s="17"/>
      <c r="AB1164" s="17"/>
      <c r="AC1164" s="17"/>
      <c r="AD1164" s="17"/>
      <c r="AE1164" s="17"/>
      <c r="AF1164" s="17"/>
      <c r="AG1164" s="17"/>
      <c r="AH1164" s="17"/>
      <c r="AI1164" s="17"/>
      <c r="AJ1164" s="17"/>
      <c r="AK1164" s="17"/>
      <c r="AL1164" s="43"/>
      <c r="AM1164" s="43"/>
    </row>
    <row r="1165" spans="1:39" x14ac:dyDescent="0.25">
      <c r="A1165" s="17" t="s">
        <v>272</v>
      </c>
      <c r="B1165" s="18">
        <v>89</v>
      </c>
      <c r="C1165" s="18">
        <v>1164</v>
      </c>
      <c r="D1165" s="18">
        <v>2013</v>
      </c>
      <c r="E1165" s="17">
        <f>D1165</f>
        <v>2013</v>
      </c>
      <c r="F1165" s="17">
        <v>8</v>
      </c>
      <c r="G1165" s="17">
        <v>58</v>
      </c>
      <c r="H1165" s="17">
        <v>2020</v>
      </c>
      <c r="I1165" s="19" t="s">
        <v>12</v>
      </c>
      <c r="J1165" s="17">
        <v>3.13639723</v>
      </c>
      <c r="K1165" s="17">
        <v>4.7461811200000001</v>
      </c>
      <c r="L1165" s="20">
        <v>139498.19889999999</v>
      </c>
      <c r="M1165" s="20">
        <v>5029680.8530000001</v>
      </c>
      <c r="N1165" s="20">
        <f t="shared" si="240"/>
        <v>139498.19899999999</v>
      </c>
      <c r="O1165" s="20">
        <f t="shared" si="241"/>
        <v>5029680.8530000001</v>
      </c>
      <c r="P1165" s="20" t="s">
        <v>104</v>
      </c>
      <c r="Q1165" s="43"/>
      <c r="R1165" s="43"/>
      <c r="S1165" s="43"/>
      <c r="T1165" s="43"/>
      <c r="U1165" s="43"/>
      <c r="V1165" s="44">
        <v>15.2</v>
      </c>
      <c r="W1165" s="44">
        <v>15.7</v>
      </c>
      <c r="X1165" s="45">
        <f t="shared" si="242"/>
        <v>15.2</v>
      </c>
      <c r="Y1165" s="45">
        <f t="shared" si="243"/>
        <v>15.7</v>
      </c>
      <c r="Z1165" s="45">
        <f t="shared" si="244"/>
        <v>15.2</v>
      </c>
      <c r="AA1165" s="17"/>
      <c r="AB1165" s="17"/>
      <c r="AC1165" s="17"/>
      <c r="AD1165" s="17"/>
      <c r="AE1165" s="17"/>
      <c r="AF1165" s="17"/>
      <c r="AG1165" s="17"/>
      <c r="AH1165" s="17"/>
      <c r="AI1165" s="17"/>
      <c r="AJ1165" s="17"/>
      <c r="AK1165" s="17"/>
      <c r="AL1165" s="43"/>
      <c r="AM1165" s="43"/>
    </row>
    <row r="1166" spans="1:39" x14ac:dyDescent="0.25">
      <c r="A1166" s="17" t="s">
        <v>351</v>
      </c>
      <c r="B1166" s="18">
        <v>171</v>
      </c>
      <c r="C1166" s="18">
        <v>1165</v>
      </c>
      <c r="D1166" s="18">
        <v>2000</v>
      </c>
      <c r="E1166" s="17">
        <f>D1166</f>
        <v>2000</v>
      </c>
      <c r="F1166" s="17">
        <v>32</v>
      </c>
      <c r="G1166" s="17">
        <v>58</v>
      </c>
      <c r="H1166" s="17">
        <v>2020</v>
      </c>
      <c r="I1166" s="19" t="s">
        <v>12</v>
      </c>
      <c r="J1166" s="17">
        <v>1630.1306827000001</v>
      </c>
      <c r="K1166" s="17">
        <v>-121.25313534</v>
      </c>
      <c r="L1166" s="20">
        <v>139498.19889999999</v>
      </c>
      <c r="M1166" s="20">
        <v>5029680.8530000001</v>
      </c>
      <c r="N1166" s="20">
        <f t="shared" si="240"/>
        <v>139498.19899999999</v>
      </c>
      <c r="O1166" s="20">
        <f t="shared" si="241"/>
        <v>5029680.8530000001</v>
      </c>
      <c r="P1166" s="20" t="s">
        <v>104</v>
      </c>
      <c r="Q1166" s="48"/>
      <c r="R1166" s="48"/>
      <c r="S1166" s="48"/>
      <c r="T1166" s="48"/>
      <c r="U1166" s="48"/>
      <c r="V1166" s="44">
        <v>0</v>
      </c>
      <c r="W1166" s="44">
        <v>1</v>
      </c>
      <c r="X1166" s="45">
        <f t="shared" si="242"/>
        <v>0</v>
      </c>
      <c r="Y1166" s="45">
        <f t="shared" si="243"/>
        <v>1</v>
      </c>
      <c r="Z1166" s="45">
        <f t="shared" si="244"/>
        <v>0</v>
      </c>
      <c r="AA1166" s="17"/>
      <c r="AB1166" s="17"/>
      <c r="AC1166" s="17"/>
      <c r="AD1166" s="17"/>
      <c r="AE1166" s="17"/>
      <c r="AF1166" s="17"/>
      <c r="AG1166" s="17"/>
      <c r="AH1166" s="17"/>
      <c r="AI1166" s="17"/>
      <c r="AJ1166" s="17"/>
      <c r="AK1166" s="17"/>
      <c r="AL1166" s="48"/>
      <c r="AM1166" s="48"/>
    </row>
    <row r="1167" spans="1:39" x14ac:dyDescent="0.25">
      <c r="A1167" s="17" t="s">
        <v>848</v>
      </c>
      <c r="B1167" s="18">
        <v>673</v>
      </c>
      <c r="C1167" s="18">
        <v>1166</v>
      </c>
      <c r="D1167" s="17" t="s">
        <v>837</v>
      </c>
      <c r="E1167" s="17">
        <v>1946</v>
      </c>
      <c r="F1167" s="17">
        <v>12</v>
      </c>
      <c r="G1167" s="17">
        <v>58</v>
      </c>
      <c r="H1167" s="17">
        <v>2020</v>
      </c>
      <c r="I1167" s="19" t="s">
        <v>12</v>
      </c>
      <c r="J1167" s="17">
        <v>15.20712574</v>
      </c>
      <c r="K1167" s="17">
        <v>12.260882069999999</v>
      </c>
      <c r="L1167" s="20">
        <v>139498.19889999999</v>
      </c>
      <c r="M1167" s="20">
        <v>5029680.8530000001</v>
      </c>
      <c r="N1167" s="20">
        <f t="shared" si="240"/>
        <v>139498.19899999999</v>
      </c>
      <c r="O1167" s="20">
        <f t="shared" si="241"/>
        <v>5029680.8530000001</v>
      </c>
      <c r="P1167" s="20" t="s">
        <v>104</v>
      </c>
      <c r="Q1167" s="43"/>
      <c r="R1167" s="43"/>
      <c r="S1167" s="43"/>
      <c r="T1167" s="43"/>
      <c r="U1167" s="43"/>
      <c r="V1167" s="44">
        <v>8.1999999999999993</v>
      </c>
      <c r="W1167" s="44">
        <v>9.3000000000000007</v>
      </c>
      <c r="X1167" s="45">
        <f t="shared" si="242"/>
        <v>8.1999999999999993</v>
      </c>
      <c r="Y1167" s="45">
        <f t="shared" si="243"/>
        <v>9.3000000000000007</v>
      </c>
      <c r="Z1167" s="45">
        <f t="shared" si="244"/>
        <v>8.1999999999999993</v>
      </c>
      <c r="AA1167" s="17"/>
      <c r="AB1167" s="17"/>
      <c r="AC1167" s="17"/>
      <c r="AD1167" s="17"/>
      <c r="AE1167" s="17"/>
      <c r="AF1167" s="17"/>
      <c r="AG1167" s="17"/>
      <c r="AH1167" s="17"/>
      <c r="AI1167" s="17"/>
      <c r="AJ1167" s="17"/>
      <c r="AK1167" s="17"/>
      <c r="AL1167" s="43"/>
      <c r="AM1167" s="43"/>
    </row>
    <row r="1168" spans="1:39" x14ac:dyDescent="0.25">
      <c r="A1168" s="17" t="s">
        <v>898</v>
      </c>
      <c r="B1168" s="18">
        <v>722</v>
      </c>
      <c r="C1168" s="18">
        <v>1167</v>
      </c>
      <c r="D1168" s="17" t="s">
        <v>879</v>
      </c>
      <c r="E1168" s="17">
        <v>1946</v>
      </c>
      <c r="F1168" s="17">
        <v>20</v>
      </c>
      <c r="G1168" s="17">
        <v>58</v>
      </c>
      <c r="H1168" s="17">
        <v>2020</v>
      </c>
      <c r="I1168" s="19" t="s">
        <v>12</v>
      </c>
      <c r="J1168" s="17">
        <v>632.85230838999996</v>
      </c>
      <c r="K1168" s="17">
        <v>-66.490486009999998</v>
      </c>
      <c r="L1168" s="20">
        <v>139498.19889999999</v>
      </c>
      <c r="M1168" s="20">
        <v>5029680.8530000001</v>
      </c>
      <c r="N1168" s="20">
        <f t="shared" si="240"/>
        <v>139498.19899999999</v>
      </c>
      <c r="O1168" s="20">
        <f t="shared" si="241"/>
        <v>5029680.8530000001</v>
      </c>
      <c r="P1168" s="20" t="s">
        <v>104</v>
      </c>
      <c r="Q1168" s="43"/>
      <c r="R1168" s="43"/>
      <c r="S1168" s="43"/>
      <c r="T1168" s="43"/>
      <c r="U1168" s="43"/>
      <c r="V1168" s="44">
        <v>7.8</v>
      </c>
      <c r="W1168" s="44">
        <v>6.1</v>
      </c>
      <c r="X1168" s="45">
        <f t="shared" si="242"/>
        <v>7.8</v>
      </c>
      <c r="Y1168" s="45">
        <f t="shared" si="243"/>
        <v>6.1</v>
      </c>
      <c r="Z1168" s="45">
        <f t="shared" si="244"/>
        <v>7.8</v>
      </c>
      <c r="AA1168" s="17"/>
      <c r="AB1168" s="17"/>
      <c r="AC1168" s="17"/>
      <c r="AD1168" s="17"/>
      <c r="AE1168" s="17"/>
      <c r="AF1168" s="17"/>
      <c r="AG1168" s="17"/>
      <c r="AH1168" s="17"/>
      <c r="AI1168" s="17"/>
      <c r="AJ1168" s="17"/>
      <c r="AK1168" s="17"/>
      <c r="AL1168" s="43"/>
      <c r="AM1168" s="43"/>
    </row>
    <row r="1169" spans="1:39" x14ac:dyDescent="0.25">
      <c r="A1169" s="17" t="s">
        <v>1208</v>
      </c>
      <c r="B1169" s="18">
        <v>1026</v>
      </c>
      <c r="C1169" s="18">
        <v>1168</v>
      </c>
      <c r="D1169" s="17" t="s">
        <v>1176</v>
      </c>
      <c r="E1169" s="17">
        <v>1880</v>
      </c>
      <c r="F1169" s="17">
        <v>33</v>
      </c>
      <c r="G1169" s="17">
        <v>58</v>
      </c>
      <c r="H1169" s="17">
        <v>2020</v>
      </c>
      <c r="I1169" s="19" t="s">
        <v>12</v>
      </c>
      <c r="J1169" s="17">
        <v>6859.6171642400004</v>
      </c>
      <c r="K1169" s="17">
        <v>-693.99506656000005</v>
      </c>
      <c r="L1169" s="20">
        <v>139498.19889999999</v>
      </c>
      <c r="M1169" s="20">
        <v>5029680.8530000001</v>
      </c>
      <c r="N1169" s="20">
        <f t="shared" si="240"/>
        <v>139498.19899999999</v>
      </c>
      <c r="O1169" s="20">
        <f t="shared" si="241"/>
        <v>5029680.8530000001</v>
      </c>
      <c r="P1169" s="20" t="s">
        <v>104</v>
      </c>
      <c r="Q1169" s="43"/>
      <c r="R1169" s="43"/>
      <c r="S1169" s="43"/>
      <c r="T1169" s="43"/>
      <c r="U1169" s="43"/>
      <c r="V1169" s="44">
        <v>13.5</v>
      </c>
      <c r="W1169" s="44">
        <v>6.1</v>
      </c>
      <c r="X1169" s="45">
        <f t="shared" si="242"/>
        <v>13.5</v>
      </c>
      <c r="Y1169" s="45">
        <f t="shared" si="243"/>
        <v>6.1</v>
      </c>
      <c r="Z1169" s="45">
        <f t="shared" si="244"/>
        <v>13.5</v>
      </c>
      <c r="AA1169" s="17"/>
      <c r="AB1169" s="17"/>
      <c r="AC1169" s="17"/>
      <c r="AD1169" s="17"/>
      <c r="AE1169" s="17"/>
      <c r="AF1169" s="17"/>
      <c r="AG1169" s="17"/>
      <c r="AH1169" s="17"/>
      <c r="AI1169" s="17"/>
      <c r="AJ1169" s="17"/>
      <c r="AK1169" s="17"/>
      <c r="AL1169" s="43"/>
      <c r="AM1169" s="43"/>
    </row>
    <row r="1170" spans="1:39" x14ac:dyDescent="0.25">
      <c r="A1170" s="17" t="s">
        <v>308</v>
      </c>
      <c r="B1170" s="18">
        <v>125</v>
      </c>
      <c r="C1170" s="18">
        <v>1169</v>
      </c>
      <c r="D1170" s="18">
        <v>2010</v>
      </c>
      <c r="E1170" s="17">
        <f>D1170</f>
        <v>2010</v>
      </c>
      <c r="F1170" s="17">
        <v>21</v>
      </c>
      <c r="G1170" s="17">
        <v>58</v>
      </c>
      <c r="H1170" s="17">
        <v>2020</v>
      </c>
      <c r="I1170" s="19" t="s">
        <v>12</v>
      </c>
      <c r="J1170" s="17">
        <v>2826.1181560700002</v>
      </c>
      <c r="K1170" s="17">
        <v>-330.65427543999999</v>
      </c>
      <c r="L1170" s="20">
        <v>139498.19889999999</v>
      </c>
      <c r="M1170" s="20">
        <v>5029680.8530000001</v>
      </c>
      <c r="N1170" s="20">
        <f t="shared" si="240"/>
        <v>139498.19899999999</v>
      </c>
      <c r="O1170" s="20">
        <f t="shared" si="241"/>
        <v>5029680.8530000001</v>
      </c>
      <c r="P1170" s="20" t="s">
        <v>104</v>
      </c>
      <c r="Q1170" s="43"/>
      <c r="R1170" s="43"/>
      <c r="S1170" s="43"/>
      <c r="T1170" s="43"/>
      <c r="U1170" s="43"/>
      <c r="V1170" s="45">
        <v>2.0448305900000001</v>
      </c>
      <c r="W1170" s="45">
        <v>1.92312196</v>
      </c>
      <c r="X1170" s="45">
        <f t="shared" si="242"/>
        <v>2.0448305900000001</v>
      </c>
      <c r="Y1170" s="45">
        <f t="shared" si="243"/>
        <v>1.92312196</v>
      </c>
      <c r="Z1170" s="45">
        <f t="shared" si="244"/>
        <v>2.0448305900000001</v>
      </c>
      <c r="AA1170" s="17"/>
      <c r="AB1170" s="17"/>
      <c r="AC1170" s="17"/>
      <c r="AD1170" s="17"/>
      <c r="AE1170" s="17"/>
      <c r="AF1170" s="17"/>
      <c r="AG1170" s="17"/>
      <c r="AH1170" s="17"/>
      <c r="AI1170" s="17"/>
      <c r="AJ1170" s="17"/>
      <c r="AK1170" s="17"/>
      <c r="AL1170" s="43"/>
      <c r="AM1170" s="43"/>
    </row>
    <row r="1171" spans="1:39" x14ac:dyDescent="0.25">
      <c r="A1171" s="17" t="s">
        <v>375</v>
      </c>
      <c r="B1171" s="18">
        <v>196</v>
      </c>
      <c r="C1171" s="18">
        <v>1170</v>
      </c>
      <c r="D1171" s="18">
        <v>1998</v>
      </c>
      <c r="E1171" s="17">
        <f>D1171</f>
        <v>1998</v>
      </c>
      <c r="F1171" s="17">
        <v>22</v>
      </c>
      <c r="G1171" s="17">
        <v>58</v>
      </c>
      <c r="H1171" s="17">
        <v>2020</v>
      </c>
      <c r="I1171" s="19" t="s">
        <v>12</v>
      </c>
      <c r="J1171" s="17">
        <v>2220.1166346999998</v>
      </c>
      <c r="K1171" s="17">
        <v>-251.60905002999999</v>
      </c>
      <c r="L1171" s="20">
        <v>139498.19889999999</v>
      </c>
      <c r="M1171" s="20">
        <v>5029680.8530000001</v>
      </c>
      <c r="N1171" s="20">
        <f t="shared" si="240"/>
        <v>139498.19899999999</v>
      </c>
      <c r="O1171" s="20">
        <f t="shared" si="241"/>
        <v>5029680.8530000001</v>
      </c>
      <c r="P1171" s="20" t="s">
        <v>104</v>
      </c>
      <c r="Q1171" s="43"/>
      <c r="R1171" s="43"/>
      <c r="S1171" s="43"/>
      <c r="T1171" s="43"/>
      <c r="U1171" s="43"/>
      <c r="V1171" s="52">
        <v>2.0046391699999999</v>
      </c>
      <c r="W1171" s="52">
        <v>5.1171662099999997</v>
      </c>
      <c r="X1171" s="45">
        <f t="shared" si="242"/>
        <v>2.0046391699999999</v>
      </c>
      <c r="Y1171" s="45">
        <f t="shared" si="243"/>
        <v>5.1171662099999997</v>
      </c>
      <c r="Z1171" s="45">
        <f t="shared" si="244"/>
        <v>2.0046391699999999</v>
      </c>
      <c r="AA1171" s="17"/>
      <c r="AB1171" s="17"/>
      <c r="AC1171" s="17"/>
      <c r="AD1171" s="17"/>
      <c r="AE1171" s="17"/>
      <c r="AF1171" s="17"/>
      <c r="AG1171" s="17"/>
      <c r="AH1171" s="17"/>
      <c r="AI1171" s="17"/>
      <c r="AJ1171" s="17"/>
      <c r="AK1171" s="17"/>
      <c r="AL1171" s="43"/>
      <c r="AM1171" s="43"/>
    </row>
    <row r="1172" spans="1:39" x14ac:dyDescent="0.25">
      <c r="A1172" s="17" t="s">
        <v>408</v>
      </c>
      <c r="B1172" s="18">
        <v>230</v>
      </c>
      <c r="C1172" s="18">
        <v>1171</v>
      </c>
      <c r="D1172" s="18">
        <v>1995</v>
      </c>
      <c r="E1172" s="17">
        <f>D1172</f>
        <v>1995</v>
      </c>
      <c r="F1172" s="17">
        <v>26</v>
      </c>
      <c r="G1172" s="17">
        <v>58</v>
      </c>
      <c r="H1172" s="17">
        <v>2020</v>
      </c>
      <c r="I1172" s="19" t="s">
        <v>12</v>
      </c>
      <c r="J1172" s="17">
        <v>1769.69763719</v>
      </c>
      <c r="K1172" s="17">
        <v>-127.36479529</v>
      </c>
      <c r="L1172" s="20">
        <v>139498.19889999999</v>
      </c>
      <c r="M1172" s="20">
        <v>5029680.8530000001</v>
      </c>
      <c r="N1172" s="20">
        <f t="shared" si="240"/>
        <v>139498.19899999999</v>
      </c>
      <c r="O1172" s="20">
        <f t="shared" si="241"/>
        <v>5029680.8530000001</v>
      </c>
      <c r="P1172" s="20" t="s">
        <v>104</v>
      </c>
      <c r="Q1172" s="43"/>
      <c r="R1172" s="43"/>
      <c r="S1172" s="43"/>
      <c r="T1172" s="43"/>
      <c r="U1172" s="43"/>
      <c r="V1172" s="52">
        <v>2.3476196300000001</v>
      </c>
      <c r="W1172" s="52">
        <v>9.4524480000000004</v>
      </c>
      <c r="X1172" s="45">
        <f t="shared" si="242"/>
        <v>2.3476196300000001</v>
      </c>
      <c r="Y1172" s="45">
        <f t="shared" si="243"/>
        <v>9.4524480000000004</v>
      </c>
      <c r="Z1172" s="45">
        <f t="shared" si="244"/>
        <v>2.3476196300000001</v>
      </c>
      <c r="AA1172" s="17"/>
      <c r="AB1172" s="17"/>
      <c r="AC1172" s="17"/>
      <c r="AD1172" s="17"/>
      <c r="AE1172" s="17"/>
      <c r="AF1172" s="17"/>
      <c r="AG1172" s="17"/>
      <c r="AH1172" s="17"/>
      <c r="AI1172" s="17"/>
      <c r="AJ1172" s="17"/>
      <c r="AK1172" s="17"/>
      <c r="AL1172" s="43"/>
      <c r="AM1172" s="43"/>
    </row>
    <row r="1173" spans="1:39" x14ac:dyDescent="0.25">
      <c r="A1173" s="17" t="s">
        <v>430</v>
      </c>
      <c r="B1173" s="18">
        <v>253</v>
      </c>
      <c r="C1173" s="18">
        <v>1172</v>
      </c>
      <c r="D1173" s="18">
        <v>1992</v>
      </c>
      <c r="E1173" s="17">
        <f>D1173</f>
        <v>1992</v>
      </c>
      <c r="F1173" s="17">
        <v>18</v>
      </c>
      <c r="G1173" s="17">
        <v>58</v>
      </c>
      <c r="H1173" s="17">
        <v>2020</v>
      </c>
      <c r="I1173" s="19" t="s">
        <v>12</v>
      </c>
      <c r="J1173" s="17">
        <v>3532.4107982300002</v>
      </c>
      <c r="K1173" s="17">
        <v>-512.54202372999998</v>
      </c>
      <c r="L1173" s="20">
        <v>139498.19889999999</v>
      </c>
      <c r="M1173" s="20">
        <v>5029680.8530000001</v>
      </c>
      <c r="N1173" s="20">
        <f t="shared" si="240"/>
        <v>139498.19899999999</v>
      </c>
      <c r="O1173" s="20">
        <f t="shared" si="241"/>
        <v>5029680.8530000001</v>
      </c>
      <c r="P1173" s="20" t="s">
        <v>104</v>
      </c>
      <c r="Q1173" s="43"/>
      <c r="R1173" s="43"/>
      <c r="S1173" s="43"/>
      <c r="T1173" s="43"/>
      <c r="U1173" s="43"/>
      <c r="V1173" s="52">
        <v>11.27705548</v>
      </c>
      <c r="W1173" s="52">
        <v>9.4286644200000005</v>
      </c>
      <c r="X1173" s="45">
        <f t="shared" si="242"/>
        <v>11.27705548</v>
      </c>
      <c r="Y1173" s="45">
        <f t="shared" si="243"/>
        <v>9.4286644200000005</v>
      </c>
      <c r="Z1173" s="45">
        <f t="shared" si="244"/>
        <v>11.27705548</v>
      </c>
      <c r="AA1173" s="17"/>
      <c r="AB1173" s="17"/>
      <c r="AC1173" s="17"/>
      <c r="AD1173" s="17"/>
      <c r="AE1173" s="17"/>
      <c r="AF1173" s="17"/>
      <c r="AG1173" s="17"/>
      <c r="AH1173" s="17"/>
      <c r="AI1173" s="17"/>
      <c r="AJ1173" s="17"/>
      <c r="AK1173" s="17"/>
      <c r="AL1173" s="43"/>
      <c r="AM1173" s="43"/>
    </row>
    <row r="1174" spans="1:39" x14ac:dyDescent="0.25">
      <c r="A1174" s="17" t="s">
        <v>533</v>
      </c>
      <c r="B1174" s="18">
        <v>358</v>
      </c>
      <c r="C1174" s="18">
        <v>1173</v>
      </c>
      <c r="D1174" s="18">
        <v>1983</v>
      </c>
      <c r="E1174" s="17">
        <f>D1174</f>
        <v>1983</v>
      </c>
      <c r="F1174" s="17">
        <v>28</v>
      </c>
      <c r="G1174" s="17">
        <v>58</v>
      </c>
      <c r="H1174" s="17">
        <v>2020</v>
      </c>
      <c r="I1174" s="19" t="s">
        <v>12</v>
      </c>
      <c r="J1174" s="17">
        <v>3567.1475018599999</v>
      </c>
      <c r="K1174" s="17">
        <v>-572.31177043000002</v>
      </c>
      <c r="L1174" s="20">
        <v>139498.19889999999</v>
      </c>
      <c r="M1174" s="20">
        <v>5029680.8530000001</v>
      </c>
      <c r="N1174" s="20">
        <f t="shared" si="240"/>
        <v>139498.19899999999</v>
      </c>
      <c r="O1174" s="20">
        <f t="shared" si="241"/>
        <v>5029680.8530000001</v>
      </c>
      <c r="P1174" s="20" t="s">
        <v>104</v>
      </c>
      <c r="Q1174" s="43"/>
      <c r="R1174" s="43"/>
      <c r="S1174" s="43"/>
      <c r="T1174" s="43"/>
      <c r="U1174" s="43"/>
      <c r="V1174" s="45">
        <v>17.830226159999999</v>
      </c>
      <c r="W1174" s="45">
        <v>18.378849339999999</v>
      </c>
      <c r="X1174" s="45">
        <f t="shared" si="242"/>
        <v>17.830226159999999</v>
      </c>
      <c r="Y1174" s="45">
        <f t="shared" si="243"/>
        <v>18.378849339999999</v>
      </c>
      <c r="Z1174" s="45">
        <f t="shared" si="244"/>
        <v>17.830226159999999</v>
      </c>
      <c r="AA1174" s="17"/>
      <c r="AB1174" s="17"/>
      <c r="AC1174" s="17"/>
      <c r="AD1174" s="17"/>
      <c r="AE1174" s="17"/>
      <c r="AF1174" s="17"/>
      <c r="AG1174" s="17"/>
      <c r="AH1174" s="17"/>
      <c r="AI1174" s="17"/>
      <c r="AJ1174" s="17"/>
      <c r="AK1174" s="17"/>
      <c r="AL1174" s="43"/>
      <c r="AM1174" s="43"/>
    </row>
    <row r="1175" spans="1:39" x14ac:dyDescent="0.25">
      <c r="A1175" s="17" t="s">
        <v>566</v>
      </c>
      <c r="B1175" s="18">
        <v>393</v>
      </c>
      <c r="C1175" s="18">
        <v>1174</v>
      </c>
      <c r="D1175">
        <v>1980</v>
      </c>
      <c r="E1175">
        <v>1980</v>
      </c>
      <c r="F1175">
        <v>31</v>
      </c>
      <c r="G1175" s="17">
        <v>58</v>
      </c>
      <c r="H1175" s="17">
        <v>2020</v>
      </c>
      <c r="I1175" s="19" t="s">
        <v>12</v>
      </c>
      <c r="J1175">
        <v>3712.2258743000002</v>
      </c>
      <c r="K1175">
        <v>-635.95634725000002</v>
      </c>
      <c r="L1175" s="54">
        <v>139498.19889999999</v>
      </c>
      <c r="M1175" s="54">
        <v>5029680.8530000001</v>
      </c>
      <c r="N1175" s="20">
        <f t="shared" si="240"/>
        <v>139498.19899999999</v>
      </c>
      <c r="O1175" s="20">
        <f t="shared" si="241"/>
        <v>5029680.8530000001</v>
      </c>
      <c r="P1175" s="20" t="s">
        <v>104</v>
      </c>
      <c r="Q1175" s="43"/>
      <c r="R1175" s="43"/>
      <c r="S1175" s="43"/>
      <c r="T1175" s="43"/>
      <c r="U1175" s="43"/>
      <c r="V1175" s="45">
        <v>9.5482984999999996</v>
      </c>
      <c r="W1175" s="45">
        <v>13.52583564</v>
      </c>
      <c r="X1175" s="45">
        <f t="shared" si="242"/>
        <v>9.5482984999999996</v>
      </c>
      <c r="Y1175" s="45">
        <f t="shared" si="243"/>
        <v>13.52583564</v>
      </c>
      <c r="Z1175" s="45">
        <f t="shared" si="244"/>
        <v>9.5482984999999996</v>
      </c>
      <c r="AA1175" s="17"/>
      <c r="AB1175" s="17"/>
      <c r="AC1175" s="17"/>
      <c r="AD1175" s="17"/>
      <c r="AE1175" s="17"/>
      <c r="AF1175" s="17"/>
      <c r="AG1175" s="17"/>
      <c r="AH1175" s="17"/>
      <c r="AI1175" s="17"/>
      <c r="AJ1175" s="17"/>
      <c r="AK1175" s="17"/>
      <c r="AL1175" s="43"/>
      <c r="AM1175" s="43"/>
    </row>
    <row r="1176" spans="1:39" x14ac:dyDescent="0.25">
      <c r="A1176" s="17" t="s">
        <v>582</v>
      </c>
      <c r="B1176" s="18">
        <v>409</v>
      </c>
      <c r="C1176" s="18">
        <v>1175</v>
      </c>
      <c r="D1176" s="18">
        <v>1977</v>
      </c>
      <c r="E1176" s="17">
        <f>D1176</f>
        <v>1977</v>
      </c>
      <c r="F1176" s="17">
        <v>8</v>
      </c>
      <c r="G1176" s="17">
        <v>58</v>
      </c>
      <c r="H1176" s="17">
        <v>2020</v>
      </c>
      <c r="I1176" s="19" t="s">
        <v>12</v>
      </c>
      <c r="J1176" s="17">
        <v>3779.83070142</v>
      </c>
      <c r="K1176" s="17">
        <v>-656.01794189999998</v>
      </c>
      <c r="L1176" s="20">
        <v>139498.19889999999</v>
      </c>
      <c r="M1176" s="20">
        <v>5029680.8530000001</v>
      </c>
      <c r="N1176" s="20">
        <f t="shared" si="240"/>
        <v>139498.19899999999</v>
      </c>
      <c r="O1176" s="20">
        <f t="shared" si="241"/>
        <v>5029680.8530000001</v>
      </c>
      <c r="P1176" s="20" t="s">
        <v>104</v>
      </c>
      <c r="Q1176" s="43"/>
      <c r="R1176" s="43"/>
      <c r="S1176" s="43"/>
      <c r="T1176" s="43"/>
      <c r="U1176" s="43"/>
      <c r="V1176" s="44">
        <v>4.6383355999999996</v>
      </c>
      <c r="W1176" s="44">
        <v>8.1967009799999992</v>
      </c>
      <c r="X1176" s="45">
        <f t="shared" si="242"/>
        <v>4.6383355999999996</v>
      </c>
      <c r="Y1176" s="45">
        <f t="shared" si="243"/>
        <v>8.1967009799999992</v>
      </c>
      <c r="Z1176" s="45">
        <f t="shared" si="244"/>
        <v>4.6383355999999996</v>
      </c>
      <c r="AA1176" s="17"/>
      <c r="AB1176" s="17"/>
      <c r="AC1176" s="17"/>
      <c r="AD1176" s="17"/>
      <c r="AE1176" s="17"/>
      <c r="AF1176" s="17"/>
      <c r="AG1176" s="17"/>
      <c r="AH1176" s="17"/>
      <c r="AI1176" s="17"/>
      <c r="AJ1176" s="17"/>
      <c r="AK1176" s="17"/>
      <c r="AL1176" s="43"/>
      <c r="AM1176" s="43"/>
    </row>
    <row r="1177" spans="1:39" x14ac:dyDescent="0.25">
      <c r="A1177" s="35" t="s">
        <v>234</v>
      </c>
      <c r="B1177" s="35">
        <v>67</v>
      </c>
      <c r="C1177" s="35">
        <v>1176</v>
      </c>
      <c r="D1177" s="35">
        <v>2020</v>
      </c>
      <c r="E1177" s="35">
        <f>D1177</f>
        <v>2020</v>
      </c>
      <c r="F1177" s="35" t="s">
        <v>12</v>
      </c>
      <c r="G1177" s="35">
        <v>67</v>
      </c>
      <c r="H1177" s="35">
        <v>2020</v>
      </c>
      <c r="I1177" s="36">
        <v>12</v>
      </c>
      <c r="J1177" s="35" t="s">
        <v>12</v>
      </c>
      <c r="K1177" s="35" t="s">
        <v>12</v>
      </c>
      <c r="L1177" s="37">
        <v>139689.26019999999</v>
      </c>
      <c r="M1177" s="37">
        <v>5029865.8899999997</v>
      </c>
      <c r="N1177" s="37">
        <f t="shared" si="240"/>
        <v>139689.26</v>
      </c>
      <c r="O1177" s="37">
        <f t="shared" si="241"/>
        <v>5029865.8899999997</v>
      </c>
      <c r="P1177" s="37" t="s">
        <v>104</v>
      </c>
      <c r="Q1177" s="38">
        <v>12.617429025</v>
      </c>
      <c r="R1177" s="38">
        <v>12.993326968333333</v>
      </c>
      <c r="S1177" s="39">
        <f>IF(E1177=2020, Q1177, IF(E1177=1946, Q1177+5.4, IF(E1177=1883, Q1177+8.2, IF(E1177=1882, Q1177+5.9, IF(E1177=1824, Q1177+5.8, IF(E1177=1803, Q1177+14.8, IF(E1177=1790, Q1177+8, )))))))</f>
        <v>12.617429025</v>
      </c>
      <c r="T1177" s="39">
        <f>IF(E1177=2020, R1177, IF(E1177=1946, R1177+5.4, IF(E1177=1883, R1177+8.2, IF(E1177=1882, R1177+5.9, IF(E1177=1824, R1177+5.8, IF(E1177=1803, R1177+14.8, IF(E1177=1790, R1177+8, )))))))</f>
        <v>12.993326968333333</v>
      </c>
      <c r="U1177" s="39">
        <f>IF(P1177="Affine", S1177, T1177)</f>
        <v>12.617429025</v>
      </c>
      <c r="V1177" s="35"/>
      <c r="W1177" s="35"/>
      <c r="X1177" s="40"/>
      <c r="Y1177" s="39"/>
      <c r="Z1177" s="38"/>
      <c r="AA1177" s="35"/>
      <c r="AB1177" s="35"/>
      <c r="AC1177" s="35"/>
      <c r="AD1177" s="35"/>
      <c r="AE1177" s="35"/>
      <c r="AF1177" s="35"/>
      <c r="AG1177" s="35"/>
      <c r="AH1177" s="35"/>
      <c r="AI1177" s="35" t="s">
        <v>212</v>
      </c>
      <c r="AJ1177" s="35">
        <v>3</v>
      </c>
      <c r="AK1177" s="35" t="s">
        <v>235</v>
      </c>
      <c r="AL1177" s="38">
        <f>AVERAGE(V1178:V1189)</f>
        <v>12.617429025</v>
      </c>
      <c r="AM1177" s="38">
        <f>AVERAGE(W1178:W1189)</f>
        <v>12.993326968333333</v>
      </c>
    </row>
    <row r="1178" spans="1:39" x14ac:dyDescent="0.25">
      <c r="A1178" s="17" t="s">
        <v>1280</v>
      </c>
      <c r="B1178" s="18">
        <v>1096</v>
      </c>
      <c r="C1178" s="18">
        <v>1177</v>
      </c>
      <c r="D1178" s="17" t="s">
        <v>1250</v>
      </c>
      <c r="E1178" s="17">
        <v>1876</v>
      </c>
      <c r="F1178" s="17">
        <v>31</v>
      </c>
      <c r="G1178" s="17">
        <v>67</v>
      </c>
      <c r="H1178" s="17">
        <v>2020</v>
      </c>
      <c r="I1178" s="19" t="s">
        <v>12</v>
      </c>
      <c r="J1178" s="17">
        <v>2494.2270507799999</v>
      </c>
      <c r="K1178" s="17">
        <v>-671.80566406000003</v>
      </c>
      <c r="L1178" s="20">
        <v>139689.26019999999</v>
      </c>
      <c r="M1178" s="20">
        <v>5029865.8899999997</v>
      </c>
      <c r="N1178" s="20">
        <f t="shared" si="240"/>
        <v>139689.26</v>
      </c>
      <c r="O1178" s="20">
        <f t="shared" si="241"/>
        <v>5029865.8899999997</v>
      </c>
      <c r="P1178" s="20" t="s">
        <v>104</v>
      </c>
      <c r="Q1178" s="43"/>
      <c r="R1178" s="43"/>
      <c r="S1178" s="43"/>
      <c r="T1178" s="43"/>
      <c r="U1178" s="43"/>
      <c r="V1178" s="44">
        <v>36.5</v>
      </c>
      <c r="W1178" s="44">
        <v>38.6</v>
      </c>
      <c r="X1178" s="45">
        <f t="shared" ref="X1178:X1189" si="245">IF(H1178=2020, V1178, IF(H1178=1946, V1178+5.4, IF(H1178=1883, V1178+8.2, IF(H1178=1882, V1178+5.9, IF(H1178=1824, V1178+5.8, IF(H1178=1803, V1178+14.8, IF(H1178=1790, V1178+8, )))))))</f>
        <v>36.5</v>
      </c>
      <c r="Y1178" s="45">
        <f t="shared" ref="Y1178:Y1189" si="246">IF(H1178=2020, W1178, IF(H1178=1946, W1178+6.1, IF(H1178=1883, W1178+7.6, IF(H1178=1882, W1178+6.3, IF(H1178=1824, W1178+7.4, IF(H1178=1803, W1178+17.5, IF(H1178=1790, W1178+11.8, )))))))</f>
        <v>38.6</v>
      </c>
      <c r="Z1178" s="45">
        <f t="shared" ref="Z1178:Z1189" si="247">IF(P1178="Affine", X1178, Y1178)</f>
        <v>36.5</v>
      </c>
      <c r="AA1178" s="17"/>
      <c r="AB1178" s="17"/>
      <c r="AC1178" s="17"/>
      <c r="AD1178" s="17"/>
      <c r="AE1178" s="17"/>
      <c r="AF1178" s="17"/>
      <c r="AG1178" s="17"/>
      <c r="AH1178" s="17"/>
      <c r="AI1178" s="17"/>
      <c r="AJ1178" s="17"/>
      <c r="AK1178" s="17"/>
      <c r="AL1178" s="43"/>
      <c r="AM1178" s="43"/>
    </row>
    <row r="1179" spans="1:39" x14ac:dyDescent="0.25">
      <c r="A1179" s="17" t="s">
        <v>278</v>
      </c>
      <c r="B1179" s="18">
        <v>95</v>
      </c>
      <c r="C1179" s="18">
        <v>1178</v>
      </c>
      <c r="D1179" s="18">
        <v>2013</v>
      </c>
      <c r="E1179" s="17">
        <f>D1179</f>
        <v>2013</v>
      </c>
      <c r="F1179" s="17">
        <v>14</v>
      </c>
      <c r="G1179" s="17">
        <v>67</v>
      </c>
      <c r="H1179" s="17">
        <v>2020</v>
      </c>
      <c r="I1179" s="19" t="s">
        <v>12</v>
      </c>
      <c r="J1179" s="17">
        <v>3.3798978800000001</v>
      </c>
      <c r="K1179" s="17">
        <v>4.9585524599999999</v>
      </c>
      <c r="L1179" s="20">
        <v>139689.26019999999</v>
      </c>
      <c r="M1179" s="20">
        <v>5029865.8899999997</v>
      </c>
      <c r="N1179" s="20">
        <f t="shared" si="240"/>
        <v>139689.26</v>
      </c>
      <c r="O1179" s="20">
        <f t="shared" si="241"/>
        <v>5029865.8899999997</v>
      </c>
      <c r="P1179" s="20" t="s">
        <v>104</v>
      </c>
      <c r="Q1179" s="43"/>
      <c r="R1179" s="43"/>
      <c r="S1179" s="43"/>
      <c r="T1179" s="43"/>
      <c r="U1179" s="43"/>
      <c r="V1179" s="44">
        <v>0</v>
      </c>
      <c r="W1179" s="44">
        <v>0.7</v>
      </c>
      <c r="X1179" s="45">
        <f t="shared" si="245"/>
        <v>0</v>
      </c>
      <c r="Y1179" s="45">
        <f t="shared" si="246"/>
        <v>0.7</v>
      </c>
      <c r="Z1179" s="45">
        <f t="shared" si="247"/>
        <v>0</v>
      </c>
      <c r="AA1179" s="17"/>
      <c r="AB1179" s="17"/>
      <c r="AC1179" s="17"/>
      <c r="AD1179" s="17"/>
      <c r="AE1179" s="17"/>
      <c r="AF1179" s="17"/>
      <c r="AG1179" s="17"/>
      <c r="AH1179" s="17"/>
      <c r="AI1179" s="17"/>
      <c r="AJ1179" s="17"/>
      <c r="AK1179" s="17"/>
      <c r="AL1179" s="43"/>
      <c r="AM1179" s="43"/>
    </row>
    <row r="1180" spans="1:39" x14ac:dyDescent="0.25">
      <c r="A1180" s="17" t="s">
        <v>348</v>
      </c>
      <c r="B1180" s="18">
        <v>168</v>
      </c>
      <c r="C1180" s="18">
        <v>1179</v>
      </c>
      <c r="D1180" s="18">
        <v>2000</v>
      </c>
      <c r="E1180" s="17">
        <f>D1180</f>
        <v>2000</v>
      </c>
      <c r="F1180" s="17">
        <v>29</v>
      </c>
      <c r="G1180" s="17">
        <v>67</v>
      </c>
      <c r="H1180" s="17">
        <v>2020</v>
      </c>
      <c r="I1180" s="19" t="s">
        <v>12</v>
      </c>
      <c r="J1180" s="17">
        <v>1664.0693198900001</v>
      </c>
      <c r="K1180" s="17">
        <v>-109.67748333</v>
      </c>
      <c r="L1180" s="20">
        <v>139689.26019999999</v>
      </c>
      <c r="M1180" s="20">
        <v>5029865.8899999997</v>
      </c>
      <c r="N1180" s="20">
        <f t="shared" si="240"/>
        <v>139689.26</v>
      </c>
      <c r="O1180" s="20">
        <f t="shared" si="241"/>
        <v>5029865.8899999997</v>
      </c>
      <c r="P1180" s="20" t="s">
        <v>104</v>
      </c>
      <c r="Q1180" s="43"/>
      <c r="R1180" s="43"/>
      <c r="S1180" s="43"/>
      <c r="T1180" s="43"/>
      <c r="U1180" s="43"/>
      <c r="V1180" s="44">
        <v>6.9</v>
      </c>
      <c r="W1180" s="44">
        <v>6</v>
      </c>
      <c r="X1180" s="45">
        <f t="shared" si="245"/>
        <v>6.9</v>
      </c>
      <c r="Y1180" s="45">
        <f t="shared" si="246"/>
        <v>6</v>
      </c>
      <c r="Z1180" s="45">
        <f t="shared" si="247"/>
        <v>6.9</v>
      </c>
      <c r="AA1180" s="17"/>
      <c r="AB1180" s="17"/>
      <c r="AC1180" s="17"/>
      <c r="AD1180" s="17"/>
      <c r="AE1180" s="17"/>
      <c r="AF1180" s="17"/>
      <c r="AG1180" s="17"/>
      <c r="AH1180" s="17"/>
      <c r="AI1180" s="17"/>
      <c r="AJ1180" s="17"/>
      <c r="AK1180" s="17"/>
      <c r="AL1180" s="43"/>
      <c r="AM1180" s="43"/>
    </row>
    <row r="1181" spans="1:39" x14ac:dyDescent="0.25">
      <c r="A1181" s="17" t="s">
        <v>847</v>
      </c>
      <c r="B1181" s="18">
        <v>672</v>
      </c>
      <c r="C1181" s="18">
        <v>1180</v>
      </c>
      <c r="D1181" s="17" t="s">
        <v>837</v>
      </c>
      <c r="E1181" s="17">
        <v>1946</v>
      </c>
      <c r="F1181" s="17">
        <v>11</v>
      </c>
      <c r="G1181" s="17">
        <v>67</v>
      </c>
      <c r="H1181" s="17">
        <v>2020</v>
      </c>
      <c r="I1181" s="19" t="s">
        <v>12</v>
      </c>
      <c r="J1181" s="17">
        <v>15.516724050000001</v>
      </c>
      <c r="K1181" s="17">
        <v>12.54110805</v>
      </c>
      <c r="L1181" s="20">
        <v>139689.26019999999</v>
      </c>
      <c r="M1181" s="20">
        <v>5029865.8899999997</v>
      </c>
      <c r="N1181" s="20">
        <f t="shared" si="240"/>
        <v>139689.26</v>
      </c>
      <c r="O1181" s="20">
        <f t="shared" si="241"/>
        <v>5029865.8899999997</v>
      </c>
      <c r="P1181" s="20" t="s">
        <v>104</v>
      </c>
      <c r="Q1181" s="43"/>
      <c r="R1181" s="43"/>
      <c r="S1181" s="43"/>
      <c r="T1181" s="43"/>
      <c r="U1181" s="43"/>
      <c r="V1181" s="44">
        <v>11.4</v>
      </c>
      <c r="W1181" s="44">
        <v>12.5</v>
      </c>
      <c r="X1181" s="45">
        <f t="shared" si="245"/>
        <v>11.4</v>
      </c>
      <c r="Y1181" s="45">
        <f t="shared" si="246"/>
        <v>12.5</v>
      </c>
      <c r="Z1181" s="45">
        <f t="shared" si="247"/>
        <v>11.4</v>
      </c>
      <c r="AA1181" s="17"/>
      <c r="AB1181" s="17"/>
      <c r="AC1181" s="17"/>
      <c r="AD1181" s="17"/>
      <c r="AE1181" s="17"/>
      <c r="AF1181" s="17"/>
      <c r="AG1181" s="17"/>
      <c r="AH1181" s="17"/>
      <c r="AI1181" s="17"/>
      <c r="AJ1181" s="17"/>
      <c r="AK1181" s="17"/>
      <c r="AL1181" s="43"/>
      <c r="AM1181" s="43"/>
    </row>
    <row r="1182" spans="1:39" x14ac:dyDescent="0.25">
      <c r="A1182" s="17" t="s">
        <v>897</v>
      </c>
      <c r="B1182" s="18">
        <v>721</v>
      </c>
      <c r="C1182" s="18">
        <v>1181</v>
      </c>
      <c r="D1182" s="17" t="s">
        <v>879</v>
      </c>
      <c r="E1182" s="17">
        <v>1946</v>
      </c>
      <c r="F1182" s="17">
        <v>19</v>
      </c>
      <c r="G1182" s="17">
        <v>67</v>
      </c>
      <c r="H1182" s="17">
        <v>2020</v>
      </c>
      <c r="I1182" s="19" t="s">
        <v>12</v>
      </c>
      <c r="J1182" s="17">
        <v>661.46343129000002</v>
      </c>
      <c r="K1182" s="17">
        <v>-39.737215740000003</v>
      </c>
      <c r="L1182" s="20">
        <v>139689.26019999999</v>
      </c>
      <c r="M1182" s="20">
        <v>5029865.8899999997</v>
      </c>
      <c r="N1182" s="20">
        <f t="shared" si="240"/>
        <v>139689.26</v>
      </c>
      <c r="O1182" s="20">
        <f t="shared" si="241"/>
        <v>5029865.8899999997</v>
      </c>
      <c r="P1182" s="20" t="s">
        <v>104</v>
      </c>
      <c r="Q1182" s="43"/>
      <c r="R1182" s="43"/>
      <c r="S1182" s="43"/>
      <c r="T1182" s="43"/>
      <c r="U1182" s="43"/>
      <c r="V1182" s="44">
        <v>6.2</v>
      </c>
      <c r="W1182" s="44">
        <v>2.5</v>
      </c>
      <c r="X1182" s="45">
        <f t="shared" si="245"/>
        <v>6.2</v>
      </c>
      <c r="Y1182" s="45">
        <f t="shared" si="246"/>
        <v>2.5</v>
      </c>
      <c r="Z1182" s="45">
        <f t="shared" si="247"/>
        <v>6.2</v>
      </c>
      <c r="AA1182" s="17"/>
      <c r="AB1182" s="17"/>
      <c r="AC1182" s="17"/>
      <c r="AD1182" s="17"/>
      <c r="AE1182" s="17"/>
      <c r="AF1182" s="17"/>
      <c r="AG1182" s="17"/>
      <c r="AH1182" s="17"/>
      <c r="AI1182" s="17"/>
      <c r="AJ1182" s="17"/>
      <c r="AK1182" s="17"/>
      <c r="AL1182" s="43"/>
      <c r="AM1182" s="43"/>
    </row>
    <row r="1183" spans="1:39" x14ac:dyDescent="0.25">
      <c r="A1183" s="17" t="s">
        <v>1213</v>
      </c>
      <c r="B1183" s="18">
        <v>1031</v>
      </c>
      <c r="C1183" s="18">
        <v>1182</v>
      </c>
      <c r="D1183" s="17" t="s">
        <v>1176</v>
      </c>
      <c r="E1183" s="17">
        <v>1880</v>
      </c>
      <c r="F1183" s="17">
        <v>38</v>
      </c>
      <c r="G1183" s="17">
        <v>67</v>
      </c>
      <c r="H1183" s="17">
        <v>2020</v>
      </c>
      <c r="I1183" s="19" t="s">
        <v>12</v>
      </c>
      <c r="J1183" s="17">
        <v>7056.1270373999996</v>
      </c>
      <c r="K1183" s="17">
        <v>-481.10795010999999</v>
      </c>
      <c r="L1183" s="20">
        <v>139689.26019999999</v>
      </c>
      <c r="M1183" s="20">
        <v>5029865.8899999997</v>
      </c>
      <c r="N1183" s="20">
        <f t="shared" si="240"/>
        <v>139689.26</v>
      </c>
      <c r="O1183" s="20">
        <f t="shared" si="241"/>
        <v>5029865.8899999997</v>
      </c>
      <c r="P1183" s="20" t="s">
        <v>104</v>
      </c>
      <c r="Q1183" s="48"/>
      <c r="R1183" s="48"/>
      <c r="S1183" s="48"/>
      <c r="T1183" s="48"/>
      <c r="U1183" s="48"/>
      <c r="V1183" s="44">
        <v>14.3</v>
      </c>
      <c r="W1183" s="44">
        <v>8.5</v>
      </c>
      <c r="X1183" s="45">
        <f t="shared" si="245"/>
        <v>14.3</v>
      </c>
      <c r="Y1183" s="45">
        <f t="shared" si="246"/>
        <v>8.5</v>
      </c>
      <c r="Z1183" s="45">
        <f t="shared" si="247"/>
        <v>14.3</v>
      </c>
      <c r="AA1183" s="17"/>
      <c r="AB1183" s="17"/>
      <c r="AC1183" s="17"/>
      <c r="AD1183" s="17"/>
      <c r="AE1183" s="17"/>
      <c r="AF1183" s="17"/>
      <c r="AG1183" s="17"/>
      <c r="AH1183" s="17"/>
      <c r="AI1183" s="17"/>
      <c r="AJ1183" s="17"/>
      <c r="AK1183" s="17"/>
      <c r="AL1183" s="48"/>
      <c r="AM1183" s="48"/>
    </row>
    <row r="1184" spans="1:39" x14ac:dyDescent="0.25">
      <c r="A1184" s="17" t="s">
        <v>1355</v>
      </c>
      <c r="B1184" s="18">
        <v>1170</v>
      </c>
      <c r="C1184" s="18">
        <v>1183</v>
      </c>
      <c r="D1184" s="17" t="s">
        <v>1742</v>
      </c>
      <c r="E1184" s="17">
        <v>1852</v>
      </c>
      <c r="F1184" s="17">
        <v>12</v>
      </c>
      <c r="G1184" s="17">
        <v>67</v>
      </c>
      <c r="H1184" s="17">
        <v>2020</v>
      </c>
      <c r="I1184" s="19" t="s">
        <v>12</v>
      </c>
      <c r="J1184" s="17">
        <v>2.0181433000000002</v>
      </c>
      <c r="K1184" s="17">
        <v>0.48984507999999999</v>
      </c>
      <c r="L1184" s="20">
        <v>139689.26023320999</v>
      </c>
      <c r="M1184" s="20">
        <v>5029865.8898241697</v>
      </c>
      <c r="N1184" s="20">
        <f t="shared" si="240"/>
        <v>139689.26</v>
      </c>
      <c r="O1184" s="20">
        <f t="shared" si="241"/>
        <v>5029865.8899999997</v>
      </c>
      <c r="P1184" s="20" t="s">
        <v>104</v>
      </c>
      <c r="Q1184" s="43"/>
      <c r="R1184" s="43"/>
      <c r="S1184" s="43"/>
      <c r="T1184" s="43"/>
      <c r="U1184" s="43"/>
      <c r="V1184" s="44">
        <v>46.5</v>
      </c>
      <c r="W1184" s="44">
        <v>44.3</v>
      </c>
      <c r="X1184" s="45">
        <f t="shared" si="245"/>
        <v>46.5</v>
      </c>
      <c r="Y1184" s="45">
        <f t="shared" si="246"/>
        <v>44.3</v>
      </c>
      <c r="Z1184" s="45">
        <f t="shared" si="247"/>
        <v>46.5</v>
      </c>
      <c r="AA1184" s="17"/>
      <c r="AB1184" s="17"/>
      <c r="AC1184" s="17"/>
      <c r="AD1184" s="17"/>
      <c r="AE1184" s="17"/>
      <c r="AF1184" s="17"/>
      <c r="AG1184" s="17"/>
      <c r="AH1184" s="17"/>
      <c r="AI1184" s="17"/>
      <c r="AJ1184" s="17"/>
      <c r="AK1184" s="17"/>
      <c r="AL1184" s="43"/>
      <c r="AM1184" s="43"/>
    </row>
    <row r="1185" spans="1:39" x14ac:dyDescent="0.25">
      <c r="A1185" s="17" t="s">
        <v>1409</v>
      </c>
      <c r="B1185" s="18">
        <v>1223</v>
      </c>
      <c r="C1185" s="18">
        <v>1184</v>
      </c>
      <c r="D1185" s="17" t="s">
        <v>1399</v>
      </c>
      <c r="E1185" s="17">
        <v>1827</v>
      </c>
      <c r="F1185" s="17">
        <v>11</v>
      </c>
      <c r="G1185" s="17">
        <v>67</v>
      </c>
      <c r="H1185" s="17">
        <v>2020</v>
      </c>
      <c r="I1185" s="19" t="s">
        <v>12</v>
      </c>
      <c r="J1185" s="17">
        <v>5120.9674310700002</v>
      </c>
      <c r="K1185" s="17">
        <v>-2174.7845438099998</v>
      </c>
      <c r="L1185" s="20">
        <v>139689.26023320999</v>
      </c>
      <c r="M1185" s="20">
        <v>5029865.8898241697</v>
      </c>
      <c r="N1185" s="20">
        <f t="shared" si="240"/>
        <v>139689.26</v>
      </c>
      <c r="O1185" s="20">
        <f t="shared" si="241"/>
        <v>5029865.8899999997</v>
      </c>
      <c r="P1185" s="20" t="s">
        <v>199</v>
      </c>
      <c r="Q1185" s="43"/>
      <c r="R1185" s="43"/>
      <c r="S1185" s="43"/>
      <c r="T1185" s="43"/>
      <c r="U1185" s="43"/>
      <c r="V1185" s="53">
        <v>9.0997453799999999</v>
      </c>
      <c r="W1185" s="53">
        <v>15.56559715</v>
      </c>
      <c r="X1185" s="45">
        <f t="shared" si="245"/>
        <v>9.0997453799999999</v>
      </c>
      <c r="Y1185" s="45">
        <f t="shared" si="246"/>
        <v>15.56559715</v>
      </c>
      <c r="Z1185" s="45">
        <f t="shared" si="247"/>
        <v>15.56559715</v>
      </c>
      <c r="AA1185" s="17"/>
      <c r="AB1185" s="17"/>
      <c r="AC1185" s="17"/>
      <c r="AD1185" s="17"/>
      <c r="AE1185" s="17"/>
      <c r="AF1185" s="17"/>
      <c r="AG1185" s="17"/>
      <c r="AH1185" s="17"/>
      <c r="AI1185" s="17"/>
      <c r="AJ1185" s="17"/>
      <c r="AK1185" s="17"/>
      <c r="AL1185" s="43"/>
      <c r="AM1185" s="43"/>
    </row>
    <row r="1186" spans="1:39" x14ac:dyDescent="0.25">
      <c r="A1186" s="17" t="s">
        <v>307</v>
      </c>
      <c r="B1186" s="18">
        <v>124</v>
      </c>
      <c r="C1186" s="18">
        <v>1185</v>
      </c>
      <c r="D1186" s="18">
        <v>2010</v>
      </c>
      <c r="E1186" s="17">
        <f>D1186</f>
        <v>2010</v>
      </c>
      <c r="F1186" s="17">
        <v>20</v>
      </c>
      <c r="G1186" s="17">
        <v>67</v>
      </c>
      <c r="H1186" s="17">
        <v>2020</v>
      </c>
      <c r="I1186" s="19" t="s">
        <v>12</v>
      </c>
      <c r="J1186" s="17">
        <v>2890.4901433599998</v>
      </c>
      <c r="K1186" s="17">
        <v>-309.33927719000002</v>
      </c>
      <c r="L1186" s="20">
        <v>139689.26019999999</v>
      </c>
      <c r="M1186" s="20">
        <v>5029865.8899999997</v>
      </c>
      <c r="N1186" s="20">
        <f t="shared" si="240"/>
        <v>139689.26</v>
      </c>
      <c r="O1186" s="20">
        <f t="shared" si="241"/>
        <v>5029865.8899999997</v>
      </c>
      <c r="P1186" s="20" t="s">
        <v>104</v>
      </c>
      <c r="Q1186" s="43"/>
      <c r="R1186" s="43"/>
      <c r="S1186" s="43"/>
      <c r="T1186" s="43"/>
      <c r="U1186" s="43"/>
      <c r="V1186" s="45">
        <v>2.7613659500000001</v>
      </c>
      <c r="W1186" s="45">
        <v>2.9770070199999998</v>
      </c>
      <c r="X1186" s="45">
        <f t="shared" si="245"/>
        <v>2.7613659500000001</v>
      </c>
      <c r="Y1186" s="45">
        <f t="shared" si="246"/>
        <v>2.9770070199999998</v>
      </c>
      <c r="Z1186" s="45">
        <f t="shared" si="247"/>
        <v>2.7613659500000001</v>
      </c>
      <c r="AA1186" s="17"/>
      <c r="AB1186" s="17"/>
      <c r="AC1186" s="17"/>
      <c r="AD1186" s="17"/>
      <c r="AE1186" s="17"/>
      <c r="AF1186" s="17"/>
      <c r="AG1186" s="17"/>
      <c r="AH1186" s="17"/>
      <c r="AI1186" s="17"/>
      <c r="AJ1186" s="17"/>
      <c r="AK1186" s="17"/>
      <c r="AL1186" s="43"/>
      <c r="AM1186" s="43"/>
    </row>
    <row r="1187" spans="1:39" x14ac:dyDescent="0.25">
      <c r="A1187" s="17" t="s">
        <v>378</v>
      </c>
      <c r="B1187" s="18">
        <v>199</v>
      </c>
      <c r="C1187" s="18">
        <v>1186</v>
      </c>
      <c r="D1187" s="18">
        <v>1998</v>
      </c>
      <c r="E1187" s="17">
        <f>D1187</f>
        <v>1998</v>
      </c>
      <c r="F1187" s="17">
        <v>25</v>
      </c>
      <c r="G1187" s="17">
        <v>67</v>
      </c>
      <c r="H1187" s="17">
        <v>2020</v>
      </c>
      <c r="I1187" s="19" t="s">
        <v>12</v>
      </c>
      <c r="J1187" s="17">
        <v>2265.62542106</v>
      </c>
      <c r="K1187" s="17">
        <v>-236.01129549999999</v>
      </c>
      <c r="L1187" s="20">
        <v>139689.26019999999</v>
      </c>
      <c r="M1187" s="20">
        <v>5029865.8899999997</v>
      </c>
      <c r="N1187" s="20">
        <f t="shared" si="240"/>
        <v>139689.26</v>
      </c>
      <c r="O1187" s="20">
        <f t="shared" si="241"/>
        <v>5029865.8899999997</v>
      </c>
      <c r="P1187" s="20" t="s">
        <v>104</v>
      </c>
      <c r="Q1187" s="43"/>
      <c r="R1187" s="43"/>
      <c r="S1187" s="43"/>
      <c r="T1187" s="43"/>
      <c r="U1187" s="43"/>
      <c r="V1187" s="52">
        <v>2.6899751200000002</v>
      </c>
      <c r="W1187" s="52">
        <v>3.5953453400000002</v>
      </c>
      <c r="X1187" s="45">
        <f t="shared" si="245"/>
        <v>2.6899751200000002</v>
      </c>
      <c r="Y1187" s="45">
        <f t="shared" si="246"/>
        <v>3.5953453400000002</v>
      </c>
      <c r="Z1187" s="45">
        <f t="shared" si="247"/>
        <v>2.6899751200000002</v>
      </c>
      <c r="AA1187" s="17"/>
      <c r="AB1187" s="17"/>
      <c r="AC1187" s="17"/>
      <c r="AD1187" s="17"/>
      <c r="AE1187" s="17"/>
      <c r="AF1187" s="17"/>
      <c r="AG1187" s="17"/>
      <c r="AH1187" s="17"/>
      <c r="AI1187" s="17"/>
      <c r="AJ1187" s="17"/>
      <c r="AK1187" s="17"/>
      <c r="AL1187" s="43"/>
      <c r="AM1187" s="43"/>
    </row>
    <row r="1188" spans="1:39" x14ac:dyDescent="0.25">
      <c r="A1188" s="17" t="s">
        <v>569</v>
      </c>
      <c r="B1188" s="18">
        <v>396</v>
      </c>
      <c r="C1188" s="18">
        <v>1187</v>
      </c>
      <c r="D1188">
        <v>1980</v>
      </c>
      <c r="E1188">
        <v>1980</v>
      </c>
      <c r="F1188">
        <v>34</v>
      </c>
      <c r="G1188" s="17">
        <v>67</v>
      </c>
      <c r="H1188" s="17">
        <v>2020</v>
      </c>
      <c r="I1188" s="19" t="s">
        <v>12</v>
      </c>
      <c r="J1188">
        <v>3785.1942278000001</v>
      </c>
      <c r="K1188">
        <v>-623.18868752000003</v>
      </c>
      <c r="L1188" s="54">
        <v>139689.26019999999</v>
      </c>
      <c r="M1188" s="54">
        <v>5029865.8899999997</v>
      </c>
      <c r="N1188" s="20">
        <f t="shared" si="240"/>
        <v>139689.26</v>
      </c>
      <c r="O1188" s="20">
        <f t="shared" si="241"/>
        <v>5029865.8899999997</v>
      </c>
      <c r="P1188" s="20" t="s">
        <v>104</v>
      </c>
      <c r="Q1188" s="43"/>
      <c r="R1188" s="43"/>
      <c r="S1188" s="43"/>
      <c r="T1188" s="43"/>
      <c r="U1188" s="43"/>
      <c r="V1188" s="44">
        <v>11.233211000000001</v>
      </c>
      <c r="W1188" s="44">
        <v>12.969679279999999</v>
      </c>
      <c r="X1188" s="45">
        <f t="shared" si="245"/>
        <v>11.233211000000001</v>
      </c>
      <c r="Y1188" s="45">
        <f t="shared" si="246"/>
        <v>12.969679279999999</v>
      </c>
      <c r="Z1188" s="45">
        <f t="shared" si="247"/>
        <v>11.233211000000001</v>
      </c>
      <c r="AA1188" s="17"/>
      <c r="AB1188" s="17"/>
      <c r="AC1188" s="17"/>
      <c r="AD1188" s="17"/>
      <c r="AE1188" s="17"/>
      <c r="AF1188" s="17"/>
      <c r="AG1188" s="17"/>
      <c r="AH1188" s="17"/>
      <c r="AI1188" s="17"/>
      <c r="AJ1188" s="17"/>
      <c r="AK1188" s="17"/>
      <c r="AL1188" s="43"/>
      <c r="AM1188" s="43"/>
    </row>
    <row r="1189" spans="1:39" x14ac:dyDescent="0.25">
      <c r="A1189" s="17" t="s">
        <v>581</v>
      </c>
      <c r="B1189" s="18">
        <v>408</v>
      </c>
      <c r="C1189" s="18">
        <v>1188</v>
      </c>
      <c r="D1189" s="18">
        <v>1977</v>
      </c>
      <c r="E1189" s="17">
        <f>D1189</f>
        <v>1977</v>
      </c>
      <c r="F1189" s="17">
        <v>7</v>
      </c>
      <c r="G1189" s="17">
        <v>67</v>
      </c>
      <c r="H1189" s="17">
        <v>2020</v>
      </c>
      <c r="I1189" s="19" t="s">
        <v>12</v>
      </c>
      <c r="J1189" s="17">
        <v>3854.2519696600002</v>
      </c>
      <c r="K1189" s="17">
        <v>-641.57468931000005</v>
      </c>
      <c r="L1189" s="20">
        <v>139689.26019999999</v>
      </c>
      <c r="M1189" s="20">
        <v>5029865.8899999997</v>
      </c>
      <c r="N1189" s="20">
        <f t="shared" si="240"/>
        <v>139689.26</v>
      </c>
      <c r="O1189" s="20">
        <f t="shared" si="241"/>
        <v>5029865.8899999997</v>
      </c>
      <c r="P1189" s="20" t="s">
        <v>104</v>
      </c>
      <c r="Q1189" s="43"/>
      <c r="R1189" s="43"/>
      <c r="S1189" s="43"/>
      <c r="T1189" s="43"/>
      <c r="U1189" s="43"/>
      <c r="V1189" s="44">
        <v>3.8248508499999998</v>
      </c>
      <c r="W1189" s="44">
        <v>7.7122948300000003</v>
      </c>
      <c r="X1189" s="45">
        <f t="shared" si="245"/>
        <v>3.8248508499999998</v>
      </c>
      <c r="Y1189" s="45">
        <f t="shared" si="246"/>
        <v>7.7122948300000003</v>
      </c>
      <c r="Z1189" s="45">
        <f t="shared" si="247"/>
        <v>3.8248508499999998</v>
      </c>
      <c r="AA1189" s="17"/>
      <c r="AB1189" s="17"/>
      <c r="AC1189" s="17"/>
      <c r="AD1189" s="17"/>
      <c r="AE1189" s="17"/>
      <c r="AF1189" s="17"/>
      <c r="AG1189" s="17"/>
      <c r="AH1189" s="17"/>
      <c r="AI1189" s="17"/>
      <c r="AJ1189" s="17"/>
      <c r="AK1189" s="17"/>
      <c r="AL1189" s="43"/>
      <c r="AM1189" s="43"/>
    </row>
    <row r="1190" spans="1:39" x14ac:dyDescent="0.25">
      <c r="A1190" s="35" t="s">
        <v>218</v>
      </c>
      <c r="B1190" s="35">
        <v>59</v>
      </c>
      <c r="C1190" s="35">
        <v>1189</v>
      </c>
      <c r="D1190" s="35">
        <v>2020</v>
      </c>
      <c r="E1190" s="35">
        <f>D1190</f>
        <v>2020</v>
      </c>
      <c r="F1190" s="35" t="s">
        <v>12</v>
      </c>
      <c r="G1190" s="35">
        <v>59</v>
      </c>
      <c r="H1190" s="35">
        <v>2020</v>
      </c>
      <c r="I1190" s="36">
        <v>13</v>
      </c>
      <c r="J1190" s="35" t="s">
        <v>12</v>
      </c>
      <c r="K1190" s="35" t="s">
        <v>12</v>
      </c>
      <c r="L1190" s="37">
        <v>139794.427</v>
      </c>
      <c r="M1190" s="37">
        <v>5029554.8789999997</v>
      </c>
      <c r="N1190" s="37">
        <f t="shared" si="240"/>
        <v>139794.427</v>
      </c>
      <c r="O1190" s="37">
        <f t="shared" si="241"/>
        <v>5029554.8789999997</v>
      </c>
      <c r="P1190" s="37" t="s">
        <v>104</v>
      </c>
      <c r="Q1190" s="38">
        <v>13.677916337692306</v>
      </c>
      <c r="R1190" s="38">
        <v>13.53056672076923</v>
      </c>
      <c r="S1190" s="39">
        <f>IF(E1190=2020, Q1190, IF(E1190=1946, Q1190+5.4, IF(E1190=1883, Q1190+8.2, IF(E1190=1882, Q1190+5.9, IF(E1190=1824, Q1190+5.8, IF(E1190=1803, Q1190+14.8, IF(E1190=1790, Q1190+8, )))))))</f>
        <v>13.677916337692306</v>
      </c>
      <c r="T1190" s="39">
        <f>IF(E1190=2020, R1190, IF(E1190=1946, R1190+5.4, IF(E1190=1883, R1190+8.2, IF(E1190=1882, R1190+5.9, IF(E1190=1824, R1190+5.8, IF(E1190=1803, R1190+14.8, IF(E1190=1790, R1190+8, )))))))</f>
        <v>13.53056672076923</v>
      </c>
      <c r="U1190" s="39">
        <f>IF(P1190="Affine", S1190, T1190)</f>
        <v>13.677916337692306</v>
      </c>
      <c r="V1190" s="35"/>
      <c r="W1190" s="35"/>
      <c r="X1190" s="40"/>
      <c r="Y1190" s="39"/>
      <c r="Z1190" s="38"/>
      <c r="AA1190" s="35"/>
      <c r="AB1190" s="35"/>
      <c r="AC1190" s="35"/>
      <c r="AD1190" s="35"/>
      <c r="AE1190" s="35"/>
      <c r="AF1190" s="35"/>
      <c r="AG1190" s="35"/>
      <c r="AH1190" s="35"/>
      <c r="AI1190" s="35" t="s">
        <v>212</v>
      </c>
      <c r="AJ1190" s="35">
        <v>3</v>
      </c>
      <c r="AK1190" s="35" t="s">
        <v>219</v>
      </c>
      <c r="AL1190" s="38">
        <f>AVERAGE(V1191:V1203)</f>
        <v>13.677916337692306</v>
      </c>
      <c r="AM1190" s="38">
        <f>AVERAGE(W1191:W1203)</f>
        <v>13.53056672076923</v>
      </c>
    </row>
    <row r="1191" spans="1:39" x14ac:dyDescent="0.25">
      <c r="A1191" s="17" t="s">
        <v>1281</v>
      </c>
      <c r="B1191" s="18">
        <v>1097</v>
      </c>
      <c r="C1191" s="18">
        <v>1190</v>
      </c>
      <c r="D1191" s="17" t="s">
        <v>1250</v>
      </c>
      <c r="E1191" s="17">
        <v>1876</v>
      </c>
      <c r="F1191" s="17">
        <v>32</v>
      </c>
      <c r="G1191" s="17">
        <v>59</v>
      </c>
      <c r="H1191" s="17">
        <v>2020</v>
      </c>
      <c r="I1191" s="19" t="s">
        <v>12</v>
      </c>
      <c r="J1191" s="17">
        <v>2479.8544921900002</v>
      </c>
      <c r="K1191" s="17">
        <v>-897.34814453000001</v>
      </c>
      <c r="L1191" s="20">
        <v>139794.427</v>
      </c>
      <c r="M1191" s="20">
        <v>5029554.8789999997</v>
      </c>
      <c r="N1191" s="20">
        <f t="shared" si="240"/>
        <v>139794.427</v>
      </c>
      <c r="O1191" s="20">
        <f t="shared" si="241"/>
        <v>5029554.8789999997</v>
      </c>
      <c r="P1191" s="20" t="s">
        <v>104</v>
      </c>
      <c r="Q1191" s="43"/>
      <c r="R1191" s="43"/>
      <c r="S1191" s="43"/>
      <c r="T1191" s="43"/>
      <c r="U1191" s="43"/>
      <c r="V1191" s="44">
        <v>32.5</v>
      </c>
      <c r="W1191" s="44">
        <v>37.5</v>
      </c>
      <c r="X1191" s="45">
        <f t="shared" ref="X1191:X1203" si="248">IF(H1191=2020, V1191, IF(H1191=1946, V1191+5.4, IF(H1191=1883, V1191+8.2, IF(H1191=1882, V1191+5.9, IF(H1191=1824, V1191+5.8, IF(H1191=1803, V1191+14.8, IF(H1191=1790, V1191+8, )))))))</f>
        <v>32.5</v>
      </c>
      <c r="Y1191" s="45">
        <f t="shared" ref="Y1191:Y1203" si="249">IF(H1191=2020, W1191, IF(H1191=1946, W1191+6.1, IF(H1191=1883, W1191+7.6, IF(H1191=1882, W1191+6.3, IF(H1191=1824, W1191+7.4, IF(H1191=1803, W1191+17.5, IF(H1191=1790, W1191+11.8, )))))))</f>
        <v>37.5</v>
      </c>
      <c r="Z1191" s="45">
        <f t="shared" ref="Z1191:Z1203" si="250">IF(P1191="Affine", X1191, Y1191)</f>
        <v>32.5</v>
      </c>
      <c r="AA1191" s="17"/>
      <c r="AB1191" s="17"/>
      <c r="AC1191" s="17"/>
      <c r="AD1191" s="17"/>
      <c r="AE1191" s="17"/>
      <c r="AF1191" s="17"/>
      <c r="AG1191" s="17"/>
      <c r="AH1191" s="17"/>
      <c r="AI1191" s="17"/>
      <c r="AJ1191" s="17"/>
      <c r="AK1191" s="17"/>
      <c r="AL1191" s="43"/>
      <c r="AM1191" s="43"/>
    </row>
    <row r="1192" spans="1:39" x14ac:dyDescent="0.25">
      <c r="A1192" s="17" t="s">
        <v>349</v>
      </c>
      <c r="B1192" s="18">
        <v>169</v>
      </c>
      <c r="C1192" s="18">
        <v>1191</v>
      </c>
      <c r="D1192" s="18">
        <v>2000</v>
      </c>
      <c r="E1192" s="17">
        <f>D1192</f>
        <v>2000</v>
      </c>
      <c r="F1192" s="17">
        <v>30</v>
      </c>
      <c r="G1192" s="17">
        <v>59</v>
      </c>
      <c r="H1192" s="17">
        <v>2020</v>
      </c>
      <c r="I1192" s="19" t="s">
        <v>12</v>
      </c>
      <c r="J1192" s="17">
        <v>1658.74713047</v>
      </c>
      <c r="K1192" s="17">
        <v>-154.72775555999999</v>
      </c>
      <c r="L1192" s="20">
        <v>139794.427</v>
      </c>
      <c r="M1192" s="20">
        <v>5029554.8789999997</v>
      </c>
      <c r="N1192" s="20">
        <f t="shared" si="240"/>
        <v>139794.427</v>
      </c>
      <c r="O1192" s="20">
        <f t="shared" si="241"/>
        <v>5029554.8789999997</v>
      </c>
      <c r="P1192" s="20" t="s">
        <v>104</v>
      </c>
      <c r="Q1192" s="43"/>
      <c r="R1192" s="43"/>
      <c r="S1192" s="43"/>
      <c r="T1192" s="43"/>
      <c r="U1192" s="43"/>
      <c r="V1192" s="44">
        <v>8</v>
      </c>
      <c r="W1192" s="44">
        <v>7.7</v>
      </c>
      <c r="X1192" s="45">
        <f t="shared" si="248"/>
        <v>8</v>
      </c>
      <c r="Y1192" s="45">
        <f t="shared" si="249"/>
        <v>7.7</v>
      </c>
      <c r="Z1192" s="45">
        <f t="shared" si="250"/>
        <v>8</v>
      </c>
      <c r="AA1192" s="17"/>
      <c r="AB1192" s="17"/>
      <c r="AC1192" s="17"/>
      <c r="AD1192" s="17"/>
      <c r="AE1192" s="17"/>
      <c r="AF1192" s="17"/>
      <c r="AG1192" s="17"/>
      <c r="AH1192" s="17"/>
      <c r="AI1192" s="17"/>
      <c r="AJ1192" s="17"/>
      <c r="AK1192" s="17"/>
      <c r="AL1192" s="43"/>
      <c r="AM1192" s="43"/>
    </row>
    <row r="1193" spans="1:39" x14ac:dyDescent="0.25">
      <c r="A1193" s="17" t="s">
        <v>846</v>
      </c>
      <c r="B1193" s="18">
        <v>671</v>
      </c>
      <c r="C1193" s="18">
        <v>1192</v>
      </c>
      <c r="D1193" s="17" t="s">
        <v>837</v>
      </c>
      <c r="E1193" s="17">
        <v>1946</v>
      </c>
      <c r="F1193" s="17">
        <v>10</v>
      </c>
      <c r="G1193" s="17">
        <v>59</v>
      </c>
      <c r="H1193" s="17">
        <v>2020</v>
      </c>
      <c r="I1193" s="19" t="s">
        <v>12</v>
      </c>
      <c r="J1193" s="17">
        <v>15.66491849</v>
      </c>
      <c r="K1193" s="17">
        <v>12.05885765</v>
      </c>
      <c r="L1193" s="20">
        <v>139794.427</v>
      </c>
      <c r="M1193" s="20">
        <v>5029554.8789999997</v>
      </c>
      <c r="N1193" s="20">
        <f t="shared" si="240"/>
        <v>139794.427</v>
      </c>
      <c r="O1193" s="20">
        <f t="shared" si="241"/>
        <v>5029554.8789999997</v>
      </c>
      <c r="P1193" s="20" t="s">
        <v>104</v>
      </c>
      <c r="Q1193" s="43"/>
      <c r="R1193" s="43"/>
      <c r="S1193" s="43"/>
      <c r="T1193" s="43"/>
      <c r="U1193" s="43"/>
      <c r="V1193" s="44">
        <v>5.8</v>
      </c>
      <c r="W1193" s="44">
        <v>6.3</v>
      </c>
      <c r="X1193" s="45">
        <f t="shared" si="248"/>
        <v>5.8</v>
      </c>
      <c r="Y1193" s="45">
        <f t="shared" si="249"/>
        <v>6.3</v>
      </c>
      <c r="Z1193" s="45">
        <f t="shared" si="250"/>
        <v>5.8</v>
      </c>
      <c r="AA1193" s="17"/>
      <c r="AB1193" s="17"/>
      <c r="AC1193" s="17"/>
      <c r="AD1193" s="17"/>
      <c r="AE1193" s="17"/>
      <c r="AF1193" s="17"/>
      <c r="AG1193" s="17"/>
      <c r="AH1193" s="17"/>
      <c r="AI1193" s="17"/>
      <c r="AJ1193" s="17"/>
      <c r="AK1193" s="17"/>
      <c r="AL1193" s="43"/>
      <c r="AM1193" s="43"/>
    </row>
    <row r="1194" spans="1:39" x14ac:dyDescent="0.25">
      <c r="A1194" s="17" t="s">
        <v>901</v>
      </c>
      <c r="B1194" s="18">
        <v>725</v>
      </c>
      <c r="C1194" s="18">
        <v>1193</v>
      </c>
      <c r="D1194" s="17" t="s">
        <v>879</v>
      </c>
      <c r="E1194" s="17">
        <v>1946</v>
      </c>
      <c r="F1194" s="17">
        <v>23</v>
      </c>
      <c r="G1194" s="17">
        <v>59</v>
      </c>
      <c r="H1194" s="17">
        <v>2020</v>
      </c>
      <c r="I1194" s="19" t="s">
        <v>12</v>
      </c>
      <c r="J1194" s="17">
        <v>676.13465396000004</v>
      </c>
      <c r="K1194" s="17">
        <v>-88.496676489999999</v>
      </c>
      <c r="L1194" s="20">
        <v>139794.427</v>
      </c>
      <c r="M1194" s="20">
        <v>5029554.8789999997</v>
      </c>
      <c r="N1194" s="20">
        <f t="shared" si="240"/>
        <v>139794.427</v>
      </c>
      <c r="O1194" s="20">
        <f t="shared" si="241"/>
        <v>5029554.8789999997</v>
      </c>
      <c r="P1194" s="20" t="s">
        <v>104</v>
      </c>
      <c r="Q1194" s="43"/>
      <c r="R1194" s="43"/>
      <c r="S1194" s="43"/>
      <c r="T1194" s="43"/>
      <c r="U1194" s="43"/>
      <c r="V1194" s="44">
        <v>8.6</v>
      </c>
      <c r="W1194" s="44">
        <v>8.9</v>
      </c>
      <c r="X1194" s="45">
        <f t="shared" si="248"/>
        <v>8.6</v>
      </c>
      <c r="Y1194" s="45">
        <f t="shared" si="249"/>
        <v>8.9</v>
      </c>
      <c r="Z1194" s="45">
        <f t="shared" si="250"/>
        <v>8.6</v>
      </c>
      <c r="AA1194" s="17"/>
      <c r="AB1194" s="17"/>
      <c r="AC1194" s="17"/>
      <c r="AD1194" s="17"/>
      <c r="AE1194" s="17"/>
      <c r="AF1194" s="17"/>
      <c r="AG1194" s="17"/>
      <c r="AH1194" s="17"/>
      <c r="AI1194" s="17"/>
      <c r="AJ1194" s="17"/>
      <c r="AK1194" s="17"/>
      <c r="AL1194" s="43"/>
      <c r="AM1194" s="43"/>
    </row>
    <row r="1195" spans="1:39" x14ac:dyDescent="0.25">
      <c r="A1195" s="17" t="s">
        <v>1209</v>
      </c>
      <c r="B1195" s="18">
        <v>1027</v>
      </c>
      <c r="C1195" s="18">
        <v>1194</v>
      </c>
      <c r="D1195" s="17" t="s">
        <v>1176</v>
      </c>
      <c r="E1195" s="17">
        <v>1880</v>
      </c>
      <c r="F1195" s="17">
        <v>34</v>
      </c>
      <c r="G1195" s="17">
        <v>59</v>
      </c>
      <c r="H1195" s="17">
        <v>2020</v>
      </c>
      <c r="I1195" s="19" t="s">
        <v>12</v>
      </c>
      <c r="J1195" s="17">
        <v>7175.1457858499998</v>
      </c>
      <c r="K1195" s="17">
        <v>-837.71946479999997</v>
      </c>
      <c r="L1195" s="20">
        <v>139794.427</v>
      </c>
      <c r="M1195" s="20">
        <v>5029554.8789999997</v>
      </c>
      <c r="N1195" s="20">
        <f t="shared" si="240"/>
        <v>139794.427</v>
      </c>
      <c r="O1195" s="20">
        <f t="shared" si="241"/>
        <v>5029554.8789999997</v>
      </c>
      <c r="P1195" s="20" t="s">
        <v>104</v>
      </c>
      <c r="Q1195" s="48"/>
      <c r="R1195" s="48"/>
      <c r="S1195" s="48"/>
      <c r="T1195" s="48"/>
      <c r="U1195" s="48"/>
      <c r="V1195" s="44">
        <v>15.6</v>
      </c>
      <c r="W1195" s="44">
        <v>10.6</v>
      </c>
      <c r="X1195" s="45">
        <f t="shared" si="248"/>
        <v>15.6</v>
      </c>
      <c r="Y1195" s="45">
        <f t="shared" si="249"/>
        <v>10.6</v>
      </c>
      <c r="Z1195" s="45">
        <f t="shared" si="250"/>
        <v>15.6</v>
      </c>
      <c r="AA1195" s="17"/>
      <c r="AB1195" s="17"/>
      <c r="AC1195" s="17"/>
      <c r="AD1195" s="17"/>
      <c r="AE1195" s="17"/>
      <c r="AF1195" s="17"/>
      <c r="AG1195" s="17"/>
      <c r="AH1195" s="17"/>
      <c r="AI1195" s="17"/>
      <c r="AJ1195" s="17"/>
      <c r="AK1195" s="17"/>
      <c r="AL1195" s="48"/>
      <c r="AM1195" s="48"/>
    </row>
    <row r="1196" spans="1:39" x14ac:dyDescent="0.25">
      <c r="A1196" s="17" t="s">
        <v>1407</v>
      </c>
      <c r="B1196" s="18">
        <v>1221</v>
      </c>
      <c r="C1196" s="18">
        <v>1195</v>
      </c>
      <c r="D1196" s="17" t="s">
        <v>1399</v>
      </c>
      <c r="E1196" s="17">
        <v>1827</v>
      </c>
      <c r="F1196" s="17">
        <v>9</v>
      </c>
      <c r="G1196" s="17">
        <v>59</v>
      </c>
      <c r="H1196" s="17">
        <v>2020</v>
      </c>
      <c r="I1196" s="19" t="s">
        <v>12</v>
      </c>
      <c r="J1196" s="17">
        <v>5088.0310504400004</v>
      </c>
      <c r="K1196" s="17">
        <v>-2633.2554925999998</v>
      </c>
      <c r="L1196" s="20">
        <v>139794.42703163999</v>
      </c>
      <c r="M1196" s="20">
        <v>5029554.8789977599</v>
      </c>
      <c r="N1196" s="20">
        <f t="shared" si="240"/>
        <v>139794.427</v>
      </c>
      <c r="O1196" s="20">
        <f t="shared" si="241"/>
        <v>5029554.8789999997</v>
      </c>
      <c r="P1196" s="20" t="s">
        <v>199</v>
      </c>
      <c r="Q1196" s="43"/>
      <c r="R1196" s="43"/>
      <c r="S1196" s="43"/>
      <c r="T1196" s="43"/>
      <c r="U1196" s="43"/>
      <c r="V1196" s="53">
        <v>28.300019809999998</v>
      </c>
      <c r="W1196" s="53">
        <v>29.119544730000001</v>
      </c>
      <c r="X1196" s="45">
        <f t="shared" si="248"/>
        <v>28.300019809999998</v>
      </c>
      <c r="Y1196" s="45">
        <f t="shared" si="249"/>
        <v>29.119544730000001</v>
      </c>
      <c r="Z1196" s="45">
        <f t="shared" si="250"/>
        <v>29.119544730000001</v>
      </c>
      <c r="AA1196" s="17"/>
      <c r="AB1196" s="17"/>
      <c r="AC1196" s="17"/>
      <c r="AD1196" s="17"/>
      <c r="AE1196" s="17"/>
      <c r="AF1196" s="17"/>
      <c r="AG1196" s="17"/>
      <c r="AH1196" s="17"/>
      <c r="AI1196" s="17"/>
      <c r="AJ1196" s="17"/>
      <c r="AK1196" s="17"/>
      <c r="AL1196" s="43"/>
      <c r="AM1196" s="43"/>
    </row>
    <row r="1197" spans="1:39" x14ac:dyDescent="0.25">
      <c r="A1197" s="17" t="s">
        <v>1029</v>
      </c>
      <c r="B1197" s="18">
        <v>851</v>
      </c>
      <c r="C1197" s="18">
        <v>1196</v>
      </c>
      <c r="D1197" s="17" t="s">
        <v>1012</v>
      </c>
      <c r="E1197" s="17">
        <v>1905</v>
      </c>
      <c r="F1197" s="17">
        <v>18</v>
      </c>
      <c r="G1197" s="17">
        <v>59</v>
      </c>
      <c r="H1197" s="17">
        <v>2020</v>
      </c>
      <c r="I1197" s="19" t="s">
        <v>12</v>
      </c>
      <c r="J1197" s="17">
        <v>6774.2788456600001</v>
      </c>
      <c r="K1197" s="17">
        <v>-1090.0844411</v>
      </c>
      <c r="L1197" s="20">
        <v>139794.42703163999</v>
      </c>
      <c r="M1197" s="20">
        <v>5029554.8789977599</v>
      </c>
      <c r="N1197" s="20">
        <f t="shared" si="240"/>
        <v>139794.427</v>
      </c>
      <c r="O1197" s="20">
        <f t="shared" si="241"/>
        <v>5029554.8789999997</v>
      </c>
      <c r="P1197" s="20" t="s">
        <v>104</v>
      </c>
      <c r="Q1197" s="43"/>
      <c r="R1197" s="43"/>
      <c r="S1197" s="43"/>
      <c r="T1197" s="43"/>
      <c r="U1197" s="43"/>
      <c r="V1197" s="45">
        <v>10.235437429999999</v>
      </c>
      <c r="W1197" s="52">
        <v>7.2657480100000003</v>
      </c>
      <c r="X1197" s="45">
        <f t="shared" si="248"/>
        <v>10.235437429999999</v>
      </c>
      <c r="Y1197" s="45">
        <f t="shared" si="249"/>
        <v>7.2657480100000003</v>
      </c>
      <c r="Z1197" s="45">
        <f t="shared" si="250"/>
        <v>10.235437429999999</v>
      </c>
      <c r="AA1197" s="17"/>
      <c r="AB1197" s="17"/>
      <c r="AC1197" s="17"/>
      <c r="AD1197" s="17"/>
      <c r="AE1197" s="17"/>
      <c r="AF1197" s="17"/>
      <c r="AG1197" s="17"/>
      <c r="AH1197" s="17"/>
      <c r="AI1197" s="17"/>
      <c r="AJ1197" s="17"/>
      <c r="AK1197" s="17"/>
      <c r="AL1197" s="43"/>
      <c r="AM1197" s="43"/>
    </row>
    <row r="1198" spans="1:39" x14ac:dyDescent="0.25">
      <c r="A1198" s="17" t="s">
        <v>1354</v>
      </c>
      <c r="B1198" s="18">
        <v>1169</v>
      </c>
      <c r="C1198" s="18">
        <v>1197</v>
      </c>
      <c r="D1198" s="17" t="s">
        <v>1742</v>
      </c>
      <c r="E1198" s="17">
        <v>1852</v>
      </c>
      <c r="F1198" s="17">
        <v>11</v>
      </c>
      <c r="G1198" s="17">
        <v>59</v>
      </c>
      <c r="H1198" s="17">
        <v>2020</v>
      </c>
      <c r="I1198" s="19" t="s">
        <v>12</v>
      </c>
      <c r="J1198" s="17">
        <v>1.92592181</v>
      </c>
      <c r="K1198" s="17">
        <v>1.2325541</v>
      </c>
      <c r="L1198" s="20">
        <v>139794.42703163999</v>
      </c>
      <c r="M1198" s="20">
        <v>5029554.8789977599</v>
      </c>
      <c r="N1198" s="20">
        <f t="shared" si="240"/>
        <v>139794.427</v>
      </c>
      <c r="O1198" s="20">
        <f t="shared" si="241"/>
        <v>5029554.8789999997</v>
      </c>
      <c r="P1198" s="20" t="s">
        <v>104</v>
      </c>
      <c r="Q1198" s="43"/>
      <c r="R1198" s="43"/>
      <c r="S1198" s="43"/>
      <c r="T1198" s="43"/>
      <c r="U1198" s="43"/>
      <c r="V1198" s="44">
        <v>36.799999999999997</v>
      </c>
      <c r="W1198" s="44">
        <v>35.1</v>
      </c>
      <c r="X1198" s="45">
        <f t="shared" si="248"/>
        <v>36.799999999999997</v>
      </c>
      <c r="Y1198" s="45">
        <f t="shared" si="249"/>
        <v>35.1</v>
      </c>
      <c r="Z1198" s="45">
        <f t="shared" si="250"/>
        <v>36.799999999999997</v>
      </c>
      <c r="AA1198" s="17"/>
      <c r="AB1198" s="17"/>
      <c r="AC1198" s="17"/>
      <c r="AD1198" s="17"/>
      <c r="AE1198" s="17"/>
      <c r="AF1198" s="17"/>
      <c r="AG1198" s="17"/>
      <c r="AH1198" s="17"/>
      <c r="AI1198" s="17"/>
      <c r="AJ1198" s="17"/>
      <c r="AK1198" s="17"/>
      <c r="AL1198" s="43"/>
      <c r="AM1198" s="43"/>
    </row>
    <row r="1199" spans="1:39" x14ac:dyDescent="0.25">
      <c r="A1199" s="17" t="s">
        <v>376</v>
      </c>
      <c r="B1199" s="18">
        <v>197</v>
      </c>
      <c r="C1199" s="18">
        <v>1198</v>
      </c>
      <c r="D1199" s="18">
        <v>1998</v>
      </c>
      <c r="E1199" s="17">
        <f>D1199</f>
        <v>1998</v>
      </c>
      <c r="F1199" s="17">
        <v>23</v>
      </c>
      <c r="G1199" s="17">
        <v>59</v>
      </c>
      <c r="H1199" s="17">
        <v>2020</v>
      </c>
      <c r="I1199" s="19" t="s">
        <v>12</v>
      </c>
      <c r="J1199" s="17">
        <v>2257.3060767400002</v>
      </c>
      <c r="K1199" s="17">
        <v>-295.95225425000001</v>
      </c>
      <c r="L1199" s="20">
        <v>139794.427</v>
      </c>
      <c r="M1199" s="20">
        <v>5029554.8789999997</v>
      </c>
      <c r="N1199" s="20">
        <f t="shared" si="240"/>
        <v>139794.427</v>
      </c>
      <c r="O1199" s="20">
        <f t="shared" si="241"/>
        <v>5029554.8789999997</v>
      </c>
      <c r="P1199" s="20" t="s">
        <v>104</v>
      </c>
      <c r="Q1199" s="43"/>
      <c r="R1199" s="43"/>
      <c r="S1199" s="43"/>
      <c r="T1199" s="43"/>
      <c r="U1199" s="43"/>
      <c r="V1199" s="52">
        <v>8.6712807900000008</v>
      </c>
      <c r="W1199" s="52">
        <v>7.4941392999999996</v>
      </c>
      <c r="X1199" s="45">
        <f t="shared" si="248"/>
        <v>8.6712807900000008</v>
      </c>
      <c r="Y1199" s="45">
        <f t="shared" si="249"/>
        <v>7.4941392999999996</v>
      </c>
      <c r="Z1199" s="45">
        <f t="shared" si="250"/>
        <v>8.6712807900000008</v>
      </c>
      <c r="AA1199" s="17"/>
      <c r="AB1199" s="17"/>
      <c r="AC1199" s="17"/>
      <c r="AD1199" s="17"/>
      <c r="AE1199" s="17"/>
      <c r="AF1199" s="17"/>
      <c r="AG1199" s="17"/>
      <c r="AH1199" s="17"/>
      <c r="AI1199" s="17"/>
      <c r="AJ1199" s="17"/>
      <c r="AK1199" s="17"/>
      <c r="AL1199" s="43"/>
      <c r="AM1199" s="43"/>
    </row>
    <row r="1200" spans="1:39" x14ac:dyDescent="0.25">
      <c r="A1200" s="17" t="s">
        <v>406</v>
      </c>
      <c r="B1200" s="18">
        <v>228</v>
      </c>
      <c r="C1200" s="18">
        <v>1199</v>
      </c>
      <c r="D1200" s="18">
        <v>1995</v>
      </c>
      <c r="E1200" s="17">
        <f>D1200</f>
        <v>1995</v>
      </c>
      <c r="F1200" s="17">
        <v>24</v>
      </c>
      <c r="G1200" s="17">
        <v>59</v>
      </c>
      <c r="H1200" s="17">
        <v>2020</v>
      </c>
      <c r="I1200" s="19" t="s">
        <v>12</v>
      </c>
      <c r="J1200" s="17">
        <v>1802.79674608</v>
      </c>
      <c r="K1200" s="17">
        <v>-163.13255999</v>
      </c>
      <c r="L1200" s="20">
        <v>139794.427</v>
      </c>
      <c r="M1200" s="20">
        <v>5029554.8789999997</v>
      </c>
      <c r="N1200" s="20">
        <f t="shared" si="240"/>
        <v>139794.427</v>
      </c>
      <c r="O1200" s="20">
        <f t="shared" si="241"/>
        <v>5029554.8789999997</v>
      </c>
      <c r="P1200" s="20" t="s">
        <v>104</v>
      </c>
      <c r="Q1200" s="43"/>
      <c r="R1200" s="43"/>
      <c r="S1200" s="43"/>
      <c r="T1200" s="43"/>
      <c r="U1200" s="43"/>
      <c r="V1200" s="52">
        <v>3.3440476499999998</v>
      </c>
      <c r="W1200" s="52">
        <v>5.8057701000000002</v>
      </c>
      <c r="X1200" s="45">
        <f t="shared" si="248"/>
        <v>3.3440476499999998</v>
      </c>
      <c r="Y1200" s="45">
        <f t="shared" si="249"/>
        <v>5.8057701000000002</v>
      </c>
      <c r="Z1200" s="45">
        <f t="shared" si="250"/>
        <v>3.3440476499999998</v>
      </c>
      <c r="AA1200" s="17"/>
      <c r="AB1200" s="17"/>
      <c r="AC1200" s="17"/>
      <c r="AD1200" s="17"/>
      <c r="AE1200" s="17"/>
      <c r="AF1200" s="17"/>
      <c r="AG1200" s="17"/>
      <c r="AH1200" s="17"/>
      <c r="AI1200" s="17"/>
      <c r="AJ1200" s="17"/>
      <c r="AK1200" s="17"/>
      <c r="AL1200" s="43"/>
      <c r="AM1200" s="43"/>
    </row>
    <row r="1201" spans="1:39" x14ac:dyDescent="0.25">
      <c r="A1201" s="17" t="s">
        <v>429</v>
      </c>
      <c r="B1201" s="18">
        <v>252</v>
      </c>
      <c r="C1201" s="18">
        <v>1200</v>
      </c>
      <c r="D1201" s="18">
        <v>1992</v>
      </c>
      <c r="E1201" s="17">
        <f>D1201</f>
        <v>1992</v>
      </c>
      <c r="F1201" s="17">
        <v>17</v>
      </c>
      <c r="G1201" s="17">
        <v>59</v>
      </c>
      <c r="H1201" s="17">
        <v>2020</v>
      </c>
      <c r="I1201" s="19" t="s">
        <v>12</v>
      </c>
      <c r="J1201" s="17">
        <v>3578.04214525</v>
      </c>
      <c r="K1201" s="17">
        <v>-596.10447206000003</v>
      </c>
      <c r="L1201" s="20">
        <v>139794.427</v>
      </c>
      <c r="M1201" s="20">
        <v>5029554.8789999997</v>
      </c>
      <c r="N1201" s="20">
        <f t="shared" si="240"/>
        <v>139794.427</v>
      </c>
      <c r="O1201" s="20">
        <f t="shared" si="241"/>
        <v>5029554.8789999997</v>
      </c>
      <c r="P1201" s="20" t="s">
        <v>104</v>
      </c>
      <c r="Q1201" s="43"/>
      <c r="R1201" s="43"/>
      <c r="S1201" s="43"/>
      <c r="T1201" s="43"/>
      <c r="U1201" s="43"/>
      <c r="V1201" s="52">
        <v>5.8418115899999998</v>
      </c>
      <c r="W1201" s="52">
        <v>5.8129767799999996</v>
      </c>
      <c r="X1201" s="45">
        <f t="shared" si="248"/>
        <v>5.8418115899999998</v>
      </c>
      <c r="Y1201" s="45">
        <f t="shared" si="249"/>
        <v>5.8129767799999996</v>
      </c>
      <c r="Z1201" s="45">
        <f t="shared" si="250"/>
        <v>5.8418115899999998</v>
      </c>
      <c r="AA1201" s="17"/>
      <c r="AB1201" s="17"/>
      <c r="AC1201" s="17"/>
      <c r="AD1201" s="17"/>
      <c r="AE1201" s="17"/>
      <c r="AF1201" s="17"/>
      <c r="AG1201" s="17"/>
      <c r="AH1201" s="17"/>
      <c r="AI1201" s="17"/>
      <c r="AJ1201" s="17"/>
      <c r="AK1201" s="17"/>
      <c r="AL1201" s="43"/>
      <c r="AM1201" s="43"/>
    </row>
    <row r="1202" spans="1:39" x14ac:dyDescent="0.25">
      <c r="A1202" s="17" t="s">
        <v>564</v>
      </c>
      <c r="B1202" s="18">
        <v>391</v>
      </c>
      <c r="C1202" s="18">
        <v>1201</v>
      </c>
      <c r="D1202">
        <v>1980</v>
      </c>
      <c r="E1202">
        <v>1980</v>
      </c>
      <c r="F1202">
        <v>29</v>
      </c>
      <c r="G1202" s="17">
        <v>59</v>
      </c>
      <c r="H1202" s="17">
        <v>2020</v>
      </c>
      <c r="I1202" s="19" t="s">
        <v>12</v>
      </c>
      <c r="J1202">
        <v>3758.59314726</v>
      </c>
      <c r="K1202">
        <v>-710.29695475000005</v>
      </c>
      <c r="L1202" s="54">
        <v>139794.427</v>
      </c>
      <c r="M1202" s="54">
        <v>5029554.8789999997</v>
      </c>
      <c r="N1202" s="20">
        <f t="shared" si="240"/>
        <v>139794.427</v>
      </c>
      <c r="O1202" s="20">
        <f t="shared" si="241"/>
        <v>5029554.8789999997</v>
      </c>
      <c r="P1202" s="20" t="s">
        <v>104</v>
      </c>
      <c r="Q1202" s="43"/>
      <c r="R1202" s="43"/>
      <c r="S1202" s="43"/>
      <c r="T1202" s="43"/>
      <c r="U1202" s="43"/>
      <c r="V1202" s="45">
        <v>3.4311051199999998</v>
      </c>
      <c r="W1202" s="45">
        <v>3.72201556</v>
      </c>
      <c r="X1202" s="45">
        <f t="shared" si="248"/>
        <v>3.4311051199999998</v>
      </c>
      <c r="Y1202" s="45">
        <f t="shared" si="249"/>
        <v>3.72201556</v>
      </c>
      <c r="Z1202" s="45">
        <f t="shared" si="250"/>
        <v>3.4311051199999998</v>
      </c>
      <c r="AA1202" s="17"/>
      <c r="AB1202" s="17"/>
      <c r="AC1202" s="17"/>
      <c r="AD1202" s="17"/>
      <c r="AE1202" s="17"/>
      <c r="AF1202" s="17"/>
      <c r="AG1202" s="17"/>
      <c r="AH1202" s="17"/>
      <c r="AI1202" s="17"/>
      <c r="AJ1202" s="17"/>
      <c r="AK1202" s="17"/>
      <c r="AL1202" s="43"/>
      <c r="AM1202" s="43"/>
    </row>
    <row r="1203" spans="1:39" x14ac:dyDescent="0.25">
      <c r="A1203" s="17" t="s">
        <v>584</v>
      </c>
      <c r="B1203" s="18">
        <v>411</v>
      </c>
      <c r="C1203" s="18">
        <v>1202</v>
      </c>
      <c r="D1203" s="18">
        <v>1977</v>
      </c>
      <c r="E1203" s="17">
        <f>D1203</f>
        <v>1977</v>
      </c>
      <c r="F1203" s="17">
        <v>10</v>
      </c>
      <c r="G1203" s="17">
        <v>59</v>
      </c>
      <c r="H1203" s="17">
        <v>2020</v>
      </c>
      <c r="I1203" s="19" t="s">
        <v>12</v>
      </c>
      <c r="J1203" s="17">
        <v>3827.00929086</v>
      </c>
      <c r="K1203" s="17">
        <v>-729.80947451999998</v>
      </c>
      <c r="L1203" s="20">
        <v>139794.427</v>
      </c>
      <c r="M1203" s="20">
        <v>5029554.8789999997</v>
      </c>
      <c r="N1203" s="20">
        <f t="shared" si="240"/>
        <v>139794.427</v>
      </c>
      <c r="O1203" s="20">
        <f t="shared" si="241"/>
        <v>5029554.8789999997</v>
      </c>
      <c r="P1203" s="20" t="s">
        <v>104</v>
      </c>
      <c r="Q1203" s="43"/>
      <c r="R1203" s="43"/>
      <c r="S1203" s="43"/>
      <c r="T1203" s="43"/>
      <c r="U1203" s="43"/>
      <c r="V1203" s="44">
        <v>10.689209999999999</v>
      </c>
      <c r="W1203" s="44">
        <v>10.57717289</v>
      </c>
      <c r="X1203" s="45">
        <f t="shared" si="248"/>
        <v>10.689209999999999</v>
      </c>
      <c r="Y1203" s="45">
        <f t="shared" si="249"/>
        <v>10.57717289</v>
      </c>
      <c r="Z1203" s="45">
        <f t="shared" si="250"/>
        <v>10.689209999999999</v>
      </c>
      <c r="AA1203" s="17"/>
      <c r="AB1203" s="17"/>
      <c r="AC1203" s="17"/>
      <c r="AD1203" s="17"/>
      <c r="AE1203" s="17"/>
      <c r="AF1203" s="17"/>
      <c r="AG1203" s="17"/>
      <c r="AH1203" s="17"/>
      <c r="AI1203" s="17"/>
      <c r="AJ1203" s="17"/>
      <c r="AK1203" s="17"/>
      <c r="AL1203" s="43"/>
      <c r="AM1203" s="43"/>
    </row>
    <row r="1204" spans="1:39" x14ac:dyDescent="0.25">
      <c r="A1204" s="35" t="s">
        <v>211</v>
      </c>
      <c r="B1204" s="35">
        <v>56</v>
      </c>
      <c r="C1204" s="35">
        <v>1203</v>
      </c>
      <c r="D1204" s="35">
        <v>2020</v>
      </c>
      <c r="E1204" s="35">
        <f>D1204</f>
        <v>2020</v>
      </c>
      <c r="F1204" s="35" t="s">
        <v>12</v>
      </c>
      <c r="G1204" s="35">
        <v>56</v>
      </c>
      <c r="H1204" s="35">
        <v>2020</v>
      </c>
      <c r="I1204" s="36">
        <v>13</v>
      </c>
      <c r="J1204" s="35" t="s">
        <v>12</v>
      </c>
      <c r="K1204" s="35" t="s">
        <v>12</v>
      </c>
      <c r="L1204" s="37">
        <v>139834.96410000001</v>
      </c>
      <c r="M1204" s="37">
        <v>5029112.5860000001</v>
      </c>
      <c r="N1204" s="37">
        <f t="shared" si="240"/>
        <v>139834.96400000001</v>
      </c>
      <c r="O1204" s="37">
        <f t="shared" si="241"/>
        <v>5029112.5860000001</v>
      </c>
      <c r="P1204" s="37" t="s">
        <v>104</v>
      </c>
      <c r="Q1204" s="38">
        <v>9.0314344392307699</v>
      </c>
      <c r="R1204" s="38">
        <v>8.6596904115384614</v>
      </c>
      <c r="S1204" s="39">
        <f>IF(E1204=2020, Q1204, IF(E1204=1946, Q1204+5.4, IF(E1204=1883, Q1204+8.2, IF(E1204=1882, Q1204+5.9, IF(E1204=1824, Q1204+5.8, IF(E1204=1803, Q1204+14.8, IF(E1204=1790, Q1204+8, )))))))</f>
        <v>9.0314344392307699</v>
      </c>
      <c r="T1204" s="39">
        <f>IF(E1204=2020, R1204, IF(E1204=1946, R1204+5.4, IF(E1204=1883, R1204+8.2, IF(E1204=1882, R1204+5.9, IF(E1204=1824, R1204+5.8, IF(E1204=1803, R1204+14.8, IF(E1204=1790, R1204+8, )))))))</f>
        <v>8.6596904115384614</v>
      </c>
      <c r="U1204" s="39">
        <f>IF(P1204="Affine", S1204, T1204)</f>
        <v>9.0314344392307699</v>
      </c>
      <c r="V1204" s="35"/>
      <c r="W1204" s="35"/>
      <c r="X1204" s="40"/>
      <c r="Y1204" s="39"/>
      <c r="Z1204" s="38"/>
      <c r="AA1204" s="35"/>
      <c r="AB1204" s="35"/>
      <c r="AC1204" s="35"/>
      <c r="AD1204" s="35"/>
      <c r="AE1204" s="35"/>
      <c r="AF1204" s="35"/>
      <c r="AG1204" s="35"/>
      <c r="AH1204" s="35"/>
      <c r="AI1204" s="35" t="s">
        <v>212</v>
      </c>
      <c r="AJ1204" s="35">
        <v>3</v>
      </c>
      <c r="AK1204" s="35" t="s">
        <v>213</v>
      </c>
      <c r="AL1204" s="38">
        <f>AVERAGE(V1205:V1217)</f>
        <v>9.0314344392307699</v>
      </c>
      <c r="AM1204" s="38">
        <f>AVERAGE(W1205:W1217)</f>
        <v>8.6596904115384614</v>
      </c>
    </row>
    <row r="1205" spans="1:39" x14ac:dyDescent="0.25">
      <c r="A1205" s="17" t="s">
        <v>1139</v>
      </c>
      <c r="B1205" s="18">
        <v>959</v>
      </c>
      <c r="C1205" s="18">
        <v>1204</v>
      </c>
      <c r="D1205" s="17">
        <v>1883</v>
      </c>
      <c r="E1205" s="17">
        <f>D1205</f>
        <v>1883</v>
      </c>
      <c r="F1205" s="17">
        <v>4</v>
      </c>
      <c r="G1205" s="17">
        <v>56</v>
      </c>
      <c r="H1205" s="17">
        <v>2020</v>
      </c>
      <c r="I1205" s="19" t="s">
        <v>12</v>
      </c>
      <c r="J1205" s="17">
        <v>810.11997014999997</v>
      </c>
      <c r="K1205" s="17">
        <v>-2870.93677312</v>
      </c>
      <c r="L1205" s="20">
        <v>139834.96407794001</v>
      </c>
      <c r="M1205" s="20">
        <v>5029112.5862362701</v>
      </c>
      <c r="N1205" s="20">
        <f t="shared" si="240"/>
        <v>139834.96400000001</v>
      </c>
      <c r="O1205" s="20">
        <f t="shared" si="241"/>
        <v>5029112.5860000001</v>
      </c>
      <c r="P1205" s="20" t="s">
        <v>104</v>
      </c>
      <c r="Q1205" s="43"/>
      <c r="R1205" s="43"/>
      <c r="S1205" s="43"/>
      <c r="T1205" s="43"/>
      <c r="U1205" s="43"/>
      <c r="V1205" s="53">
        <v>2.3935247999999998</v>
      </c>
      <c r="W1205" s="53">
        <v>5.8926020100000001</v>
      </c>
      <c r="X1205" s="45">
        <f t="shared" ref="X1205:X1217" si="251">IF(H1205=2020, V1205, IF(H1205=1946, V1205+5.4, IF(H1205=1883, V1205+8.2, IF(H1205=1882, V1205+5.9, IF(H1205=1824, V1205+5.8, IF(H1205=1803, V1205+14.8, IF(H1205=1790, V1205+8, )))))))</f>
        <v>2.3935247999999998</v>
      </c>
      <c r="Y1205" s="45">
        <f t="shared" ref="Y1205:Y1217" si="252">IF(H1205=2020, W1205, IF(H1205=1946, W1205+6.1, IF(H1205=1883, W1205+7.6, IF(H1205=1882, W1205+6.3, IF(H1205=1824, W1205+7.4, IF(H1205=1803, W1205+17.5, IF(H1205=1790, W1205+11.8, )))))))</f>
        <v>5.8926020100000001</v>
      </c>
      <c r="Z1205" s="45">
        <f t="shared" ref="Z1205:Z1217" si="253">IF(P1205="Affine", X1205, Y1205)</f>
        <v>2.3935247999999998</v>
      </c>
      <c r="AA1205" s="17"/>
      <c r="AB1205" s="17"/>
      <c r="AC1205" s="17"/>
      <c r="AD1205" s="17"/>
      <c r="AE1205" s="17"/>
      <c r="AF1205" s="17"/>
      <c r="AG1205" s="17"/>
      <c r="AH1205" s="17"/>
      <c r="AI1205" s="17"/>
      <c r="AJ1205" s="17"/>
      <c r="AK1205" s="17"/>
      <c r="AL1205" s="43"/>
      <c r="AM1205" s="43"/>
    </row>
    <row r="1206" spans="1:39" x14ac:dyDescent="0.25">
      <c r="A1206" s="17" t="s">
        <v>273</v>
      </c>
      <c r="B1206" s="18">
        <v>90</v>
      </c>
      <c r="C1206" s="18">
        <v>1205</v>
      </c>
      <c r="D1206" s="18">
        <v>2013</v>
      </c>
      <c r="E1206" s="17">
        <f>D1206</f>
        <v>2013</v>
      </c>
      <c r="F1206" s="17">
        <v>9</v>
      </c>
      <c r="G1206" s="17">
        <v>56</v>
      </c>
      <c r="H1206" s="17">
        <v>2020</v>
      </c>
      <c r="I1206" s="19" t="s">
        <v>12</v>
      </c>
      <c r="J1206" s="17">
        <v>3.5433347400000001</v>
      </c>
      <c r="K1206" s="17">
        <v>4.0624596200000003</v>
      </c>
      <c r="L1206" s="20">
        <v>139834.96410000001</v>
      </c>
      <c r="M1206" s="20">
        <v>5029112.5860000001</v>
      </c>
      <c r="N1206" s="20">
        <f t="shared" si="240"/>
        <v>139834.96400000001</v>
      </c>
      <c r="O1206" s="20">
        <f t="shared" si="241"/>
        <v>5029112.5860000001</v>
      </c>
      <c r="P1206" s="20" t="s">
        <v>104</v>
      </c>
      <c r="Q1206" s="43"/>
      <c r="R1206" s="43"/>
      <c r="S1206" s="43"/>
      <c r="T1206" s="43"/>
      <c r="U1206" s="43"/>
      <c r="V1206" s="44">
        <v>9.4</v>
      </c>
      <c r="W1206" s="44">
        <v>9.1</v>
      </c>
      <c r="X1206" s="45">
        <f t="shared" si="251"/>
        <v>9.4</v>
      </c>
      <c r="Y1206" s="45">
        <f t="shared" si="252"/>
        <v>9.1</v>
      </c>
      <c r="Z1206" s="45">
        <f t="shared" si="253"/>
        <v>9.4</v>
      </c>
      <c r="AA1206" s="17"/>
      <c r="AB1206" s="17"/>
      <c r="AC1206" s="17"/>
      <c r="AD1206" s="17"/>
      <c r="AE1206" s="17"/>
      <c r="AF1206" s="17"/>
      <c r="AG1206" s="17"/>
      <c r="AH1206" s="17"/>
      <c r="AI1206" s="17"/>
      <c r="AJ1206" s="17"/>
      <c r="AK1206" s="17"/>
      <c r="AL1206" s="43"/>
      <c r="AM1206" s="43"/>
    </row>
    <row r="1207" spans="1:39" x14ac:dyDescent="0.25">
      <c r="A1207" s="17" t="s">
        <v>346</v>
      </c>
      <c r="B1207" s="18">
        <v>166</v>
      </c>
      <c r="C1207" s="18">
        <v>1206</v>
      </c>
      <c r="D1207" s="18">
        <v>2000</v>
      </c>
      <c r="E1207" s="17">
        <f>D1207</f>
        <v>2000</v>
      </c>
      <c r="F1207" s="17">
        <v>27</v>
      </c>
      <c r="G1207" s="17">
        <v>56</v>
      </c>
      <c r="H1207" s="17">
        <v>2020</v>
      </c>
      <c r="I1207" s="19" t="s">
        <v>12</v>
      </c>
      <c r="J1207" s="17">
        <v>1638.8765410799999</v>
      </c>
      <c r="K1207" s="17">
        <v>-211.99785889</v>
      </c>
      <c r="L1207" s="20">
        <v>139834.96410000001</v>
      </c>
      <c r="M1207" s="20">
        <v>5029112.5860000001</v>
      </c>
      <c r="N1207" s="20">
        <f t="shared" si="240"/>
        <v>139834.96400000001</v>
      </c>
      <c r="O1207" s="20">
        <f t="shared" si="241"/>
        <v>5029112.5860000001</v>
      </c>
      <c r="P1207" s="20" t="s">
        <v>104</v>
      </c>
      <c r="Q1207" s="43"/>
      <c r="R1207" s="43"/>
      <c r="S1207" s="43"/>
      <c r="T1207" s="43"/>
      <c r="U1207" s="43"/>
      <c r="V1207" s="44">
        <v>1.2</v>
      </c>
      <c r="W1207" s="44">
        <v>1.5</v>
      </c>
      <c r="X1207" s="45">
        <f t="shared" si="251"/>
        <v>1.2</v>
      </c>
      <c r="Y1207" s="45">
        <f t="shared" si="252"/>
        <v>1.5</v>
      </c>
      <c r="Z1207" s="45">
        <f t="shared" si="253"/>
        <v>1.2</v>
      </c>
      <c r="AA1207" s="17"/>
      <c r="AB1207" s="17"/>
      <c r="AC1207" s="17"/>
      <c r="AD1207" s="17"/>
      <c r="AE1207" s="17"/>
      <c r="AF1207" s="17"/>
      <c r="AG1207" s="17"/>
      <c r="AH1207" s="17"/>
      <c r="AI1207" s="17"/>
      <c r="AJ1207" s="17"/>
      <c r="AK1207" s="17"/>
      <c r="AL1207" s="43"/>
      <c r="AM1207" s="43"/>
    </row>
    <row r="1208" spans="1:39" x14ac:dyDescent="0.25">
      <c r="A1208" s="17" t="s">
        <v>874</v>
      </c>
      <c r="B1208" s="18">
        <v>699</v>
      </c>
      <c r="C1208" s="18">
        <v>1207</v>
      </c>
      <c r="D1208" s="17" t="s">
        <v>837</v>
      </c>
      <c r="E1208" s="17">
        <v>1946</v>
      </c>
      <c r="F1208" s="17">
        <v>38</v>
      </c>
      <c r="G1208" s="17">
        <v>56</v>
      </c>
      <c r="H1208" s="17">
        <v>2020</v>
      </c>
      <c r="I1208" s="19" t="s">
        <v>12</v>
      </c>
      <c r="J1208" s="17">
        <v>15.70830028</v>
      </c>
      <c r="K1208" s="17">
        <v>11.374164929999999</v>
      </c>
      <c r="L1208" s="20">
        <v>139834.96410000001</v>
      </c>
      <c r="M1208" s="20">
        <v>5029112.5860000001</v>
      </c>
      <c r="N1208" s="20">
        <f t="shared" si="240"/>
        <v>139834.96400000001</v>
      </c>
      <c r="O1208" s="20">
        <f t="shared" si="241"/>
        <v>5029112.5860000001</v>
      </c>
      <c r="P1208" s="20" t="s">
        <v>104</v>
      </c>
      <c r="Q1208" s="43"/>
      <c r="R1208" s="43"/>
      <c r="S1208" s="43"/>
      <c r="T1208" s="43"/>
      <c r="U1208" s="43"/>
      <c r="V1208" s="44">
        <v>0.6</v>
      </c>
      <c r="W1208" s="44">
        <v>2.2999999999999998</v>
      </c>
      <c r="X1208" s="45">
        <f t="shared" si="251"/>
        <v>0.6</v>
      </c>
      <c r="Y1208" s="45">
        <f t="shared" si="252"/>
        <v>2.2999999999999998</v>
      </c>
      <c r="Z1208" s="45">
        <f t="shared" si="253"/>
        <v>0.6</v>
      </c>
      <c r="AA1208" s="17"/>
      <c r="AB1208" s="17"/>
      <c r="AC1208" s="17"/>
      <c r="AD1208" s="17"/>
      <c r="AE1208" s="17"/>
      <c r="AF1208" s="17"/>
      <c r="AG1208" s="17"/>
      <c r="AH1208" s="17"/>
      <c r="AI1208" s="17"/>
      <c r="AJ1208" s="17"/>
      <c r="AK1208" s="17"/>
      <c r="AL1208" s="43"/>
      <c r="AM1208" s="43"/>
    </row>
    <row r="1209" spans="1:39" x14ac:dyDescent="0.25">
      <c r="A1209" s="17" t="s">
        <v>900</v>
      </c>
      <c r="B1209" s="18">
        <v>724</v>
      </c>
      <c r="C1209" s="18">
        <v>1208</v>
      </c>
      <c r="D1209" s="17" t="s">
        <v>879</v>
      </c>
      <c r="E1209" s="17">
        <v>1946</v>
      </c>
      <c r="F1209" s="17">
        <v>22</v>
      </c>
      <c r="G1209" s="17">
        <v>56</v>
      </c>
      <c r="H1209" s="17">
        <v>2020</v>
      </c>
      <c r="I1209" s="19" t="s">
        <v>12</v>
      </c>
      <c r="J1209" s="17">
        <v>680.26097745000004</v>
      </c>
      <c r="K1209" s="17">
        <v>-155.54956834999999</v>
      </c>
      <c r="L1209" s="20">
        <v>139834.96410000001</v>
      </c>
      <c r="M1209" s="20">
        <v>5029112.5860000001</v>
      </c>
      <c r="N1209" s="20">
        <f t="shared" si="240"/>
        <v>139834.96400000001</v>
      </c>
      <c r="O1209" s="20">
        <f t="shared" si="241"/>
        <v>5029112.5860000001</v>
      </c>
      <c r="P1209" s="20" t="s">
        <v>104</v>
      </c>
      <c r="Q1209" s="43"/>
      <c r="R1209" s="43"/>
      <c r="S1209" s="43"/>
      <c r="T1209" s="43"/>
      <c r="U1209" s="43"/>
      <c r="V1209" s="44">
        <v>12.5</v>
      </c>
      <c r="W1209" s="44">
        <v>11.3</v>
      </c>
      <c r="X1209" s="45">
        <f t="shared" si="251"/>
        <v>12.5</v>
      </c>
      <c r="Y1209" s="45">
        <f t="shared" si="252"/>
        <v>11.3</v>
      </c>
      <c r="Z1209" s="45">
        <f t="shared" si="253"/>
        <v>12.5</v>
      </c>
      <c r="AA1209" s="17"/>
      <c r="AB1209" s="17"/>
      <c r="AC1209" s="17"/>
      <c r="AD1209" s="17"/>
      <c r="AE1209" s="17"/>
      <c r="AF1209" s="17"/>
      <c r="AG1209" s="17"/>
      <c r="AH1209" s="17"/>
      <c r="AI1209" s="17"/>
      <c r="AJ1209" s="17"/>
      <c r="AK1209" s="17"/>
      <c r="AL1209" s="43"/>
      <c r="AM1209" s="43"/>
    </row>
    <row r="1210" spans="1:39" x14ac:dyDescent="0.25">
      <c r="A1210" s="17" t="s">
        <v>941</v>
      </c>
      <c r="B1210" s="18">
        <v>764</v>
      </c>
      <c r="C1210" s="18">
        <v>1209</v>
      </c>
      <c r="D1210" s="17" t="s">
        <v>919</v>
      </c>
      <c r="E1210" s="17">
        <v>1946</v>
      </c>
      <c r="F1210" s="17">
        <v>23</v>
      </c>
      <c r="G1210" s="17">
        <v>56</v>
      </c>
      <c r="H1210" s="17">
        <v>2020</v>
      </c>
      <c r="I1210" s="19" t="s">
        <v>12</v>
      </c>
      <c r="J1210" s="17">
        <v>49.643969939999998</v>
      </c>
      <c r="K1210" s="17">
        <v>33.359604849999997</v>
      </c>
      <c r="L1210" s="20">
        <v>139834.96410000001</v>
      </c>
      <c r="M1210" s="20">
        <v>5029112.5860000001</v>
      </c>
      <c r="N1210" s="20">
        <f t="shared" si="240"/>
        <v>139834.96400000001</v>
      </c>
      <c r="O1210" s="20">
        <f t="shared" si="241"/>
        <v>5029112.5860000001</v>
      </c>
      <c r="P1210" s="20" t="s">
        <v>104</v>
      </c>
      <c r="Q1210" s="43"/>
      <c r="R1210" s="43"/>
      <c r="S1210" s="43"/>
      <c r="T1210" s="43"/>
      <c r="U1210" s="43"/>
      <c r="V1210" s="44">
        <v>5.2</v>
      </c>
      <c r="W1210" s="44">
        <v>4.2</v>
      </c>
      <c r="X1210" s="45">
        <f t="shared" si="251"/>
        <v>5.2</v>
      </c>
      <c r="Y1210" s="45">
        <f t="shared" si="252"/>
        <v>4.2</v>
      </c>
      <c r="Z1210" s="45">
        <f t="shared" si="253"/>
        <v>5.2</v>
      </c>
      <c r="AA1210" s="17"/>
      <c r="AB1210" s="17"/>
      <c r="AC1210" s="17"/>
      <c r="AD1210" s="17"/>
      <c r="AE1210" s="17"/>
      <c r="AF1210" s="17"/>
      <c r="AG1210" s="17"/>
      <c r="AH1210" s="17"/>
      <c r="AI1210" s="17"/>
      <c r="AJ1210" s="17"/>
      <c r="AK1210" s="17"/>
      <c r="AL1210" s="43"/>
      <c r="AM1210" s="43"/>
    </row>
    <row r="1211" spans="1:39" x14ac:dyDescent="0.25">
      <c r="A1211" s="17" t="s">
        <v>305</v>
      </c>
      <c r="B1211" s="18">
        <v>122</v>
      </c>
      <c r="C1211" s="18">
        <v>1210</v>
      </c>
      <c r="D1211" s="18">
        <v>2010</v>
      </c>
      <c r="E1211" s="17">
        <f>D1211</f>
        <v>2010</v>
      </c>
      <c r="F1211" s="17">
        <v>18</v>
      </c>
      <c r="G1211" s="17">
        <v>56</v>
      </c>
      <c r="H1211" s="17">
        <v>2020</v>
      </c>
      <c r="I1211" s="19" t="s">
        <v>12</v>
      </c>
      <c r="J1211" s="17">
        <v>2843.2766415999999</v>
      </c>
      <c r="K1211" s="17">
        <v>-500.86923939000002</v>
      </c>
      <c r="L1211" s="20">
        <v>139834.96410000001</v>
      </c>
      <c r="M1211" s="20">
        <v>5029112.5860000001</v>
      </c>
      <c r="N1211" s="20">
        <f t="shared" si="240"/>
        <v>139834.96400000001</v>
      </c>
      <c r="O1211" s="20">
        <f t="shared" si="241"/>
        <v>5029112.5860000001</v>
      </c>
      <c r="P1211" s="20" t="s">
        <v>104</v>
      </c>
      <c r="Q1211" s="43"/>
      <c r="R1211" s="43"/>
      <c r="S1211" s="43"/>
      <c r="T1211" s="43"/>
      <c r="U1211" s="43"/>
      <c r="V1211" s="45">
        <v>3.7843824800000001</v>
      </c>
      <c r="W1211" s="45">
        <v>3.2911904199999999</v>
      </c>
      <c r="X1211" s="45">
        <f t="shared" si="251"/>
        <v>3.7843824800000001</v>
      </c>
      <c r="Y1211" s="45">
        <f t="shared" si="252"/>
        <v>3.2911904199999999</v>
      </c>
      <c r="Z1211" s="45">
        <f t="shared" si="253"/>
        <v>3.7843824800000001</v>
      </c>
      <c r="AA1211" s="17"/>
      <c r="AB1211" s="17"/>
      <c r="AC1211" s="17"/>
      <c r="AD1211" s="17"/>
      <c r="AE1211" s="17"/>
      <c r="AF1211" s="17"/>
      <c r="AG1211" s="17"/>
      <c r="AH1211" s="17"/>
      <c r="AI1211" s="17"/>
      <c r="AJ1211" s="17"/>
      <c r="AK1211" s="17"/>
      <c r="AL1211" s="43"/>
      <c r="AM1211" s="43"/>
    </row>
    <row r="1212" spans="1:39" x14ac:dyDescent="0.25">
      <c r="A1212" s="17" t="s">
        <v>374</v>
      </c>
      <c r="B1212" s="18">
        <v>195</v>
      </c>
      <c r="C1212" s="18">
        <v>1211</v>
      </c>
      <c r="D1212" s="18">
        <v>1998</v>
      </c>
      <c r="E1212" s="17">
        <f>D1212</f>
        <v>1998</v>
      </c>
      <c r="F1212" s="17">
        <v>21</v>
      </c>
      <c r="G1212" s="17">
        <v>56</v>
      </c>
      <c r="H1212" s="17">
        <v>2020</v>
      </c>
      <c r="I1212" s="19" t="s">
        <v>12</v>
      </c>
      <c r="J1212" s="17">
        <v>2231.6578160099998</v>
      </c>
      <c r="K1212" s="17">
        <v>-370.61266339999997</v>
      </c>
      <c r="L1212" s="20">
        <v>139834.96410000001</v>
      </c>
      <c r="M1212" s="20">
        <v>5029112.5860000001</v>
      </c>
      <c r="N1212" s="20">
        <f t="shared" si="240"/>
        <v>139834.96400000001</v>
      </c>
      <c r="O1212" s="20">
        <f t="shared" si="241"/>
        <v>5029112.5860000001</v>
      </c>
      <c r="P1212" s="20" t="s">
        <v>104</v>
      </c>
      <c r="Q1212" s="43"/>
      <c r="R1212" s="43"/>
      <c r="S1212" s="43"/>
      <c r="T1212" s="43"/>
      <c r="U1212" s="43"/>
      <c r="V1212" s="52">
        <v>7.3105143999999997</v>
      </c>
      <c r="W1212" s="52">
        <v>2.76012016</v>
      </c>
      <c r="X1212" s="45">
        <f t="shared" si="251"/>
        <v>7.3105143999999997</v>
      </c>
      <c r="Y1212" s="45">
        <f t="shared" si="252"/>
        <v>2.76012016</v>
      </c>
      <c r="Z1212" s="45">
        <f t="shared" si="253"/>
        <v>7.3105143999999997</v>
      </c>
      <c r="AA1212" s="17"/>
      <c r="AB1212" s="17"/>
      <c r="AC1212" s="17"/>
      <c r="AD1212" s="17"/>
      <c r="AE1212" s="17"/>
      <c r="AF1212" s="17"/>
      <c r="AG1212" s="17"/>
      <c r="AH1212" s="17"/>
      <c r="AI1212" s="17"/>
      <c r="AJ1212" s="17"/>
      <c r="AK1212" s="17"/>
      <c r="AL1212" s="43"/>
      <c r="AM1212" s="43"/>
    </row>
    <row r="1213" spans="1:39" x14ac:dyDescent="0.25">
      <c r="A1213" s="17" t="s">
        <v>405</v>
      </c>
      <c r="B1213" s="18">
        <v>227</v>
      </c>
      <c r="C1213" s="18">
        <v>1212</v>
      </c>
      <c r="D1213" s="18">
        <v>1995</v>
      </c>
      <c r="E1213" s="17">
        <f>D1213</f>
        <v>1995</v>
      </c>
      <c r="F1213" s="17">
        <v>23</v>
      </c>
      <c r="G1213" s="17">
        <v>56</v>
      </c>
      <c r="H1213" s="17">
        <v>2020</v>
      </c>
      <c r="I1213" s="19" t="s">
        <v>12</v>
      </c>
      <c r="J1213" s="17">
        <v>1783.66212726</v>
      </c>
      <c r="K1213" s="17">
        <v>-229.05740528000001</v>
      </c>
      <c r="L1213" s="20">
        <v>139834.96410000001</v>
      </c>
      <c r="M1213" s="20">
        <v>5029112.5860000001</v>
      </c>
      <c r="N1213" s="20">
        <f t="shared" si="240"/>
        <v>139834.96400000001</v>
      </c>
      <c r="O1213" s="20">
        <f t="shared" si="241"/>
        <v>5029112.5860000001</v>
      </c>
      <c r="P1213" s="20" t="s">
        <v>104</v>
      </c>
      <c r="Q1213" s="43"/>
      <c r="R1213" s="43"/>
      <c r="S1213" s="43"/>
      <c r="T1213" s="43"/>
      <c r="U1213" s="43"/>
      <c r="V1213" s="52">
        <v>18.747197920000001</v>
      </c>
      <c r="W1213" s="52">
        <v>23.161565970000002</v>
      </c>
      <c r="X1213" s="45">
        <f t="shared" si="251"/>
        <v>18.747197920000001</v>
      </c>
      <c r="Y1213" s="45">
        <f t="shared" si="252"/>
        <v>23.161565970000002</v>
      </c>
      <c r="Z1213" s="45">
        <f t="shared" si="253"/>
        <v>18.747197920000001</v>
      </c>
      <c r="AA1213" s="17"/>
      <c r="AB1213" s="17"/>
      <c r="AC1213" s="17"/>
      <c r="AD1213" s="17"/>
      <c r="AE1213" s="17"/>
      <c r="AF1213" s="17"/>
      <c r="AG1213" s="17"/>
      <c r="AH1213" s="17"/>
      <c r="AI1213" s="17"/>
      <c r="AJ1213" s="17"/>
      <c r="AK1213" s="17"/>
      <c r="AL1213" s="43"/>
      <c r="AM1213" s="43"/>
    </row>
    <row r="1214" spans="1:39" x14ac:dyDescent="0.25">
      <c r="A1214" s="17" t="s">
        <v>432</v>
      </c>
      <c r="B1214" s="18">
        <v>255</v>
      </c>
      <c r="C1214" s="18">
        <v>1213</v>
      </c>
      <c r="D1214" s="18">
        <v>1992</v>
      </c>
      <c r="E1214" s="17">
        <f>D1214</f>
        <v>1992</v>
      </c>
      <c r="F1214" s="17">
        <v>20</v>
      </c>
      <c r="G1214" s="17">
        <v>56</v>
      </c>
      <c r="H1214" s="17">
        <v>2020</v>
      </c>
      <c r="I1214" s="19" t="s">
        <v>12</v>
      </c>
      <c r="J1214" s="17">
        <v>3512.3685810500001</v>
      </c>
      <c r="K1214" s="17">
        <v>-707.86138194</v>
      </c>
      <c r="L1214" s="20">
        <v>139834.96410000001</v>
      </c>
      <c r="M1214" s="20">
        <v>5029112.5860000001</v>
      </c>
      <c r="N1214" s="20">
        <f t="shared" si="240"/>
        <v>139834.96400000001</v>
      </c>
      <c r="O1214" s="20">
        <f t="shared" si="241"/>
        <v>5029112.5860000001</v>
      </c>
      <c r="P1214" s="20" t="s">
        <v>104</v>
      </c>
      <c r="Q1214" s="43"/>
      <c r="R1214" s="43"/>
      <c r="S1214" s="43"/>
      <c r="T1214" s="43"/>
      <c r="U1214" s="43"/>
      <c r="V1214" s="52">
        <v>12.95814925</v>
      </c>
      <c r="W1214" s="52">
        <v>14.681701840000001</v>
      </c>
      <c r="X1214" s="45">
        <f t="shared" si="251"/>
        <v>12.95814925</v>
      </c>
      <c r="Y1214" s="45">
        <f t="shared" si="252"/>
        <v>14.681701840000001</v>
      </c>
      <c r="Z1214" s="45">
        <f t="shared" si="253"/>
        <v>12.95814925</v>
      </c>
      <c r="AA1214" s="17"/>
      <c r="AB1214" s="17"/>
      <c r="AC1214" s="17"/>
      <c r="AD1214" s="17"/>
      <c r="AE1214" s="17"/>
      <c r="AF1214" s="17"/>
      <c r="AG1214" s="17"/>
      <c r="AH1214" s="17"/>
      <c r="AI1214" s="17"/>
      <c r="AJ1214" s="17"/>
      <c r="AK1214" s="17"/>
      <c r="AL1214" s="43"/>
      <c r="AM1214" s="43"/>
    </row>
    <row r="1215" spans="1:39" x14ac:dyDescent="0.25">
      <c r="A1215" s="17" t="s">
        <v>532</v>
      </c>
      <c r="B1215" s="18">
        <v>357</v>
      </c>
      <c r="C1215" s="18">
        <v>1214</v>
      </c>
      <c r="D1215" s="18">
        <v>1983</v>
      </c>
      <c r="E1215" s="18">
        <v>1983</v>
      </c>
      <c r="F1215" s="17">
        <v>27</v>
      </c>
      <c r="G1215" s="17">
        <v>56</v>
      </c>
      <c r="H1215" s="17">
        <v>2020</v>
      </c>
      <c r="I1215" s="19" t="s">
        <v>12</v>
      </c>
      <c r="J1215" s="17">
        <v>3540.94510597</v>
      </c>
      <c r="K1215" s="17">
        <v>-765.03566903000001</v>
      </c>
      <c r="L1215" s="20">
        <v>139834.96410000001</v>
      </c>
      <c r="M1215" s="20">
        <v>5029112.5860000001</v>
      </c>
      <c r="N1215" s="20">
        <f t="shared" si="240"/>
        <v>139834.96400000001</v>
      </c>
      <c r="O1215" s="20">
        <f t="shared" si="241"/>
        <v>5029112.5860000001</v>
      </c>
      <c r="P1215" s="20" t="s">
        <v>104</v>
      </c>
      <c r="Q1215" s="43"/>
      <c r="R1215" s="43"/>
      <c r="S1215" s="43"/>
      <c r="T1215" s="43"/>
      <c r="U1215" s="43"/>
      <c r="V1215" s="45">
        <v>15.457882809999999</v>
      </c>
      <c r="W1215" s="45">
        <v>14.28045571</v>
      </c>
      <c r="X1215" s="45">
        <f t="shared" si="251"/>
        <v>15.457882809999999</v>
      </c>
      <c r="Y1215" s="45">
        <f t="shared" si="252"/>
        <v>14.28045571</v>
      </c>
      <c r="Z1215" s="45">
        <f t="shared" si="253"/>
        <v>15.457882809999999</v>
      </c>
      <c r="AA1215" s="17"/>
      <c r="AB1215" s="17"/>
      <c r="AC1215" s="17"/>
      <c r="AD1215" s="17"/>
      <c r="AE1215" s="17"/>
      <c r="AF1215" s="17"/>
      <c r="AG1215" s="17"/>
      <c r="AH1215" s="17"/>
      <c r="AI1215" s="17"/>
      <c r="AJ1215" s="17"/>
      <c r="AK1215" s="17"/>
      <c r="AL1215" s="43"/>
      <c r="AM1215" s="43"/>
    </row>
    <row r="1216" spans="1:39" x14ac:dyDescent="0.25">
      <c r="A1216" s="17" t="s">
        <v>565</v>
      </c>
      <c r="B1216" s="18">
        <v>392</v>
      </c>
      <c r="C1216" s="18">
        <v>1215</v>
      </c>
      <c r="D1216">
        <v>1980</v>
      </c>
      <c r="E1216">
        <v>1980</v>
      </c>
      <c r="F1216">
        <v>30</v>
      </c>
      <c r="G1216" s="17">
        <v>56</v>
      </c>
      <c r="H1216" s="17">
        <v>2020</v>
      </c>
      <c r="I1216" s="19" t="s">
        <v>12</v>
      </c>
      <c r="J1216">
        <v>3701.80761282</v>
      </c>
      <c r="K1216">
        <v>-823.82411203000004</v>
      </c>
      <c r="L1216" s="54">
        <v>139834.96410000001</v>
      </c>
      <c r="M1216" s="54">
        <v>5029112.5860000001</v>
      </c>
      <c r="N1216" s="20">
        <f t="shared" si="240"/>
        <v>139834.96400000001</v>
      </c>
      <c r="O1216" s="20">
        <f t="shared" si="241"/>
        <v>5029112.5860000001</v>
      </c>
      <c r="P1216" s="20" t="s">
        <v>104</v>
      </c>
      <c r="Q1216" s="43"/>
      <c r="R1216" s="43"/>
      <c r="S1216" s="43"/>
      <c r="T1216" s="43"/>
      <c r="U1216" s="43"/>
      <c r="V1216" s="45">
        <v>9.8255431899999994</v>
      </c>
      <c r="W1216" s="45">
        <v>6.3555989799999999</v>
      </c>
      <c r="X1216" s="45">
        <f t="shared" si="251"/>
        <v>9.8255431899999994</v>
      </c>
      <c r="Y1216" s="45">
        <f t="shared" si="252"/>
        <v>6.3555989799999999</v>
      </c>
      <c r="Z1216" s="45">
        <f t="shared" si="253"/>
        <v>9.8255431899999994</v>
      </c>
      <c r="AA1216" s="17"/>
      <c r="AB1216" s="17"/>
      <c r="AC1216" s="17"/>
      <c r="AD1216" s="17"/>
      <c r="AE1216" s="17"/>
      <c r="AF1216" s="17"/>
      <c r="AG1216" s="17"/>
      <c r="AH1216" s="17"/>
      <c r="AI1216" s="17"/>
      <c r="AJ1216" s="17"/>
      <c r="AK1216" s="17"/>
      <c r="AL1216" s="43"/>
      <c r="AM1216" s="43"/>
    </row>
    <row r="1217" spans="1:39" x14ac:dyDescent="0.25">
      <c r="A1217" s="17" t="s">
        <v>587</v>
      </c>
      <c r="B1217" s="18">
        <v>414</v>
      </c>
      <c r="C1217" s="18">
        <v>1216</v>
      </c>
      <c r="D1217" s="18">
        <v>1977</v>
      </c>
      <c r="E1217" s="17">
        <f>D1217</f>
        <v>1977</v>
      </c>
      <c r="F1217" s="17">
        <v>13</v>
      </c>
      <c r="G1217" s="17">
        <v>56</v>
      </c>
      <c r="H1217" s="17">
        <v>2020</v>
      </c>
      <c r="I1217" s="19" t="s">
        <v>12</v>
      </c>
      <c r="J1217" s="17">
        <v>3772.91845556</v>
      </c>
      <c r="K1217" s="17">
        <v>-846.31945560999998</v>
      </c>
      <c r="L1217" s="20">
        <v>139834.96410000001</v>
      </c>
      <c r="M1217" s="20">
        <v>5029112.5860000001</v>
      </c>
      <c r="N1217" s="20">
        <f t="shared" si="240"/>
        <v>139834.96400000001</v>
      </c>
      <c r="O1217" s="20">
        <f t="shared" si="241"/>
        <v>5029112.5860000001</v>
      </c>
      <c r="P1217" s="20" t="s">
        <v>104</v>
      </c>
      <c r="Q1217" s="43"/>
      <c r="R1217" s="43"/>
      <c r="S1217" s="43"/>
      <c r="T1217" s="43"/>
      <c r="U1217" s="43"/>
      <c r="V1217" s="44">
        <v>18.031452860000002</v>
      </c>
      <c r="W1217" s="44">
        <v>13.752740259999999</v>
      </c>
      <c r="X1217" s="45">
        <f t="shared" si="251"/>
        <v>18.031452860000002</v>
      </c>
      <c r="Y1217" s="45">
        <f t="shared" si="252"/>
        <v>13.752740259999999</v>
      </c>
      <c r="Z1217" s="45">
        <f t="shared" si="253"/>
        <v>18.031452860000002</v>
      </c>
      <c r="AA1217" s="17"/>
      <c r="AB1217" s="17"/>
      <c r="AC1217" s="17"/>
      <c r="AD1217" s="17"/>
      <c r="AE1217" s="17"/>
      <c r="AF1217" s="17"/>
      <c r="AG1217" s="17"/>
      <c r="AH1217" s="17"/>
      <c r="AI1217" s="17"/>
      <c r="AJ1217" s="17"/>
      <c r="AK1217" s="17"/>
      <c r="AL1217" s="43"/>
      <c r="AM1217" s="43"/>
    </row>
    <row r="1218" spans="1:39" x14ac:dyDescent="0.25">
      <c r="A1218" s="35" t="s">
        <v>220</v>
      </c>
      <c r="B1218" s="35">
        <v>60</v>
      </c>
      <c r="C1218" s="35">
        <v>1217</v>
      </c>
      <c r="D1218" s="35">
        <v>2020</v>
      </c>
      <c r="E1218" s="35">
        <f>D1218</f>
        <v>2020</v>
      </c>
      <c r="F1218" s="35" t="s">
        <v>12</v>
      </c>
      <c r="G1218" s="35">
        <v>60</v>
      </c>
      <c r="H1218" s="35">
        <v>2020</v>
      </c>
      <c r="I1218" s="36">
        <v>14</v>
      </c>
      <c r="J1218" s="35" t="s">
        <v>12</v>
      </c>
      <c r="K1218" s="35" t="s">
        <v>12</v>
      </c>
      <c r="L1218" s="37">
        <v>139896.3535</v>
      </c>
      <c r="M1218" s="37">
        <v>5029389.6569999997</v>
      </c>
      <c r="N1218" s="37">
        <f t="shared" ref="N1218:N1281" si="254">ROUND(L1218,3)</f>
        <v>139896.35399999999</v>
      </c>
      <c r="O1218" s="37">
        <f t="shared" ref="O1218:O1281" si="255">ROUND(M1218,3)</f>
        <v>5029389.6569999997</v>
      </c>
      <c r="P1218" s="37" t="s">
        <v>104</v>
      </c>
      <c r="Q1218" s="38">
        <v>10.618465953571429</v>
      </c>
      <c r="R1218" s="38">
        <v>10.49570761</v>
      </c>
      <c r="S1218" s="39">
        <f>IF(E1218=2020, Q1218, IF(E1218=1946, Q1218+5.4, IF(E1218=1883, Q1218+8.2, IF(E1218=1882, Q1218+5.9, IF(E1218=1824, Q1218+5.8, IF(E1218=1803, Q1218+14.8, IF(E1218=1790, Q1218+8, )))))))</f>
        <v>10.618465953571429</v>
      </c>
      <c r="T1218" s="39">
        <f>IF(E1218=2020, R1218, IF(E1218=1946, R1218+5.4, IF(E1218=1883, R1218+8.2, IF(E1218=1882, R1218+5.9, IF(E1218=1824, R1218+5.8, IF(E1218=1803, R1218+14.8, IF(E1218=1790, R1218+8, )))))))</f>
        <v>10.49570761</v>
      </c>
      <c r="U1218" s="39">
        <f>IF(P1218="Affine", S1218, T1218)</f>
        <v>10.618465953571429</v>
      </c>
      <c r="V1218" s="35"/>
      <c r="W1218" s="35"/>
      <c r="X1218" s="40"/>
      <c r="Y1218" s="39"/>
      <c r="Z1218" s="38"/>
      <c r="AA1218" s="35"/>
      <c r="AB1218" s="35"/>
      <c r="AC1218" s="35"/>
      <c r="AD1218" s="35"/>
      <c r="AE1218" s="35"/>
      <c r="AF1218" s="35"/>
      <c r="AG1218" s="35"/>
      <c r="AH1218" s="35"/>
      <c r="AI1218" s="35" t="s">
        <v>212</v>
      </c>
      <c r="AJ1218" s="35">
        <v>3</v>
      </c>
      <c r="AK1218" s="35" t="s">
        <v>221</v>
      </c>
      <c r="AL1218" s="38">
        <f>AVERAGE(V1219:V1232)</f>
        <v>10.618465953571429</v>
      </c>
      <c r="AM1218" s="38">
        <f>AVERAGE(W1219:W1232)</f>
        <v>10.49570761</v>
      </c>
    </row>
    <row r="1219" spans="1:39" x14ac:dyDescent="0.25">
      <c r="A1219" s="17" t="s">
        <v>279</v>
      </c>
      <c r="B1219" s="18">
        <v>96</v>
      </c>
      <c r="C1219" s="18">
        <v>1218</v>
      </c>
      <c r="D1219" s="18">
        <v>2013</v>
      </c>
      <c r="E1219" s="17">
        <f>D1219</f>
        <v>2013</v>
      </c>
      <c r="F1219" s="17">
        <v>15</v>
      </c>
      <c r="G1219" s="17">
        <v>60</v>
      </c>
      <c r="H1219" s="17">
        <v>2020</v>
      </c>
      <c r="I1219" s="19" t="s">
        <v>12</v>
      </c>
      <c r="J1219" s="17">
        <v>3.62715722</v>
      </c>
      <c r="K1219" s="17">
        <v>4.3923008599999998</v>
      </c>
      <c r="L1219" s="20">
        <v>139896.3535</v>
      </c>
      <c r="M1219" s="20">
        <v>5029389.6569999997</v>
      </c>
      <c r="N1219" s="20">
        <f t="shared" si="254"/>
        <v>139896.35399999999</v>
      </c>
      <c r="O1219" s="20">
        <f t="shared" si="255"/>
        <v>5029389.6569999997</v>
      </c>
      <c r="P1219" s="20" t="s">
        <v>104</v>
      </c>
      <c r="Q1219" s="43"/>
      <c r="R1219" s="43"/>
      <c r="S1219" s="43"/>
      <c r="T1219" s="43"/>
      <c r="U1219" s="43"/>
      <c r="V1219" s="44">
        <v>0</v>
      </c>
      <c r="W1219" s="44">
        <v>0.1</v>
      </c>
      <c r="X1219" s="45">
        <f t="shared" ref="X1219:X1232" si="256">IF(H1219=2020, V1219, IF(H1219=1946, V1219+5.4, IF(H1219=1883, V1219+8.2, IF(H1219=1882, V1219+5.9, IF(H1219=1824, V1219+5.8, IF(H1219=1803, V1219+14.8, IF(H1219=1790, V1219+8, )))))))</f>
        <v>0</v>
      </c>
      <c r="Y1219" s="45">
        <f t="shared" ref="Y1219:Y1232" si="257">IF(H1219=2020, W1219, IF(H1219=1946, W1219+6.1, IF(H1219=1883, W1219+7.6, IF(H1219=1882, W1219+6.3, IF(H1219=1824, W1219+7.4, IF(H1219=1803, W1219+17.5, IF(H1219=1790, W1219+11.8, )))))))</f>
        <v>0.1</v>
      </c>
      <c r="Z1219" s="45">
        <f t="shared" ref="Z1219:Z1232" si="258">IF(P1219="Affine", X1219, Y1219)</f>
        <v>0</v>
      </c>
      <c r="AA1219" s="17"/>
      <c r="AB1219" s="17"/>
      <c r="AC1219" s="17"/>
      <c r="AD1219" s="17"/>
      <c r="AE1219" s="17"/>
      <c r="AF1219" s="17"/>
      <c r="AG1219" s="17"/>
      <c r="AH1219" s="17"/>
      <c r="AI1219" s="17"/>
      <c r="AJ1219" s="17"/>
      <c r="AK1219" s="17"/>
      <c r="AL1219" s="43"/>
      <c r="AM1219" s="43"/>
    </row>
    <row r="1220" spans="1:39" x14ac:dyDescent="0.25">
      <c r="A1220" s="17" t="s">
        <v>350</v>
      </c>
      <c r="B1220" s="18">
        <v>170</v>
      </c>
      <c r="C1220" s="18">
        <v>1219</v>
      </c>
      <c r="D1220" s="18">
        <v>2000</v>
      </c>
      <c r="E1220" s="17">
        <f>D1220</f>
        <v>2000</v>
      </c>
      <c r="F1220" s="17">
        <v>31</v>
      </c>
      <c r="G1220" s="17">
        <v>60</v>
      </c>
      <c r="H1220" s="17">
        <v>2020</v>
      </c>
      <c r="I1220" s="19" t="s">
        <v>12</v>
      </c>
      <c r="J1220" s="17">
        <v>1662.7942704100001</v>
      </c>
      <c r="K1220" s="17">
        <v>-180.91269502</v>
      </c>
      <c r="L1220" s="20">
        <v>139896.3535</v>
      </c>
      <c r="M1220" s="20">
        <v>5029389.6569999997</v>
      </c>
      <c r="N1220" s="20">
        <f t="shared" si="254"/>
        <v>139896.35399999999</v>
      </c>
      <c r="O1220" s="20">
        <f t="shared" si="255"/>
        <v>5029389.6569999997</v>
      </c>
      <c r="P1220" s="20" t="s">
        <v>104</v>
      </c>
      <c r="Q1220" s="43"/>
      <c r="R1220" s="43"/>
      <c r="S1220" s="43"/>
      <c r="T1220" s="43"/>
      <c r="U1220" s="43"/>
      <c r="V1220" s="44">
        <v>0.9</v>
      </c>
      <c r="W1220" s="44">
        <v>1.1000000000000001</v>
      </c>
      <c r="X1220" s="45">
        <f t="shared" si="256"/>
        <v>0.9</v>
      </c>
      <c r="Y1220" s="45">
        <f t="shared" si="257"/>
        <v>1.1000000000000001</v>
      </c>
      <c r="Z1220" s="45">
        <f t="shared" si="258"/>
        <v>0.9</v>
      </c>
      <c r="AA1220" s="17"/>
      <c r="AB1220" s="17"/>
      <c r="AC1220" s="17"/>
      <c r="AD1220" s="17"/>
      <c r="AE1220" s="17"/>
      <c r="AF1220" s="17"/>
      <c r="AG1220" s="17"/>
      <c r="AH1220" s="17"/>
      <c r="AI1220" s="17"/>
      <c r="AJ1220" s="17"/>
      <c r="AK1220" s="17"/>
      <c r="AL1220" s="43"/>
      <c r="AM1220" s="43"/>
    </row>
    <row r="1221" spans="1:39" x14ac:dyDescent="0.25">
      <c r="A1221" s="17" t="s">
        <v>849</v>
      </c>
      <c r="B1221" s="18">
        <v>674</v>
      </c>
      <c r="C1221" s="18">
        <v>1220</v>
      </c>
      <c r="D1221" s="17" t="s">
        <v>837</v>
      </c>
      <c r="E1221" s="17">
        <v>1946</v>
      </c>
      <c r="F1221" s="17">
        <v>13</v>
      </c>
      <c r="G1221" s="17">
        <v>60</v>
      </c>
      <c r="H1221" s="17">
        <v>2020</v>
      </c>
      <c r="I1221" s="19" t="s">
        <v>12</v>
      </c>
      <c r="J1221" s="17">
        <v>15.81587721</v>
      </c>
      <c r="K1221" s="17">
        <v>11.80145121</v>
      </c>
      <c r="L1221" s="20">
        <v>139896.3535</v>
      </c>
      <c r="M1221" s="20">
        <v>5029389.6569999997</v>
      </c>
      <c r="N1221" s="20">
        <f t="shared" si="254"/>
        <v>139896.35399999999</v>
      </c>
      <c r="O1221" s="20">
        <f t="shared" si="255"/>
        <v>5029389.6569999997</v>
      </c>
      <c r="P1221" s="20" t="s">
        <v>104</v>
      </c>
      <c r="Q1221" s="43"/>
      <c r="R1221" s="43"/>
      <c r="S1221" s="43"/>
      <c r="T1221" s="43"/>
      <c r="U1221" s="43"/>
      <c r="V1221" s="44">
        <v>2.8</v>
      </c>
      <c r="W1221" s="44">
        <v>3.2</v>
      </c>
      <c r="X1221" s="45">
        <f t="shared" si="256"/>
        <v>2.8</v>
      </c>
      <c r="Y1221" s="45">
        <f t="shared" si="257"/>
        <v>3.2</v>
      </c>
      <c r="Z1221" s="45">
        <f t="shared" si="258"/>
        <v>2.8</v>
      </c>
      <c r="AA1221" s="17"/>
      <c r="AB1221" s="17"/>
      <c r="AC1221" s="17"/>
      <c r="AD1221" s="17"/>
      <c r="AE1221" s="17"/>
      <c r="AF1221" s="17"/>
      <c r="AG1221" s="17"/>
      <c r="AH1221" s="17"/>
      <c r="AI1221" s="17"/>
      <c r="AJ1221" s="17"/>
      <c r="AK1221" s="17"/>
      <c r="AL1221" s="43"/>
      <c r="AM1221" s="43"/>
    </row>
    <row r="1222" spans="1:39" x14ac:dyDescent="0.25">
      <c r="A1222" s="17" t="s">
        <v>899</v>
      </c>
      <c r="B1222" s="18">
        <v>723</v>
      </c>
      <c r="C1222" s="18">
        <v>1221</v>
      </c>
      <c r="D1222" s="17" t="s">
        <v>879</v>
      </c>
      <c r="E1222" s="17">
        <v>1946</v>
      </c>
      <c r="F1222" s="17">
        <v>21</v>
      </c>
      <c r="G1222" s="17">
        <v>60</v>
      </c>
      <c r="H1222" s="17">
        <v>2020</v>
      </c>
      <c r="I1222" s="19" t="s">
        <v>12</v>
      </c>
      <c r="J1222" s="17">
        <v>690.81279792999999</v>
      </c>
      <c r="K1222" s="17">
        <v>-112.75951166999999</v>
      </c>
      <c r="L1222" s="20">
        <v>139896.3535</v>
      </c>
      <c r="M1222" s="20">
        <v>5029389.6569999997</v>
      </c>
      <c r="N1222" s="20">
        <f t="shared" si="254"/>
        <v>139896.35399999999</v>
      </c>
      <c r="O1222" s="20">
        <f t="shared" si="255"/>
        <v>5029389.6569999997</v>
      </c>
      <c r="P1222" s="20" t="s">
        <v>104</v>
      </c>
      <c r="Q1222" s="43"/>
      <c r="R1222" s="43"/>
      <c r="S1222" s="43"/>
      <c r="T1222" s="43"/>
      <c r="U1222" s="43"/>
      <c r="V1222" s="44">
        <v>5.4</v>
      </c>
      <c r="W1222" s="44">
        <v>4.5</v>
      </c>
      <c r="X1222" s="45">
        <f t="shared" si="256"/>
        <v>5.4</v>
      </c>
      <c r="Y1222" s="45">
        <f t="shared" si="257"/>
        <v>4.5</v>
      </c>
      <c r="Z1222" s="45">
        <f t="shared" si="258"/>
        <v>5.4</v>
      </c>
      <c r="AA1222" s="17"/>
      <c r="AB1222" s="17"/>
      <c r="AC1222" s="17"/>
      <c r="AD1222" s="17"/>
      <c r="AE1222" s="17"/>
      <c r="AF1222" s="17"/>
      <c r="AG1222" s="17"/>
      <c r="AH1222" s="17"/>
      <c r="AI1222" s="17"/>
      <c r="AJ1222" s="17"/>
      <c r="AK1222" s="17"/>
      <c r="AL1222" s="43"/>
      <c r="AM1222" s="43"/>
    </row>
    <row r="1223" spans="1:39" x14ac:dyDescent="0.25">
      <c r="A1223" s="17" t="s">
        <v>1212</v>
      </c>
      <c r="B1223" s="18">
        <v>1030</v>
      </c>
      <c r="C1223" s="18">
        <v>1222</v>
      </c>
      <c r="D1223" s="17" t="s">
        <v>1176</v>
      </c>
      <c r="E1223" s="17">
        <v>1880</v>
      </c>
      <c r="F1223" s="17">
        <v>37</v>
      </c>
      <c r="G1223" s="17">
        <v>60</v>
      </c>
      <c r="H1223" s="17">
        <v>2020</v>
      </c>
      <c r="I1223" s="19" t="s">
        <v>12</v>
      </c>
      <c r="J1223" s="17">
        <v>7307.0388459799997</v>
      </c>
      <c r="K1223" s="17">
        <v>-1016.75722698</v>
      </c>
      <c r="L1223" s="20">
        <v>139896.3535</v>
      </c>
      <c r="M1223" s="20">
        <v>5029389.6569999997</v>
      </c>
      <c r="N1223" s="20">
        <f t="shared" si="254"/>
        <v>139896.35399999999</v>
      </c>
      <c r="O1223" s="20">
        <f t="shared" si="255"/>
        <v>5029389.6569999997</v>
      </c>
      <c r="P1223" s="20" t="s">
        <v>104</v>
      </c>
      <c r="Q1223" s="43"/>
      <c r="R1223" s="43"/>
      <c r="S1223" s="43"/>
      <c r="T1223" s="43"/>
      <c r="U1223" s="43"/>
      <c r="V1223" s="44">
        <v>10.199999999999999</v>
      </c>
      <c r="W1223" s="44">
        <v>4.5</v>
      </c>
      <c r="X1223" s="45">
        <f t="shared" si="256"/>
        <v>10.199999999999999</v>
      </c>
      <c r="Y1223" s="45">
        <f t="shared" si="257"/>
        <v>4.5</v>
      </c>
      <c r="Z1223" s="45">
        <f t="shared" si="258"/>
        <v>10.199999999999999</v>
      </c>
      <c r="AA1223" s="17"/>
      <c r="AB1223" s="17"/>
      <c r="AC1223" s="17"/>
      <c r="AD1223" s="17"/>
      <c r="AE1223" s="17"/>
      <c r="AF1223" s="17"/>
      <c r="AG1223" s="17"/>
      <c r="AH1223" s="17"/>
      <c r="AI1223" s="17"/>
      <c r="AJ1223" s="17"/>
      <c r="AK1223" s="17"/>
      <c r="AL1223" s="43"/>
      <c r="AM1223" s="43"/>
    </row>
    <row r="1224" spans="1:39" x14ac:dyDescent="0.25">
      <c r="A1224" s="17" t="s">
        <v>1408</v>
      </c>
      <c r="B1224" s="18">
        <v>1222</v>
      </c>
      <c r="C1224" s="18">
        <v>1223</v>
      </c>
      <c r="D1224" s="17" t="s">
        <v>1399</v>
      </c>
      <c r="E1224" s="17">
        <v>1827</v>
      </c>
      <c r="F1224" s="17">
        <v>10</v>
      </c>
      <c r="G1224" s="17">
        <v>60</v>
      </c>
      <c r="H1224" s="17">
        <v>2020</v>
      </c>
      <c r="I1224" s="19" t="s">
        <v>12</v>
      </c>
      <c r="J1224" s="17">
        <v>5154.0978154699997</v>
      </c>
      <c r="K1224" s="17">
        <v>-2857.1664981899999</v>
      </c>
      <c r="L1224" s="20">
        <v>139896.35351680999</v>
      </c>
      <c r="M1224" s="20">
        <v>5029389.6566995699</v>
      </c>
      <c r="N1224" s="20">
        <f t="shared" si="254"/>
        <v>139896.35399999999</v>
      </c>
      <c r="O1224" s="20">
        <f t="shared" si="255"/>
        <v>5029389.6569999997</v>
      </c>
      <c r="P1224" s="20" t="s">
        <v>199</v>
      </c>
      <c r="Q1224" s="43"/>
      <c r="R1224" s="43"/>
      <c r="S1224" s="43"/>
      <c r="T1224" s="43"/>
      <c r="U1224" s="43"/>
      <c r="V1224" s="53">
        <v>12.19959311</v>
      </c>
      <c r="W1224" s="53">
        <v>11.554194430000001</v>
      </c>
      <c r="X1224" s="45">
        <f t="shared" si="256"/>
        <v>12.19959311</v>
      </c>
      <c r="Y1224" s="45">
        <f t="shared" si="257"/>
        <v>11.554194430000001</v>
      </c>
      <c r="Z1224" s="45">
        <f t="shared" si="258"/>
        <v>11.554194430000001</v>
      </c>
      <c r="AA1224" s="17"/>
      <c r="AB1224" s="17"/>
      <c r="AC1224" s="17"/>
      <c r="AD1224" s="17"/>
      <c r="AE1224" s="17"/>
      <c r="AF1224" s="17"/>
      <c r="AG1224" s="17"/>
      <c r="AH1224" s="17"/>
      <c r="AI1224" s="17"/>
      <c r="AJ1224" s="17"/>
      <c r="AK1224" s="17"/>
      <c r="AL1224" s="43"/>
      <c r="AM1224" s="43"/>
    </row>
    <row r="1225" spans="1:39" x14ac:dyDescent="0.25">
      <c r="A1225" s="17" t="s">
        <v>1027</v>
      </c>
      <c r="B1225" s="18">
        <v>849</v>
      </c>
      <c r="C1225" s="18">
        <v>1224</v>
      </c>
      <c r="D1225" s="17" t="s">
        <v>1012</v>
      </c>
      <c r="E1225" s="17">
        <v>1905</v>
      </c>
      <c r="F1225" s="17">
        <v>16</v>
      </c>
      <c r="G1225" s="17">
        <v>60</v>
      </c>
      <c r="H1225" s="17">
        <v>2020</v>
      </c>
      <c r="I1225" s="19" t="s">
        <v>12</v>
      </c>
      <c r="J1225" s="17">
        <v>6888.8605697900002</v>
      </c>
      <c r="K1225" s="17">
        <v>-1247.77405595</v>
      </c>
      <c r="L1225" s="20">
        <v>139896.35351680999</v>
      </c>
      <c r="M1225" s="20">
        <v>5029389.6566995699</v>
      </c>
      <c r="N1225" s="20">
        <f t="shared" si="254"/>
        <v>139896.35399999999</v>
      </c>
      <c r="O1225" s="20">
        <f t="shared" si="255"/>
        <v>5029389.6569999997</v>
      </c>
      <c r="P1225" s="20" t="s">
        <v>104</v>
      </c>
      <c r="Q1225" s="43"/>
      <c r="R1225" s="43"/>
      <c r="S1225" s="43"/>
      <c r="T1225" s="43"/>
      <c r="U1225" s="43"/>
      <c r="V1225" s="45">
        <v>8.1837120799999994</v>
      </c>
      <c r="W1225" s="52">
        <v>10.623969669999999</v>
      </c>
      <c r="X1225" s="45">
        <f t="shared" si="256"/>
        <v>8.1837120799999994</v>
      </c>
      <c r="Y1225" s="45">
        <f t="shared" si="257"/>
        <v>10.623969669999999</v>
      </c>
      <c r="Z1225" s="45">
        <f t="shared" si="258"/>
        <v>8.1837120799999994</v>
      </c>
      <c r="AA1225" s="17"/>
      <c r="AB1225" s="17"/>
      <c r="AC1225" s="17"/>
      <c r="AD1225" s="17"/>
      <c r="AE1225" s="17"/>
      <c r="AF1225" s="17"/>
      <c r="AG1225" s="17"/>
      <c r="AH1225" s="17"/>
      <c r="AI1225" s="17"/>
      <c r="AJ1225" s="17"/>
      <c r="AK1225" s="17"/>
      <c r="AL1225" s="43"/>
      <c r="AM1225" s="43"/>
    </row>
    <row r="1226" spans="1:39" x14ac:dyDescent="0.25">
      <c r="A1226" s="17" t="s">
        <v>1353</v>
      </c>
      <c r="B1226" s="18">
        <v>1168</v>
      </c>
      <c r="C1226" s="18">
        <v>1225</v>
      </c>
      <c r="D1226" s="17" t="s">
        <v>1742</v>
      </c>
      <c r="E1226" s="17">
        <v>1852</v>
      </c>
      <c r="F1226" s="17">
        <v>10</v>
      </c>
      <c r="G1226" s="17">
        <v>60</v>
      </c>
      <c r="H1226" s="17">
        <v>2020</v>
      </c>
      <c r="I1226" s="19" t="s">
        <v>12</v>
      </c>
      <c r="J1226" s="17">
        <v>1.7334782</v>
      </c>
      <c r="K1226" s="17">
        <v>1.58304965</v>
      </c>
      <c r="L1226" s="20">
        <v>139896.35351680999</v>
      </c>
      <c r="M1226" s="20">
        <v>5029389.6566995699</v>
      </c>
      <c r="N1226" s="20">
        <f t="shared" si="254"/>
        <v>139896.35399999999</v>
      </c>
      <c r="O1226" s="20">
        <f t="shared" si="255"/>
        <v>5029389.6569999997</v>
      </c>
      <c r="P1226" s="20" t="s">
        <v>104</v>
      </c>
      <c r="Q1226" s="43"/>
      <c r="R1226" s="43"/>
      <c r="S1226" s="43"/>
      <c r="T1226" s="43"/>
      <c r="U1226" s="43"/>
      <c r="V1226" s="44">
        <v>67.400000000000006</v>
      </c>
      <c r="W1226" s="44">
        <v>67.2</v>
      </c>
      <c r="X1226" s="45">
        <f t="shared" si="256"/>
        <v>67.400000000000006</v>
      </c>
      <c r="Y1226" s="45">
        <f t="shared" si="257"/>
        <v>67.2</v>
      </c>
      <c r="Z1226" s="45">
        <f t="shared" si="258"/>
        <v>67.400000000000006</v>
      </c>
      <c r="AA1226" s="17"/>
      <c r="AB1226" s="17"/>
      <c r="AC1226" s="17"/>
      <c r="AD1226" s="17"/>
      <c r="AE1226" s="17"/>
      <c r="AF1226" s="17"/>
      <c r="AG1226" s="17"/>
      <c r="AH1226" s="17"/>
      <c r="AI1226" s="17"/>
      <c r="AJ1226" s="17"/>
      <c r="AK1226" s="17"/>
      <c r="AL1226" s="43"/>
      <c r="AM1226" s="43"/>
    </row>
    <row r="1227" spans="1:39" x14ac:dyDescent="0.25">
      <c r="A1227" s="17" t="s">
        <v>306</v>
      </c>
      <c r="B1227" s="18">
        <v>123</v>
      </c>
      <c r="C1227" s="18">
        <v>1226</v>
      </c>
      <c r="D1227" s="18">
        <v>2010</v>
      </c>
      <c r="E1227" s="17">
        <f>D1227</f>
        <v>2010</v>
      </c>
      <c r="F1227" s="17">
        <v>19</v>
      </c>
      <c r="G1227" s="17">
        <v>60</v>
      </c>
      <c r="H1227" s="17">
        <v>2020</v>
      </c>
      <c r="I1227" s="19" t="s">
        <v>12</v>
      </c>
      <c r="J1227" s="17">
        <v>2887.1955384500002</v>
      </c>
      <c r="K1227" s="17">
        <v>-441.04293378</v>
      </c>
      <c r="L1227" s="20">
        <v>139896.3535</v>
      </c>
      <c r="M1227" s="20">
        <v>5029389.6569999997</v>
      </c>
      <c r="N1227" s="20">
        <f t="shared" si="254"/>
        <v>139896.35399999999</v>
      </c>
      <c r="O1227" s="20">
        <f t="shared" si="255"/>
        <v>5029389.6569999997</v>
      </c>
      <c r="P1227" s="20" t="s">
        <v>104</v>
      </c>
      <c r="Q1227" s="43"/>
      <c r="R1227" s="43"/>
      <c r="S1227" s="43"/>
      <c r="T1227" s="43"/>
      <c r="U1227" s="43"/>
      <c r="V1227" s="45">
        <v>6.1785660800000004</v>
      </c>
      <c r="W1227" s="45">
        <v>6.3911700600000003</v>
      </c>
      <c r="X1227" s="45">
        <f t="shared" si="256"/>
        <v>6.1785660800000004</v>
      </c>
      <c r="Y1227" s="45">
        <f t="shared" si="257"/>
        <v>6.3911700600000003</v>
      </c>
      <c r="Z1227" s="45">
        <f t="shared" si="258"/>
        <v>6.1785660800000004</v>
      </c>
      <c r="AA1227" s="17"/>
      <c r="AB1227" s="17"/>
      <c r="AC1227" s="17"/>
      <c r="AD1227" s="17"/>
      <c r="AE1227" s="17"/>
      <c r="AF1227" s="17"/>
      <c r="AG1227" s="17"/>
      <c r="AH1227" s="17"/>
      <c r="AI1227" s="17"/>
      <c r="AJ1227" s="17"/>
      <c r="AK1227" s="17"/>
      <c r="AL1227" s="43"/>
      <c r="AM1227" s="43"/>
    </row>
    <row r="1228" spans="1:39" x14ac:dyDescent="0.25">
      <c r="A1228" s="17" t="s">
        <v>377</v>
      </c>
      <c r="B1228" s="18">
        <v>198</v>
      </c>
      <c r="C1228" s="18">
        <v>1227</v>
      </c>
      <c r="D1228" s="18">
        <v>1998</v>
      </c>
      <c r="E1228" s="17">
        <f>D1228</f>
        <v>1998</v>
      </c>
      <c r="F1228" s="17">
        <v>24</v>
      </c>
      <c r="G1228" s="17">
        <v>60</v>
      </c>
      <c r="H1228" s="17">
        <v>2020</v>
      </c>
      <c r="I1228" s="19" t="s">
        <v>12</v>
      </c>
      <c r="J1228" s="17">
        <v>2262.3671143400002</v>
      </c>
      <c r="K1228" s="17">
        <v>-330.70099327999998</v>
      </c>
      <c r="L1228" s="20">
        <v>139896.3535</v>
      </c>
      <c r="M1228" s="20">
        <v>5029389.6569999997</v>
      </c>
      <c r="N1228" s="20">
        <f t="shared" si="254"/>
        <v>139896.35399999999</v>
      </c>
      <c r="O1228" s="20">
        <f t="shared" si="255"/>
        <v>5029389.6569999997</v>
      </c>
      <c r="P1228" s="20" t="s">
        <v>104</v>
      </c>
      <c r="Q1228" s="43"/>
      <c r="R1228" s="43"/>
      <c r="S1228" s="43"/>
      <c r="T1228" s="43"/>
      <c r="U1228" s="43"/>
      <c r="V1228" s="52">
        <v>2.35127306</v>
      </c>
      <c r="W1228" s="52">
        <v>1.91909628</v>
      </c>
      <c r="X1228" s="45">
        <f t="shared" si="256"/>
        <v>2.35127306</v>
      </c>
      <c r="Y1228" s="45">
        <f t="shared" si="257"/>
        <v>1.91909628</v>
      </c>
      <c r="Z1228" s="45">
        <f t="shared" si="258"/>
        <v>2.35127306</v>
      </c>
      <c r="AA1228" s="17"/>
      <c r="AB1228" s="17"/>
      <c r="AC1228" s="17"/>
      <c r="AD1228" s="17"/>
      <c r="AE1228" s="17"/>
      <c r="AF1228" s="17"/>
      <c r="AG1228" s="17"/>
      <c r="AH1228" s="17"/>
      <c r="AI1228" s="17"/>
      <c r="AJ1228" s="17"/>
      <c r="AK1228" s="17"/>
      <c r="AL1228" s="43"/>
      <c r="AM1228" s="43"/>
    </row>
    <row r="1229" spans="1:39" x14ac:dyDescent="0.25">
      <c r="A1229" s="17" t="s">
        <v>409</v>
      </c>
      <c r="B1229" s="18">
        <v>231</v>
      </c>
      <c r="C1229" s="18">
        <v>1228</v>
      </c>
      <c r="D1229" s="18">
        <v>1995</v>
      </c>
      <c r="E1229" s="17">
        <f>D1229</f>
        <v>1995</v>
      </c>
      <c r="F1229" s="17">
        <v>27</v>
      </c>
      <c r="G1229" s="17">
        <v>60</v>
      </c>
      <c r="H1229" s="17">
        <v>2020</v>
      </c>
      <c r="I1229" s="19" t="s">
        <v>12</v>
      </c>
      <c r="J1229" s="17">
        <v>1809.96690767</v>
      </c>
      <c r="K1229" s="17">
        <v>-192.52967989999999</v>
      </c>
      <c r="L1229" s="20">
        <v>139896.3535</v>
      </c>
      <c r="M1229" s="20">
        <v>5029389.6569999997</v>
      </c>
      <c r="N1229" s="20">
        <f t="shared" si="254"/>
        <v>139896.35399999999</v>
      </c>
      <c r="O1229" s="20">
        <f t="shared" si="255"/>
        <v>5029389.6569999997</v>
      </c>
      <c r="P1229" s="20" t="s">
        <v>104</v>
      </c>
      <c r="Q1229" s="43"/>
      <c r="R1229" s="43"/>
      <c r="S1229" s="43"/>
      <c r="T1229" s="43"/>
      <c r="U1229" s="43"/>
      <c r="V1229" s="52">
        <v>16.772478639999999</v>
      </c>
      <c r="W1229" s="52">
        <v>17.613203500000001</v>
      </c>
      <c r="X1229" s="45">
        <f t="shared" si="256"/>
        <v>16.772478639999999</v>
      </c>
      <c r="Y1229" s="45">
        <f t="shared" si="257"/>
        <v>17.613203500000001</v>
      </c>
      <c r="Z1229" s="45">
        <f t="shared" si="258"/>
        <v>16.772478639999999</v>
      </c>
      <c r="AA1229" s="17"/>
      <c r="AB1229" s="17"/>
      <c r="AC1229" s="17"/>
      <c r="AD1229" s="17"/>
      <c r="AE1229" s="17"/>
      <c r="AF1229" s="17"/>
      <c r="AG1229" s="17"/>
      <c r="AH1229" s="17"/>
      <c r="AI1229" s="17"/>
      <c r="AJ1229" s="17"/>
      <c r="AK1229" s="17"/>
      <c r="AL1229" s="43"/>
      <c r="AM1229" s="43"/>
    </row>
    <row r="1230" spans="1:39" x14ac:dyDescent="0.25">
      <c r="A1230" s="17" t="s">
        <v>431</v>
      </c>
      <c r="B1230" s="18">
        <v>254</v>
      </c>
      <c r="C1230" s="18">
        <v>1229</v>
      </c>
      <c r="D1230" s="18">
        <v>1992</v>
      </c>
      <c r="E1230" s="17">
        <f>D1230</f>
        <v>1992</v>
      </c>
      <c r="F1230" s="17">
        <v>19</v>
      </c>
      <c r="G1230" s="17">
        <v>60</v>
      </c>
      <c r="H1230" s="17">
        <v>2020</v>
      </c>
      <c r="I1230" s="19" t="s">
        <v>12</v>
      </c>
      <c r="J1230" s="17">
        <v>3576.39126794</v>
      </c>
      <c r="K1230" s="17">
        <v>-650.67256913000006</v>
      </c>
      <c r="L1230" s="20">
        <v>139896.3535</v>
      </c>
      <c r="M1230" s="20">
        <v>5029389.6569999997</v>
      </c>
      <c r="N1230" s="20">
        <f t="shared" si="254"/>
        <v>139896.35399999999</v>
      </c>
      <c r="O1230" s="20">
        <f t="shared" si="255"/>
        <v>5029389.6569999997</v>
      </c>
      <c r="P1230" s="20" t="s">
        <v>104</v>
      </c>
      <c r="Q1230" s="43"/>
      <c r="R1230" s="43"/>
      <c r="S1230" s="43"/>
      <c r="T1230" s="43"/>
      <c r="U1230" s="43"/>
      <c r="V1230" s="52">
        <v>9.8517832399999996</v>
      </c>
      <c r="W1230" s="52">
        <v>11.035933419999999</v>
      </c>
      <c r="X1230" s="45">
        <f t="shared" si="256"/>
        <v>9.8517832399999996</v>
      </c>
      <c r="Y1230" s="45">
        <f t="shared" si="257"/>
        <v>11.035933419999999</v>
      </c>
      <c r="Z1230" s="45">
        <f t="shared" si="258"/>
        <v>9.8517832399999996</v>
      </c>
      <c r="AA1230" s="17"/>
      <c r="AB1230" s="17"/>
      <c r="AC1230" s="17"/>
      <c r="AD1230" s="17"/>
      <c r="AE1230" s="17"/>
      <c r="AF1230" s="17"/>
      <c r="AG1230" s="17"/>
      <c r="AH1230" s="17"/>
      <c r="AI1230" s="17"/>
      <c r="AJ1230" s="17"/>
      <c r="AK1230" s="17"/>
      <c r="AL1230" s="43"/>
      <c r="AM1230" s="43"/>
    </row>
    <row r="1231" spans="1:39" x14ac:dyDescent="0.25">
      <c r="A1231" s="17" t="s">
        <v>567</v>
      </c>
      <c r="B1231" s="18">
        <v>394</v>
      </c>
      <c r="C1231" s="18">
        <v>1230</v>
      </c>
      <c r="D1231">
        <v>1980</v>
      </c>
      <c r="E1231">
        <v>1980</v>
      </c>
      <c r="F1231">
        <v>32</v>
      </c>
      <c r="G1231" s="17">
        <v>60</v>
      </c>
      <c r="H1231" s="17">
        <v>2020</v>
      </c>
      <c r="I1231" s="19" t="s">
        <v>12</v>
      </c>
      <c r="J1231">
        <v>3757.2118890900001</v>
      </c>
      <c r="K1231">
        <v>-765.36230424999997</v>
      </c>
      <c r="L1231" s="54">
        <v>139896.3535</v>
      </c>
      <c r="M1231" s="54">
        <v>5029389.6569999997</v>
      </c>
      <c r="N1231" s="20">
        <f t="shared" si="254"/>
        <v>139896.35399999999</v>
      </c>
      <c r="O1231" s="20">
        <f t="shared" si="255"/>
        <v>5029389.6569999997</v>
      </c>
      <c r="P1231" s="20" t="s">
        <v>104</v>
      </c>
      <c r="Q1231" s="43"/>
      <c r="R1231" s="43"/>
      <c r="S1231" s="43"/>
      <c r="T1231" s="43"/>
      <c r="U1231" s="43"/>
      <c r="V1231" s="53">
        <v>1.8835001600000001</v>
      </c>
      <c r="W1231" s="53">
        <v>3.8325579099999998</v>
      </c>
      <c r="X1231" s="45">
        <f t="shared" si="256"/>
        <v>1.8835001600000001</v>
      </c>
      <c r="Y1231" s="45">
        <f t="shared" si="257"/>
        <v>3.8325579099999998</v>
      </c>
      <c r="Z1231" s="45">
        <f t="shared" si="258"/>
        <v>1.8835001600000001</v>
      </c>
      <c r="AA1231" s="17"/>
      <c r="AB1231" s="17"/>
      <c r="AC1231" s="17"/>
      <c r="AD1231" s="17"/>
      <c r="AE1231" s="17"/>
      <c r="AF1231" s="17"/>
      <c r="AG1231" s="17"/>
      <c r="AH1231" s="17"/>
      <c r="AI1231" s="17"/>
      <c r="AJ1231" s="17"/>
      <c r="AK1231" s="17"/>
      <c r="AL1231" s="43"/>
      <c r="AM1231" s="43"/>
    </row>
    <row r="1232" spans="1:39" x14ac:dyDescent="0.25">
      <c r="A1232" s="17" t="s">
        <v>583</v>
      </c>
      <c r="B1232" s="18">
        <v>410</v>
      </c>
      <c r="C1232" s="18">
        <v>1231</v>
      </c>
      <c r="D1232" s="18">
        <v>1977</v>
      </c>
      <c r="E1232" s="17">
        <f>D1232</f>
        <v>1977</v>
      </c>
      <c r="F1232" s="17">
        <v>9</v>
      </c>
      <c r="G1232" s="17">
        <v>60</v>
      </c>
      <c r="H1232" s="17">
        <v>2020</v>
      </c>
      <c r="I1232" s="19" t="s">
        <v>12</v>
      </c>
      <c r="J1232" s="17">
        <v>3828.2023666999999</v>
      </c>
      <c r="K1232" s="17">
        <v>-787.25941062000004</v>
      </c>
      <c r="L1232" s="20">
        <v>139896.3535</v>
      </c>
      <c r="M1232" s="20">
        <v>5029389.6569999997</v>
      </c>
      <c r="N1232" s="20">
        <f t="shared" si="254"/>
        <v>139896.35399999999</v>
      </c>
      <c r="O1232" s="20">
        <f t="shared" si="255"/>
        <v>5029389.6569999997</v>
      </c>
      <c r="P1232" s="20" t="s">
        <v>104</v>
      </c>
      <c r="Q1232" s="43"/>
      <c r="R1232" s="43"/>
      <c r="S1232" s="43"/>
      <c r="T1232" s="43"/>
      <c r="U1232" s="43"/>
      <c r="V1232" s="44">
        <v>4.5376169800000001</v>
      </c>
      <c r="W1232" s="44">
        <v>3.3697812699999998</v>
      </c>
      <c r="X1232" s="45">
        <f t="shared" si="256"/>
        <v>4.5376169800000001</v>
      </c>
      <c r="Y1232" s="45">
        <f t="shared" si="257"/>
        <v>3.3697812699999998</v>
      </c>
      <c r="Z1232" s="45">
        <f t="shared" si="258"/>
        <v>4.5376169800000001</v>
      </c>
      <c r="AA1232" s="17"/>
      <c r="AB1232" s="17"/>
      <c r="AC1232" s="17"/>
      <c r="AD1232" s="17"/>
      <c r="AE1232" s="17"/>
      <c r="AF1232" s="17"/>
      <c r="AG1232" s="17"/>
      <c r="AH1232" s="17"/>
      <c r="AI1232" s="17"/>
      <c r="AJ1232" s="17"/>
      <c r="AK1232" s="17"/>
      <c r="AL1232" s="43"/>
      <c r="AM1232" s="43"/>
    </row>
    <row r="1233" spans="1:39" x14ac:dyDescent="0.25">
      <c r="A1233" s="35" t="s">
        <v>222</v>
      </c>
      <c r="B1233" s="35">
        <v>61</v>
      </c>
      <c r="C1233" s="35">
        <v>1232</v>
      </c>
      <c r="D1233" s="35">
        <v>2020</v>
      </c>
      <c r="E1233" s="35">
        <f>D1233</f>
        <v>2020</v>
      </c>
      <c r="F1233" s="35" t="s">
        <v>12</v>
      </c>
      <c r="G1233" s="35">
        <v>61</v>
      </c>
      <c r="H1233" s="35">
        <v>2020</v>
      </c>
      <c r="I1233" s="36">
        <v>10</v>
      </c>
      <c r="J1233" s="35" t="s">
        <v>12</v>
      </c>
      <c r="K1233" s="35" t="s">
        <v>12</v>
      </c>
      <c r="L1233" s="37">
        <v>139942.93659999999</v>
      </c>
      <c r="M1233" s="37">
        <v>5030011.9160000002</v>
      </c>
      <c r="N1233" s="37">
        <f t="shared" si="254"/>
        <v>139942.93700000001</v>
      </c>
      <c r="O1233" s="37">
        <f t="shared" si="255"/>
        <v>5030011.9160000002</v>
      </c>
      <c r="P1233" s="37" t="s">
        <v>104</v>
      </c>
      <c r="Q1233" s="38">
        <v>15.92966103</v>
      </c>
      <c r="R1233" s="38">
        <v>13.320363652999998</v>
      </c>
      <c r="S1233" s="39">
        <f>IF(E1233=2020, Q1233, IF(E1233=1946, Q1233+5.4, IF(E1233=1883, Q1233+8.2, IF(E1233=1882, Q1233+5.9, IF(E1233=1824, Q1233+5.8, IF(E1233=1803, Q1233+14.8, IF(E1233=1790, Q1233+8, )))))))</f>
        <v>15.92966103</v>
      </c>
      <c r="T1233" s="39">
        <f>IF(E1233=2020, R1233, IF(E1233=1946, R1233+5.4, IF(E1233=1883, R1233+8.2, IF(E1233=1882, R1233+5.9, IF(E1233=1824, R1233+5.8, IF(E1233=1803, R1233+14.8, IF(E1233=1790, R1233+8, )))))))</f>
        <v>13.320363652999998</v>
      </c>
      <c r="U1233" s="39">
        <f>IF(P1233="Affine", S1233, T1233)</f>
        <v>15.92966103</v>
      </c>
      <c r="V1233" s="35"/>
      <c r="W1233" s="35"/>
      <c r="X1233" s="40"/>
      <c r="Y1233" s="39"/>
      <c r="Z1233" s="38"/>
      <c r="AA1233" s="35"/>
      <c r="AB1233" s="35"/>
      <c r="AC1233" s="35"/>
      <c r="AD1233" s="35"/>
      <c r="AE1233" s="35"/>
      <c r="AF1233" s="35"/>
      <c r="AG1233" s="35"/>
      <c r="AH1233" s="35"/>
      <c r="AI1233" s="35" t="s">
        <v>212</v>
      </c>
      <c r="AJ1233" s="35">
        <v>3</v>
      </c>
      <c r="AK1233" s="35" t="s">
        <v>223</v>
      </c>
      <c r="AL1233" s="38">
        <f>AVERAGE(V1234:V1243)</f>
        <v>15.92966103</v>
      </c>
      <c r="AM1233" s="38">
        <f>AVERAGE(W1234:W1243)</f>
        <v>13.320363652999998</v>
      </c>
    </row>
    <row r="1234" spans="1:39" x14ac:dyDescent="0.25">
      <c r="A1234" s="17" t="s">
        <v>286</v>
      </c>
      <c r="B1234" s="18">
        <v>103</v>
      </c>
      <c r="C1234" s="18">
        <v>1233</v>
      </c>
      <c r="D1234" s="18">
        <v>2013</v>
      </c>
      <c r="E1234" s="17">
        <f>D1234</f>
        <v>2013</v>
      </c>
      <c r="F1234" s="17">
        <v>22</v>
      </c>
      <c r="G1234" s="17">
        <v>61</v>
      </c>
      <c r="H1234" s="17">
        <v>2020</v>
      </c>
      <c r="I1234" s="19" t="s">
        <v>12</v>
      </c>
      <c r="J1234" s="17">
        <v>3.6816759800000001</v>
      </c>
      <c r="K1234" s="17">
        <v>5.1322630399999998</v>
      </c>
      <c r="L1234" s="20">
        <v>139942.93659999999</v>
      </c>
      <c r="M1234" s="20">
        <v>5030011.9160000002</v>
      </c>
      <c r="N1234" s="20">
        <f t="shared" si="254"/>
        <v>139942.93700000001</v>
      </c>
      <c r="O1234" s="20">
        <f t="shared" si="255"/>
        <v>5030011.9160000002</v>
      </c>
      <c r="P1234" s="20" t="s">
        <v>104</v>
      </c>
      <c r="Q1234" s="43"/>
      <c r="R1234" s="43"/>
      <c r="S1234" s="43"/>
      <c r="T1234" s="43"/>
      <c r="U1234" s="43"/>
      <c r="V1234" s="44">
        <v>0</v>
      </c>
      <c r="W1234" s="44">
        <v>0.6</v>
      </c>
      <c r="X1234" s="45">
        <f t="shared" ref="X1234:X1243" si="259">IF(H1234=2020, V1234, IF(H1234=1946, V1234+5.4, IF(H1234=1883, V1234+8.2, IF(H1234=1882, V1234+5.9, IF(H1234=1824, V1234+5.8, IF(H1234=1803, V1234+14.8, IF(H1234=1790, V1234+8, )))))))</f>
        <v>0</v>
      </c>
      <c r="Y1234" s="45">
        <f t="shared" ref="Y1234:Y1243" si="260">IF(H1234=2020, W1234, IF(H1234=1946, W1234+6.1, IF(H1234=1883, W1234+7.6, IF(H1234=1882, W1234+6.3, IF(H1234=1824, W1234+7.4, IF(H1234=1803, W1234+17.5, IF(H1234=1790, W1234+11.8, )))))))</f>
        <v>0.6</v>
      </c>
      <c r="Z1234" s="45">
        <f t="shared" ref="Z1234:Z1243" si="261">IF(P1234="Affine", X1234, Y1234)</f>
        <v>0</v>
      </c>
      <c r="AA1234" s="17"/>
      <c r="AB1234" s="17"/>
      <c r="AC1234" s="17"/>
      <c r="AD1234" s="17"/>
      <c r="AE1234" s="17"/>
      <c r="AF1234" s="17"/>
      <c r="AG1234" s="17"/>
      <c r="AH1234" s="17"/>
      <c r="AI1234" s="17"/>
      <c r="AJ1234" s="17"/>
      <c r="AK1234" s="17"/>
      <c r="AL1234" s="43"/>
      <c r="AM1234" s="43"/>
    </row>
    <row r="1235" spans="1:39" x14ac:dyDescent="0.25">
      <c r="A1235" s="17" t="s">
        <v>352</v>
      </c>
      <c r="B1235" s="18">
        <v>172</v>
      </c>
      <c r="C1235" s="18">
        <v>1234</v>
      </c>
      <c r="D1235" s="18">
        <v>2000</v>
      </c>
      <c r="E1235" s="17">
        <f>D1235</f>
        <v>2000</v>
      </c>
      <c r="F1235" s="17">
        <v>33</v>
      </c>
      <c r="G1235" s="17">
        <v>61</v>
      </c>
      <c r="H1235" s="17">
        <v>2020</v>
      </c>
      <c r="I1235" s="19" t="s">
        <v>12</v>
      </c>
      <c r="J1235" s="17">
        <v>1705.2403769299999</v>
      </c>
      <c r="K1235" s="17">
        <v>-105.71270798</v>
      </c>
      <c r="L1235" s="20">
        <v>139942.93659999999</v>
      </c>
      <c r="M1235" s="20">
        <v>5030011.9160000002</v>
      </c>
      <c r="N1235" s="20">
        <f t="shared" si="254"/>
        <v>139942.93700000001</v>
      </c>
      <c r="O1235" s="20">
        <f t="shared" si="255"/>
        <v>5030011.9160000002</v>
      </c>
      <c r="P1235" s="20" t="s">
        <v>104</v>
      </c>
      <c r="Q1235" s="48"/>
      <c r="R1235" s="48"/>
      <c r="S1235" s="48"/>
      <c r="T1235" s="48"/>
      <c r="U1235" s="48"/>
      <c r="V1235" s="44">
        <v>0.4</v>
      </c>
      <c r="W1235" s="44">
        <v>1</v>
      </c>
      <c r="X1235" s="45">
        <f t="shared" si="259"/>
        <v>0.4</v>
      </c>
      <c r="Y1235" s="45">
        <f t="shared" si="260"/>
        <v>1</v>
      </c>
      <c r="Z1235" s="45">
        <f t="shared" si="261"/>
        <v>0.4</v>
      </c>
      <c r="AA1235" s="17"/>
      <c r="AB1235" s="17"/>
      <c r="AC1235" s="17"/>
      <c r="AD1235" s="17"/>
      <c r="AE1235" s="17"/>
      <c r="AF1235" s="17"/>
      <c r="AG1235" s="17"/>
      <c r="AH1235" s="17"/>
      <c r="AI1235" s="17"/>
      <c r="AJ1235" s="17"/>
      <c r="AK1235" s="17"/>
      <c r="AL1235" s="48"/>
      <c r="AM1235" s="48"/>
    </row>
    <row r="1236" spans="1:39" x14ac:dyDescent="0.25">
      <c r="A1236" s="17" t="s">
        <v>871</v>
      </c>
      <c r="B1236" s="18">
        <v>696</v>
      </c>
      <c r="C1236" s="18">
        <v>1235</v>
      </c>
      <c r="D1236" s="17" t="s">
        <v>837</v>
      </c>
      <c r="E1236" s="17">
        <v>1946</v>
      </c>
      <c r="F1236" s="17">
        <v>35</v>
      </c>
      <c r="G1236" s="17">
        <v>61</v>
      </c>
      <c r="H1236" s="17">
        <v>2020</v>
      </c>
      <c r="I1236" s="19" t="s">
        <v>12</v>
      </c>
      <c r="J1236" s="17">
        <v>15.90613939</v>
      </c>
      <c r="K1236" s="17">
        <v>12.769621430000001</v>
      </c>
      <c r="L1236" s="20">
        <v>139942.93659999999</v>
      </c>
      <c r="M1236" s="20">
        <v>5030011.9160000002</v>
      </c>
      <c r="N1236" s="20">
        <f t="shared" si="254"/>
        <v>139942.93700000001</v>
      </c>
      <c r="O1236" s="20">
        <f t="shared" si="255"/>
        <v>5030011.9160000002</v>
      </c>
      <c r="P1236" s="20" t="s">
        <v>104</v>
      </c>
      <c r="Q1236" s="43"/>
      <c r="R1236" s="43"/>
      <c r="S1236" s="43"/>
      <c r="T1236" s="43"/>
      <c r="U1236" s="43"/>
      <c r="V1236" s="44">
        <v>1.7</v>
      </c>
      <c r="W1236" s="44">
        <v>3.6</v>
      </c>
      <c r="X1236" s="45">
        <f t="shared" si="259"/>
        <v>1.7</v>
      </c>
      <c r="Y1236" s="45">
        <f t="shared" si="260"/>
        <v>3.6</v>
      </c>
      <c r="Z1236" s="45">
        <f t="shared" si="261"/>
        <v>1.7</v>
      </c>
      <c r="AA1236" s="17"/>
      <c r="AB1236" s="17"/>
      <c r="AC1236" s="17"/>
      <c r="AD1236" s="17"/>
      <c r="AE1236" s="17"/>
      <c r="AF1236" s="17"/>
      <c r="AG1236" s="17"/>
      <c r="AH1236" s="17"/>
      <c r="AI1236" s="17"/>
      <c r="AJ1236" s="17"/>
      <c r="AK1236" s="17"/>
      <c r="AL1236" s="43"/>
      <c r="AM1236" s="43"/>
    </row>
    <row r="1237" spans="1:39" x14ac:dyDescent="0.25">
      <c r="A1237" s="17" t="s">
        <v>894</v>
      </c>
      <c r="B1237" s="18">
        <v>718</v>
      </c>
      <c r="C1237" s="18">
        <v>1236</v>
      </c>
      <c r="D1237" s="17" t="s">
        <v>879</v>
      </c>
      <c r="E1237" s="17">
        <v>1946</v>
      </c>
      <c r="F1237" s="17">
        <v>16</v>
      </c>
      <c r="G1237" s="17">
        <v>61</v>
      </c>
      <c r="H1237" s="17">
        <v>2020</v>
      </c>
      <c r="I1237" s="19" t="s">
        <v>12</v>
      </c>
      <c r="J1237" s="17">
        <v>702.58879579999996</v>
      </c>
      <c r="K1237" s="17">
        <v>-20.723098329999999</v>
      </c>
      <c r="L1237" s="20">
        <v>139942.93659999999</v>
      </c>
      <c r="M1237" s="20">
        <v>5030011.9160000002</v>
      </c>
      <c r="N1237" s="20">
        <f t="shared" si="254"/>
        <v>139942.93700000001</v>
      </c>
      <c r="O1237" s="20">
        <f t="shared" si="255"/>
        <v>5030011.9160000002</v>
      </c>
      <c r="P1237" s="20" t="s">
        <v>104</v>
      </c>
      <c r="Q1237" s="43"/>
      <c r="R1237" s="43"/>
      <c r="S1237" s="43"/>
      <c r="T1237" s="43"/>
      <c r="U1237" s="43"/>
      <c r="V1237" s="44">
        <v>15</v>
      </c>
      <c r="W1237" s="44">
        <v>18.8</v>
      </c>
      <c r="X1237" s="45">
        <f t="shared" si="259"/>
        <v>15</v>
      </c>
      <c r="Y1237" s="45">
        <f t="shared" si="260"/>
        <v>18.8</v>
      </c>
      <c r="Z1237" s="45">
        <f t="shared" si="261"/>
        <v>15</v>
      </c>
      <c r="AA1237" s="17"/>
      <c r="AB1237" s="17"/>
      <c r="AC1237" s="17"/>
      <c r="AD1237" s="17"/>
      <c r="AE1237" s="17"/>
      <c r="AF1237" s="17"/>
      <c r="AG1237" s="17"/>
      <c r="AH1237" s="17"/>
      <c r="AI1237" s="17"/>
      <c r="AJ1237" s="17"/>
      <c r="AK1237" s="17"/>
      <c r="AL1237" s="43"/>
      <c r="AM1237" s="43"/>
    </row>
    <row r="1238" spans="1:39" x14ac:dyDescent="0.25">
      <c r="A1238" s="17" t="s">
        <v>1216</v>
      </c>
      <c r="B1238" s="18">
        <v>1034</v>
      </c>
      <c r="C1238" s="18">
        <v>1237</v>
      </c>
      <c r="D1238" s="17" t="s">
        <v>1176</v>
      </c>
      <c r="E1238" s="17">
        <v>1880</v>
      </c>
      <c r="F1238" s="17">
        <v>41</v>
      </c>
      <c r="G1238" s="17">
        <v>61</v>
      </c>
      <c r="H1238" s="17">
        <v>2020</v>
      </c>
      <c r="I1238" s="19" t="s">
        <v>12</v>
      </c>
      <c r="J1238" s="17">
        <v>7327.8056277799997</v>
      </c>
      <c r="K1238" s="17">
        <v>-319.63205993000003</v>
      </c>
      <c r="L1238" s="20">
        <v>139942.93659999999</v>
      </c>
      <c r="M1238" s="20">
        <v>5030011.9160000002</v>
      </c>
      <c r="N1238" s="20">
        <f t="shared" si="254"/>
        <v>139942.93700000001</v>
      </c>
      <c r="O1238" s="20">
        <f t="shared" si="255"/>
        <v>5030011.9160000002</v>
      </c>
      <c r="P1238" s="20" t="s">
        <v>104</v>
      </c>
      <c r="Q1238" s="43"/>
      <c r="R1238" s="43"/>
      <c r="S1238" s="43"/>
      <c r="T1238" s="43"/>
      <c r="U1238" s="43"/>
      <c r="V1238" s="44">
        <v>23.9</v>
      </c>
      <c r="W1238" s="44">
        <v>15.6</v>
      </c>
      <c r="X1238" s="45">
        <f t="shared" si="259"/>
        <v>23.9</v>
      </c>
      <c r="Y1238" s="45">
        <f t="shared" si="260"/>
        <v>15.6</v>
      </c>
      <c r="Z1238" s="45">
        <f t="shared" si="261"/>
        <v>23.9</v>
      </c>
      <c r="AA1238" s="17"/>
      <c r="AB1238" s="17"/>
      <c r="AC1238" s="17"/>
      <c r="AD1238" s="17"/>
      <c r="AE1238" s="17"/>
      <c r="AF1238" s="17"/>
      <c r="AG1238" s="17"/>
      <c r="AH1238" s="17"/>
      <c r="AI1238" s="17"/>
      <c r="AJ1238" s="17"/>
      <c r="AK1238" s="17"/>
      <c r="AL1238" s="43"/>
      <c r="AM1238" s="43"/>
    </row>
    <row r="1239" spans="1:39" x14ac:dyDescent="0.25">
      <c r="A1239" s="17" t="s">
        <v>1400</v>
      </c>
      <c r="B1239" s="18">
        <v>1214</v>
      </c>
      <c r="C1239" s="18">
        <v>1238</v>
      </c>
      <c r="D1239" s="17" t="s">
        <v>1399</v>
      </c>
      <c r="E1239" s="17">
        <v>1827</v>
      </c>
      <c r="F1239" s="17">
        <v>2</v>
      </c>
      <c r="G1239" s="17">
        <v>61</v>
      </c>
      <c r="H1239" s="17">
        <v>2020</v>
      </c>
      <c r="I1239" s="19" t="s">
        <v>12</v>
      </c>
      <c r="J1239" s="17">
        <v>5516.9362879299997</v>
      </c>
      <c r="K1239" s="17">
        <v>-2129.0667171800001</v>
      </c>
      <c r="L1239" s="20">
        <v>139942.93663616999</v>
      </c>
      <c r="M1239" s="20">
        <v>5030011.9164708704</v>
      </c>
      <c r="N1239" s="20">
        <f t="shared" si="254"/>
        <v>139942.93700000001</v>
      </c>
      <c r="O1239" s="20">
        <f t="shared" si="255"/>
        <v>5030011.9160000002</v>
      </c>
      <c r="P1239" s="20" t="s">
        <v>199</v>
      </c>
      <c r="Q1239" s="43"/>
      <c r="R1239" s="43"/>
      <c r="S1239" s="43"/>
      <c r="T1239" s="43"/>
      <c r="U1239" s="43"/>
      <c r="V1239" s="53">
        <v>37.91873923</v>
      </c>
      <c r="W1239" s="53">
        <v>20.69641373</v>
      </c>
      <c r="X1239" s="45">
        <f t="shared" si="259"/>
        <v>37.91873923</v>
      </c>
      <c r="Y1239" s="45">
        <f t="shared" si="260"/>
        <v>20.69641373</v>
      </c>
      <c r="Z1239" s="45">
        <f t="shared" si="261"/>
        <v>20.69641373</v>
      </c>
      <c r="AA1239" s="17"/>
      <c r="AB1239" s="17"/>
      <c r="AC1239" s="17"/>
      <c r="AD1239" s="17"/>
      <c r="AE1239" s="17"/>
      <c r="AF1239" s="17"/>
      <c r="AG1239" s="17"/>
      <c r="AH1239" s="17"/>
      <c r="AI1239" s="17"/>
      <c r="AJ1239" s="17"/>
      <c r="AK1239" s="17"/>
      <c r="AL1239" s="43"/>
      <c r="AM1239" s="43"/>
    </row>
    <row r="1240" spans="1:39" x14ac:dyDescent="0.25">
      <c r="A1240" s="17" t="s">
        <v>1258</v>
      </c>
      <c r="B1240" s="18">
        <v>1074</v>
      </c>
      <c r="C1240" s="18">
        <v>1239</v>
      </c>
      <c r="D1240" s="17" t="s">
        <v>1250</v>
      </c>
      <c r="E1240" s="17">
        <v>1876</v>
      </c>
      <c r="F1240" s="17">
        <v>9</v>
      </c>
      <c r="G1240" s="17">
        <v>61</v>
      </c>
      <c r="H1240" s="17">
        <v>2020</v>
      </c>
      <c r="I1240" s="19" t="s">
        <v>12</v>
      </c>
      <c r="J1240" s="17">
        <v>2698.4961292399998</v>
      </c>
      <c r="K1240" s="17">
        <v>-659.64074891999996</v>
      </c>
      <c r="L1240" s="20">
        <v>139942.93663616999</v>
      </c>
      <c r="M1240" s="20">
        <v>5030011.9164708704</v>
      </c>
      <c r="N1240" s="20">
        <f t="shared" si="254"/>
        <v>139942.93700000001</v>
      </c>
      <c r="O1240" s="20">
        <f t="shared" si="255"/>
        <v>5030011.9160000002</v>
      </c>
      <c r="P1240" s="20" t="s">
        <v>104</v>
      </c>
      <c r="Q1240" s="43"/>
      <c r="R1240" s="43"/>
      <c r="S1240" s="43"/>
      <c r="T1240" s="43"/>
      <c r="U1240" s="43"/>
      <c r="V1240" s="44">
        <v>9.5</v>
      </c>
      <c r="W1240" s="44">
        <v>7.1</v>
      </c>
      <c r="X1240" s="45">
        <f t="shared" si="259"/>
        <v>9.5</v>
      </c>
      <c r="Y1240" s="45">
        <f t="shared" si="260"/>
        <v>7.1</v>
      </c>
      <c r="Z1240" s="45">
        <f t="shared" si="261"/>
        <v>9.5</v>
      </c>
      <c r="AA1240" s="17"/>
      <c r="AB1240" s="17"/>
      <c r="AC1240" s="17"/>
      <c r="AD1240" s="17"/>
      <c r="AE1240" s="17"/>
      <c r="AF1240" s="17"/>
      <c r="AG1240" s="17"/>
      <c r="AH1240" s="17"/>
      <c r="AI1240" s="17"/>
      <c r="AJ1240" s="17"/>
      <c r="AK1240" s="17"/>
      <c r="AL1240" s="43"/>
      <c r="AM1240" s="43"/>
    </row>
    <row r="1241" spans="1:39" x14ac:dyDescent="0.25">
      <c r="A1241" s="17" t="s">
        <v>1030</v>
      </c>
      <c r="B1241" s="18">
        <v>852</v>
      </c>
      <c r="C1241" s="18">
        <v>1240</v>
      </c>
      <c r="D1241" s="17" t="s">
        <v>1012</v>
      </c>
      <c r="E1241" s="17">
        <v>1905</v>
      </c>
      <c r="F1241" s="17">
        <v>19</v>
      </c>
      <c r="G1241" s="17">
        <v>61</v>
      </c>
      <c r="H1241" s="17">
        <v>2020</v>
      </c>
      <c r="I1241" s="19" t="s">
        <v>12</v>
      </c>
      <c r="J1241" s="17">
        <v>6911.73093324</v>
      </c>
      <c r="K1241" s="17">
        <v>-625.28786980999996</v>
      </c>
      <c r="L1241" s="20">
        <v>139942.93663616999</v>
      </c>
      <c r="M1241" s="20">
        <v>5030011.9164708704</v>
      </c>
      <c r="N1241" s="20">
        <f t="shared" si="254"/>
        <v>139942.93700000001</v>
      </c>
      <c r="O1241" s="20">
        <f t="shared" si="255"/>
        <v>5030011.9160000002</v>
      </c>
      <c r="P1241" s="20" t="s">
        <v>104</v>
      </c>
      <c r="Q1241" s="43"/>
      <c r="R1241" s="43"/>
      <c r="S1241" s="43"/>
      <c r="T1241" s="43"/>
      <c r="U1241" s="43"/>
      <c r="V1241" s="45">
        <v>21.36603058</v>
      </c>
      <c r="W1241" s="52">
        <v>17.254270129999998</v>
      </c>
      <c r="X1241" s="45">
        <f t="shared" si="259"/>
        <v>21.36603058</v>
      </c>
      <c r="Y1241" s="45">
        <f t="shared" si="260"/>
        <v>17.254270129999998</v>
      </c>
      <c r="Z1241" s="45">
        <f t="shared" si="261"/>
        <v>21.36603058</v>
      </c>
      <c r="AA1241" s="17"/>
      <c r="AB1241" s="17"/>
      <c r="AC1241" s="17"/>
      <c r="AD1241" s="17"/>
      <c r="AE1241" s="17"/>
      <c r="AF1241" s="17"/>
      <c r="AG1241" s="17"/>
      <c r="AH1241" s="17"/>
      <c r="AI1241" s="17"/>
      <c r="AJ1241" s="17"/>
      <c r="AK1241" s="17"/>
      <c r="AL1241" s="43"/>
      <c r="AM1241" s="43"/>
    </row>
    <row r="1242" spans="1:39" x14ac:dyDescent="0.25">
      <c r="A1242" s="17" t="s">
        <v>1356</v>
      </c>
      <c r="B1242" s="18">
        <v>1171</v>
      </c>
      <c r="C1242" s="18">
        <v>1241</v>
      </c>
      <c r="D1242" s="17" t="s">
        <v>1742</v>
      </c>
      <c r="E1242" s="17">
        <v>1852</v>
      </c>
      <c r="F1242" s="17">
        <v>13</v>
      </c>
      <c r="G1242" s="17">
        <v>61</v>
      </c>
      <c r="H1242" s="17">
        <v>2020</v>
      </c>
      <c r="I1242" s="19" t="s">
        <v>12</v>
      </c>
      <c r="J1242" s="17">
        <v>1.37001084</v>
      </c>
      <c r="K1242" s="17">
        <v>0.44352217999999999</v>
      </c>
      <c r="L1242" s="20">
        <v>139942.93663616999</v>
      </c>
      <c r="M1242" s="20">
        <v>5030011.9164708704</v>
      </c>
      <c r="N1242" s="20">
        <f t="shared" si="254"/>
        <v>139942.93700000001</v>
      </c>
      <c r="O1242" s="20">
        <f t="shared" si="255"/>
        <v>5030011.9160000002</v>
      </c>
      <c r="P1242" s="20" t="s">
        <v>104</v>
      </c>
      <c r="Q1242" s="48"/>
      <c r="R1242" s="48"/>
      <c r="S1242" s="48"/>
      <c r="T1242" s="48"/>
      <c r="U1242" s="48"/>
      <c r="V1242" s="44">
        <v>28.2</v>
      </c>
      <c r="W1242" s="44">
        <v>28.9</v>
      </c>
      <c r="X1242" s="45">
        <f t="shared" si="259"/>
        <v>28.2</v>
      </c>
      <c r="Y1242" s="45">
        <f t="shared" si="260"/>
        <v>28.9</v>
      </c>
      <c r="Z1242" s="45">
        <f t="shared" si="261"/>
        <v>28.2</v>
      </c>
      <c r="AA1242" s="17"/>
      <c r="AB1242" s="17"/>
      <c r="AC1242" s="17"/>
      <c r="AD1242" s="17"/>
      <c r="AE1242" s="17"/>
      <c r="AF1242" s="17"/>
      <c r="AG1242" s="17"/>
      <c r="AH1242" s="17"/>
      <c r="AI1242" s="17"/>
      <c r="AJ1242" s="17"/>
      <c r="AK1242" s="17"/>
      <c r="AL1242" s="48"/>
      <c r="AM1242" s="48"/>
    </row>
    <row r="1243" spans="1:39" x14ac:dyDescent="0.25">
      <c r="A1243" s="17" t="s">
        <v>425</v>
      </c>
      <c r="B1243" s="18">
        <v>248</v>
      </c>
      <c r="C1243" s="18">
        <v>1242</v>
      </c>
      <c r="D1243" s="18">
        <v>1992</v>
      </c>
      <c r="E1243" s="17">
        <f>D1243</f>
        <v>1992</v>
      </c>
      <c r="F1243" s="17">
        <v>13</v>
      </c>
      <c r="G1243" s="17">
        <v>61</v>
      </c>
      <c r="H1243" s="17">
        <v>2020</v>
      </c>
      <c r="I1243" s="19" t="s">
        <v>12</v>
      </c>
      <c r="J1243" s="17">
        <v>3693.5262079200002</v>
      </c>
      <c r="K1243" s="17">
        <v>-509.46395181000003</v>
      </c>
      <c r="L1243" s="20">
        <v>139942.93659999999</v>
      </c>
      <c r="M1243" s="20">
        <v>5030011.9160000002</v>
      </c>
      <c r="N1243" s="20">
        <f t="shared" si="254"/>
        <v>139942.93700000001</v>
      </c>
      <c r="O1243" s="20">
        <f t="shared" si="255"/>
        <v>5030011.9160000002</v>
      </c>
      <c r="P1243" s="20" t="s">
        <v>104</v>
      </c>
      <c r="Q1243" s="43"/>
      <c r="R1243" s="43"/>
      <c r="S1243" s="43"/>
      <c r="T1243" s="43"/>
      <c r="U1243" s="43"/>
      <c r="V1243" s="45">
        <v>21.311840490000002</v>
      </c>
      <c r="W1243" s="45">
        <v>19.652952670000001</v>
      </c>
      <c r="X1243" s="45">
        <f t="shared" si="259"/>
        <v>21.311840490000002</v>
      </c>
      <c r="Y1243" s="45">
        <f t="shared" si="260"/>
        <v>19.652952670000001</v>
      </c>
      <c r="Z1243" s="45">
        <f t="shared" si="261"/>
        <v>21.311840490000002</v>
      </c>
      <c r="AA1243" s="17"/>
      <c r="AB1243" s="17"/>
      <c r="AC1243" s="17"/>
      <c r="AD1243" s="17"/>
      <c r="AE1243" s="17"/>
      <c r="AF1243" s="17"/>
      <c r="AG1243" s="17"/>
      <c r="AH1243" s="17"/>
      <c r="AI1243" s="17"/>
      <c r="AJ1243" s="17"/>
      <c r="AK1243" s="17"/>
      <c r="AL1243" s="43"/>
      <c r="AM1243" s="43"/>
    </row>
    <row r="1244" spans="1:39" x14ac:dyDescent="0.25">
      <c r="A1244" s="35" t="s">
        <v>224</v>
      </c>
      <c r="B1244" s="35">
        <v>62</v>
      </c>
      <c r="C1244" s="35">
        <v>1243</v>
      </c>
      <c r="D1244" s="35">
        <v>2020</v>
      </c>
      <c r="E1244" s="35">
        <f>D1244</f>
        <v>2020</v>
      </c>
      <c r="F1244" s="35" t="s">
        <v>12</v>
      </c>
      <c r="G1244" s="35">
        <v>62</v>
      </c>
      <c r="H1244" s="35">
        <v>2020</v>
      </c>
      <c r="I1244" s="36">
        <v>8</v>
      </c>
      <c r="J1244" s="35" t="s">
        <v>12</v>
      </c>
      <c r="K1244" s="35" t="s">
        <v>12</v>
      </c>
      <c r="L1244" s="37">
        <v>140067.82509999999</v>
      </c>
      <c r="M1244" s="37">
        <v>5030144.1509999996</v>
      </c>
      <c r="N1244" s="37">
        <f t="shared" si="254"/>
        <v>140067.82500000001</v>
      </c>
      <c r="O1244" s="37">
        <f t="shared" si="255"/>
        <v>5030144.1509999996</v>
      </c>
      <c r="P1244" s="37" t="s">
        <v>104</v>
      </c>
      <c r="Q1244" s="38">
        <v>18.697000065000001</v>
      </c>
      <c r="R1244" s="38">
        <v>16.820260231250003</v>
      </c>
      <c r="S1244" s="39">
        <f>IF(E1244=2020, Q1244, IF(E1244=1946, Q1244+5.4, IF(E1244=1883, Q1244+8.2, IF(E1244=1882, Q1244+5.9, IF(E1244=1824, Q1244+5.8, IF(E1244=1803, Q1244+14.8, IF(E1244=1790, Q1244+8, )))))))</f>
        <v>18.697000065000001</v>
      </c>
      <c r="T1244" s="39">
        <f>IF(E1244=2020, R1244, IF(E1244=1946, R1244+5.4, IF(E1244=1883, R1244+8.2, IF(E1244=1882, R1244+5.9, IF(E1244=1824, R1244+5.8, IF(E1244=1803, R1244+14.8, IF(E1244=1790, R1244+8, )))))))</f>
        <v>16.820260231250003</v>
      </c>
      <c r="U1244" s="39">
        <f>IF(P1244="Affine", S1244, T1244)</f>
        <v>18.697000065000001</v>
      </c>
      <c r="V1244" s="35"/>
      <c r="W1244" s="35"/>
      <c r="X1244" s="40"/>
      <c r="Y1244" s="39"/>
      <c r="Z1244" s="38"/>
      <c r="AA1244" s="35"/>
      <c r="AB1244" s="35"/>
      <c r="AC1244" s="35"/>
      <c r="AD1244" s="35"/>
      <c r="AE1244" s="35"/>
      <c r="AF1244" s="35"/>
      <c r="AG1244" s="35"/>
      <c r="AH1244" s="35"/>
      <c r="AI1244" s="35" t="s">
        <v>212</v>
      </c>
      <c r="AJ1244" s="35">
        <v>3</v>
      </c>
      <c r="AK1244" s="35" t="s">
        <v>225</v>
      </c>
      <c r="AL1244" s="38">
        <f>AVERAGE(V1245:V1252)</f>
        <v>18.697000065000001</v>
      </c>
      <c r="AM1244" s="38">
        <f>AVERAGE(W1245:W1252)</f>
        <v>16.820260231250003</v>
      </c>
    </row>
    <row r="1245" spans="1:39" x14ac:dyDescent="0.25">
      <c r="A1245" s="17" t="s">
        <v>285</v>
      </c>
      <c r="B1245" s="18">
        <v>102</v>
      </c>
      <c r="C1245" s="18">
        <v>1244</v>
      </c>
      <c r="D1245" s="18">
        <v>2013</v>
      </c>
      <c r="E1245" s="17">
        <f>D1245</f>
        <v>2013</v>
      </c>
      <c r="F1245" s="17">
        <v>21</v>
      </c>
      <c r="G1245" s="17">
        <v>62</v>
      </c>
      <c r="H1245" s="17">
        <v>2020</v>
      </c>
      <c r="I1245" s="19" t="s">
        <v>12</v>
      </c>
      <c r="J1245" s="17">
        <v>3.8301546800000001</v>
      </c>
      <c r="K1245" s="17">
        <v>5.2895407800000003</v>
      </c>
      <c r="L1245" s="20">
        <v>140067.82509999999</v>
      </c>
      <c r="M1245" s="20">
        <v>5030144.1509999996</v>
      </c>
      <c r="N1245" s="20">
        <f t="shared" si="254"/>
        <v>140067.82500000001</v>
      </c>
      <c r="O1245" s="20">
        <f t="shared" si="255"/>
        <v>5030144.1509999996</v>
      </c>
      <c r="P1245" s="20" t="s">
        <v>104</v>
      </c>
      <c r="Q1245" s="43"/>
      <c r="R1245" s="43"/>
      <c r="S1245" s="43"/>
      <c r="T1245" s="43"/>
      <c r="U1245" s="43"/>
      <c r="V1245" s="44">
        <v>0</v>
      </c>
      <c r="W1245" s="44">
        <v>0.7</v>
      </c>
      <c r="X1245" s="45">
        <f t="shared" ref="X1245:X1252" si="262">IF(H1245=2020, V1245, IF(H1245=1946, V1245+5.4, IF(H1245=1883, V1245+8.2, IF(H1245=1882, V1245+5.9, IF(H1245=1824, V1245+5.8, IF(H1245=1803, V1245+14.8, IF(H1245=1790, V1245+8, )))))))</f>
        <v>0</v>
      </c>
      <c r="Y1245" s="45">
        <f t="shared" ref="Y1245:Y1252" si="263">IF(H1245=2020, W1245, IF(H1245=1946, W1245+6.1, IF(H1245=1883, W1245+7.6, IF(H1245=1882, W1245+6.3, IF(H1245=1824, W1245+7.4, IF(H1245=1803, W1245+17.5, IF(H1245=1790, W1245+11.8, )))))))</f>
        <v>0.7</v>
      </c>
      <c r="Z1245" s="45">
        <f t="shared" ref="Z1245:Z1252" si="264">IF(P1245="Affine", X1245, Y1245)</f>
        <v>0</v>
      </c>
      <c r="AA1245" s="17"/>
      <c r="AB1245" s="17"/>
      <c r="AC1245" s="17"/>
      <c r="AD1245" s="17"/>
      <c r="AE1245" s="17"/>
      <c r="AF1245" s="17"/>
      <c r="AG1245" s="17"/>
      <c r="AH1245" s="17"/>
      <c r="AI1245" s="17"/>
      <c r="AJ1245" s="17"/>
      <c r="AK1245" s="17"/>
      <c r="AL1245" s="43"/>
      <c r="AM1245" s="43"/>
    </row>
    <row r="1246" spans="1:39" x14ac:dyDescent="0.25">
      <c r="A1246" s="17" t="s">
        <v>844</v>
      </c>
      <c r="B1246" s="18">
        <v>669</v>
      </c>
      <c r="C1246" s="18">
        <v>1245</v>
      </c>
      <c r="D1246" s="17" t="s">
        <v>837</v>
      </c>
      <c r="E1246" s="17">
        <v>1946</v>
      </c>
      <c r="F1246" s="17">
        <v>8</v>
      </c>
      <c r="G1246" s="17">
        <v>62</v>
      </c>
      <c r="H1246" s="17">
        <v>2020</v>
      </c>
      <c r="I1246" s="19" t="s">
        <v>12</v>
      </c>
      <c r="J1246" s="17">
        <v>16.127375969999999</v>
      </c>
      <c r="K1246" s="17">
        <v>12.95865467</v>
      </c>
      <c r="L1246" s="20">
        <v>140067.82509999999</v>
      </c>
      <c r="M1246" s="20">
        <v>5030144.1509999996</v>
      </c>
      <c r="N1246" s="20">
        <f t="shared" si="254"/>
        <v>140067.82500000001</v>
      </c>
      <c r="O1246" s="20">
        <f t="shared" si="255"/>
        <v>5030144.1509999996</v>
      </c>
      <c r="P1246" s="20" t="s">
        <v>104</v>
      </c>
      <c r="Q1246" s="43"/>
      <c r="R1246" s="43"/>
      <c r="S1246" s="43"/>
      <c r="T1246" s="43"/>
      <c r="U1246" s="43"/>
      <c r="V1246" s="44">
        <v>17.7</v>
      </c>
      <c r="W1246" s="44">
        <v>18.8</v>
      </c>
      <c r="X1246" s="45">
        <f t="shared" si="262"/>
        <v>17.7</v>
      </c>
      <c r="Y1246" s="45">
        <f t="shared" si="263"/>
        <v>18.8</v>
      </c>
      <c r="Z1246" s="45">
        <f t="shared" si="264"/>
        <v>17.7</v>
      </c>
      <c r="AA1246" s="17"/>
      <c r="AB1246" s="17"/>
      <c r="AC1246" s="17"/>
      <c r="AD1246" s="17"/>
      <c r="AE1246" s="17"/>
      <c r="AF1246" s="17"/>
      <c r="AG1246" s="17"/>
      <c r="AH1246" s="17"/>
      <c r="AI1246" s="17"/>
      <c r="AJ1246" s="17"/>
      <c r="AK1246" s="17"/>
      <c r="AL1246" s="43"/>
      <c r="AM1246" s="43"/>
    </row>
    <row r="1247" spans="1:39" x14ac:dyDescent="0.25">
      <c r="A1247" s="17" t="s">
        <v>1410</v>
      </c>
      <c r="B1247" s="18">
        <v>1224</v>
      </c>
      <c r="C1247" s="18">
        <v>1246</v>
      </c>
      <c r="D1247" s="17" t="s">
        <v>1399</v>
      </c>
      <c r="E1247" s="17">
        <v>1827</v>
      </c>
      <c r="F1247" s="17">
        <v>12</v>
      </c>
      <c r="G1247" s="17">
        <v>62</v>
      </c>
      <c r="H1247" s="17">
        <v>2020</v>
      </c>
      <c r="I1247" s="19" t="s">
        <v>12</v>
      </c>
      <c r="J1247" s="17">
        <v>5688.6466341900004</v>
      </c>
      <c r="K1247" s="17">
        <v>-2019.4686968399999</v>
      </c>
      <c r="L1247" s="20">
        <v>140067.82511142001</v>
      </c>
      <c r="M1247" s="20">
        <v>5030144.1513270196</v>
      </c>
      <c r="N1247" s="20">
        <f t="shared" si="254"/>
        <v>140067.82500000001</v>
      </c>
      <c r="O1247" s="20">
        <f t="shared" si="255"/>
        <v>5030144.1509999996</v>
      </c>
      <c r="P1247" s="20" t="s">
        <v>199</v>
      </c>
      <c r="Q1247" s="43"/>
      <c r="R1247" s="43"/>
      <c r="S1247" s="43"/>
      <c r="T1247" s="43"/>
      <c r="U1247" s="43"/>
      <c r="V1247" s="53">
        <v>13.67526492</v>
      </c>
      <c r="W1247" s="53">
        <v>20.385229580000001</v>
      </c>
      <c r="X1247" s="45">
        <f t="shared" si="262"/>
        <v>13.67526492</v>
      </c>
      <c r="Y1247" s="45">
        <f t="shared" si="263"/>
        <v>20.385229580000001</v>
      </c>
      <c r="Z1247" s="45">
        <f t="shared" si="264"/>
        <v>20.385229580000001</v>
      </c>
      <c r="AA1247" s="17"/>
      <c r="AB1247" s="17"/>
      <c r="AC1247" s="17"/>
      <c r="AD1247" s="17"/>
      <c r="AE1247" s="17"/>
      <c r="AF1247" s="17"/>
      <c r="AG1247" s="17"/>
      <c r="AH1247" s="17"/>
      <c r="AI1247" s="17"/>
      <c r="AJ1247" s="17"/>
      <c r="AK1247" s="17"/>
      <c r="AL1247" s="43"/>
      <c r="AM1247" s="43"/>
    </row>
    <row r="1248" spans="1:39" x14ac:dyDescent="0.25">
      <c r="A1248" s="17" t="s">
        <v>1261</v>
      </c>
      <c r="B1248" s="18">
        <v>1077</v>
      </c>
      <c r="C1248" s="18">
        <v>1247</v>
      </c>
      <c r="D1248" s="17" t="s">
        <v>1250</v>
      </c>
      <c r="E1248" s="17">
        <v>1876</v>
      </c>
      <c r="F1248" s="17">
        <v>12</v>
      </c>
      <c r="G1248" s="17">
        <v>62</v>
      </c>
      <c r="H1248" s="17">
        <v>2020</v>
      </c>
      <c r="I1248" s="19" t="s">
        <v>12</v>
      </c>
      <c r="J1248" s="17">
        <v>2792.4768385500001</v>
      </c>
      <c r="K1248" s="17">
        <v>-610.71202846999995</v>
      </c>
      <c r="L1248" s="20">
        <v>140067.82511142001</v>
      </c>
      <c r="M1248" s="20">
        <v>5030144.1513270196</v>
      </c>
      <c r="N1248" s="20">
        <f t="shared" si="254"/>
        <v>140067.82500000001</v>
      </c>
      <c r="O1248" s="20">
        <f t="shared" si="255"/>
        <v>5030144.1509999996</v>
      </c>
      <c r="P1248" s="20" t="s">
        <v>104</v>
      </c>
      <c r="Q1248" s="43"/>
      <c r="R1248" s="43"/>
      <c r="S1248" s="43"/>
      <c r="T1248" s="43"/>
      <c r="U1248" s="43"/>
      <c r="V1248" s="44">
        <v>34</v>
      </c>
      <c r="W1248" s="44">
        <v>19.600000000000001</v>
      </c>
      <c r="X1248" s="45">
        <f t="shared" si="262"/>
        <v>34</v>
      </c>
      <c r="Y1248" s="45">
        <f t="shared" si="263"/>
        <v>19.600000000000001</v>
      </c>
      <c r="Z1248" s="45">
        <f t="shared" si="264"/>
        <v>34</v>
      </c>
      <c r="AA1248" s="17"/>
      <c r="AB1248" s="17"/>
      <c r="AC1248" s="17"/>
      <c r="AD1248" s="17"/>
      <c r="AE1248" s="17"/>
      <c r="AF1248" s="17"/>
      <c r="AG1248" s="17"/>
      <c r="AH1248" s="17"/>
      <c r="AI1248" s="17"/>
      <c r="AJ1248" s="17"/>
      <c r="AK1248" s="17"/>
      <c r="AL1248" s="43"/>
      <c r="AM1248" s="43"/>
    </row>
    <row r="1249" spans="1:39" x14ac:dyDescent="0.25">
      <c r="A1249" s="17" t="s">
        <v>1031</v>
      </c>
      <c r="B1249" s="18">
        <v>853</v>
      </c>
      <c r="C1249" s="18">
        <v>1248</v>
      </c>
      <c r="D1249" s="17" t="s">
        <v>1012</v>
      </c>
      <c r="E1249" s="17">
        <v>1905</v>
      </c>
      <c r="F1249" s="17">
        <v>20</v>
      </c>
      <c r="G1249" s="17">
        <v>62</v>
      </c>
      <c r="H1249" s="17">
        <v>2020</v>
      </c>
      <c r="I1249" s="19" t="s">
        <v>12</v>
      </c>
      <c r="J1249" s="17">
        <v>7039.3100852899997</v>
      </c>
      <c r="K1249" s="17">
        <v>-489.42973010999998</v>
      </c>
      <c r="L1249" s="20">
        <v>140067.82511142001</v>
      </c>
      <c r="M1249" s="20">
        <v>5030144.1513270196</v>
      </c>
      <c r="N1249" s="20">
        <f t="shared" si="254"/>
        <v>140067.82500000001</v>
      </c>
      <c r="O1249" s="20">
        <f t="shared" si="255"/>
        <v>5030144.1509999996</v>
      </c>
      <c r="P1249" s="20" t="s">
        <v>104</v>
      </c>
      <c r="Q1249" s="43"/>
      <c r="R1249" s="43"/>
      <c r="S1249" s="43"/>
      <c r="T1249" s="43"/>
      <c r="U1249" s="43"/>
      <c r="V1249" s="45">
        <v>20.045382329999999</v>
      </c>
      <c r="W1249" s="52">
        <v>15.592267939999999</v>
      </c>
      <c r="X1249" s="45">
        <f t="shared" si="262"/>
        <v>20.045382329999999</v>
      </c>
      <c r="Y1249" s="45">
        <f t="shared" si="263"/>
        <v>15.592267939999999</v>
      </c>
      <c r="Z1249" s="45">
        <f t="shared" si="264"/>
        <v>20.045382329999999</v>
      </c>
      <c r="AA1249" s="17"/>
      <c r="AB1249" s="17"/>
      <c r="AC1249" s="17"/>
      <c r="AD1249" s="17"/>
      <c r="AE1249" s="17"/>
      <c r="AF1249" s="17"/>
      <c r="AG1249" s="17"/>
      <c r="AH1249" s="17"/>
      <c r="AI1249" s="17"/>
      <c r="AJ1249" s="17"/>
      <c r="AK1249" s="17"/>
      <c r="AL1249" s="43"/>
      <c r="AM1249" s="43"/>
    </row>
    <row r="1250" spans="1:39" x14ac:dyDescent="0.25">
      <c r="A1250" s="17" t="s">
        <v>1362</v>
      </c>
      <c r="B1250" s="18">
        <v>1177</v>
      </c>
      <c r="C1250" s="18">
        <v>1249</v>
      </c>
      <c r="D1250" s="17" t="s">
        <v>1742</v>
      </c>
      <c r="E1250" s="17">
        <v>1852</v>
      </c>
      <c r="F1250" s="17">
        <v>19</v>
      </c>
      <c r="G1250" s="17">
        <v>62</v>
      </c>
      <c r="H1250" s="17">
        <v>2020</v>
      </c>
      <c r="I1250" s="19" t="s">
        <v>12</v>
      </c>
      <c r="J1250" s="17">
        <v>1.0484626699999999</v>
      </c>
      <c r="K1250" s="17">
        <v>0.22531970000000001</v>
      </c>
      <c r="L1250" s="20">
        <v>140067.82511142001</v>
      </c>
      <c r="M1250" s="20">
        <v>5030144.1513270196</v>
      </c>
      <c r="N1250" s="20">
        <f t="shared" si="254"/>
        <v>140067.82500000001</v>
      </c>
      <c r="O1250" s="20">
        <f t="shared" si="255"/>
        <v>5030144.1509999996</v>
      </c>
      <c r="P1250" s="20" t="s">
        <v>104</v>
      </c>
      <c r="Q1250" s="43"/>
      <c r="R1250" s="43"/>
      <c r="S1250" s="43"/>
      <c r="T1250" s="43"/>
      <c r="U1250" s="43"/>
      <c r="V1250" s="44">
        <v>27.2</v>
      </c>
      <c r="W1250" s="44">
        <v>28.7</v>
      </c>
      <c r="X1250" s="45">
        <f t="shared" si="262"/>
        <v>27.2</v>
      </c>
      <c r="Y1250" s="45">
        <f t="shared" si="263"/>
        <v>28.7</v>
      </c>
      <c r="Z1250" s="45">
        <f t="shared" si="264"/>
        <v>27.2</v>
      </c>
      <c r="AA1250" s="17"/>
      <c r="AB1250" s="17"/>
      <c r="AC1250" s="17"/>
      <c r="AD1250" s="17"/>
      <c r="AE1250" s="17"/>
      <c r="AF1250" s="17"/>
      <c r="AG1250" s="17"/>
      <c r="AH1250" s="17"/>
      <c r="AI1250" s="17"/>
      <c r="AJ1250" s="17"/>
      <c r="AK1250" s="17"/>
      <c r="AL1250" s="43"/>
      <c r="AM1250" s="43"/>
    </row>
    <row r="1251" spans="1:39" x14ac:dyDescent="0.25">
      <c r="A1251" s="17" t="s">
        <v>570</v>
      </c>
      <c r="B1251" s="18">
        <v>397</v>
      </c>
      <c r="C1251" s="18">
        <v>1250</v>
      </c>
      <c r="D1251">
        <v>1980</v>
      </c>
      <c r="E1251">
        <v>1980</v>
      </c>
      <c r="F1251">
        <v>35</v>
      </c>
      <c r="G1251" s="17">
        <v>62</v>
      </c>
      <c r="H1251" s="17">
        <v>2020</v>
      </c>
      <c r="I1251" s="19" t="s">
        <v>12</v>
      </c>
      <c r="J1251">
        <v>3911.7650734499998</v>
      </c>
      <c r="K1251">
        <v>-611.07187104000002</v>
      </c>
      <c r="L1251" s="54">
        <v>140067.82509999999</v>
      </c>
      <c r="M1251" s="54">
        <v>5030144.1509999996</v>
      </c>
      <c r="N1251" s="20">
        <f t="shared" si="254"/>
        <v>140067.82500000001</v>
      </c>
      <c r="O1251" s="20">
        <f t="shared" si="255"/>
        <v>5030144.1509999996</v>
      </c>
      <c r="P1251" s="20" t="s">
        <v>104</v>
      </c>
      <c r="Q1251" s="43"/>
      <c r="R1251" s="43"/>
      <c r="S1251" s="43"/>
      <c r="T1251" s="43"/>
      <c r="U1251" s="43"/>
      <c r="V1251" s="44">
        <v>16.655029119999998</v>
      </c>
      <c r="W1251" s="44">
        <v>13.478470160000001</v>
      </c>
      <c r="X1251" s="45">
        <f t="shared" si="262"/>
        <v>16.655029119999998</v>
      </c>
      <c r="Y1251" s="45">
        <f t="shared" si="263"/>
        <v>13.478470160000001</v>
      </c>
      <c r="Z1251" s="45">
        <f t="shared" si="264"/>
        <v>16.655029119999998</v>
      </c>
      <c r="AA1251" s="17"/>
      <c r="AB1251" s="17"/>
      <c r="AC1251" s="17"/>
      <c r="AD1251" s="17"/>
      <c r="AE1251" s="17"/>
      <c r="AF1251" s="17"/>
      <c r="AG1251" s="17"/>
      <c r="AH1251" s="17"/>
      <c r="AI1251" s="17"/>
      <c r="AJ1251" s="17"/>
      <c r="AK1251" s="17"/>
      <c r="AL1251" s="43"/>
      <c r="AM1251" s="43"/>
    </row>
    <row r="1252" spans="1:39" x14ac:dyDescent="0.25">
      <c r="A1252" s="17" t="s">
        <v>586</v>
      </c>
      <c r="B1252" s="18">
        <v>413</v>
      </c>
      <c r="C1252" s="18">
        <v>1251</v>
      </c>
      <c r="D1252" s="18">
        <v>1977</v>
      </c>
      <c r="E1252" s="17">
        <f>D1252</f>
        <v>1977</v>
      </c>
      <c r="F1252" s="17">
        <v>12</v>
      </c>
      <c r="G1252" s="17">
        <v>62</v>
      </c>
      <c r="H1252" s="17">
        <v>2020</v>
      </c>
      <c r="I1252" s="19" t="s">
        <v>12</v>
      </c>
      <c r="J1252" s="17">
        <v>3983.5965640899999</v>
      </c>
      <c r="K1252" s="17">
        <v>-629.61423337999997</v>
      </c>
      <c r="L1252" s="20">
        <v>140067.82509999999</v>
      </c>
      <c r="M1252" s="20">
        <v>5030144.1509999996</v>
      </c>
      <c r="N1252" s="20">
        <f t="shared" si="254"/>
        <v>140067.82500000001</v>
      </c>
      <c r="O1252" s="20">
        <f t="shared" si="255"/>
        <v>5030144.1509999996</v>
      </c>
      <c r="P1252" s="20" t="s">
        <v>104</v>
      </c>
      <c r="Q1252" s="43"/>
      <c r="R1252" s="43"/>
      <c r="S1252" s="43"/>
      <c r="T1252" s="43"/>
      <c r="U1252" s="43"/>
      <c r="V1252" s="44">
        <v>20.300324150000002</v>
      </c>
      <c r="W1252" s="44">
        <v>17.306114170000001</v>
      </c>
      <c r="X1252" s="45">
        <f t="shared" si="262"/>
        <v>20.300324150000002</v>
      </c>
      <c r="Y1252" s="45">
        <f t="shared" si="263"/>
        <v>17.306114170000001</v>
      </c>
      <c r="Z1252" s="45">
        <f t="shared" si="264"/>
        <v>20.300324150000002</v>
      </c>
      <c r="AA1252" s="17"/>
      <c r="AB1252" s="17"/>
      <c r="AC1252" s="17"/>
      <c r="AD1252" s="17"/>
      <c r="AE1252" s="17"/>
      <c r="AF1252" s="17"/>
      <c r="AG1252" s="17"/>
      <c r="AH1252" s="17"/>
      <c r="AI1252" s="17"/>
      <c r="AJ1252" s="17"/>
      <c r="AK1252" s="17"/>
      <c r="AL1252" s="43"/>
      <c r="AM1252" s="43"/>
    </row>
    <row r="1253" spans="1:39" x14ac:dyDescent="0.25">
      <c r="A1253" s="35" t="s">
        <v>232</v>
      </c>
      <c r="B1253" s="35">
        <v>66</v>
      </c>
      <c r="C1253" s="35">
        <v>1252</v>
      </c>
      <c r="D1253" s="35">
        <v>2020</v>
      </c>
      <c r="E1253" s="35">
        <f>D1253</f>
        <v>2020</v>
      </c>
      <c r="F1253" s="35" t="s">
        <v>12</v>
      </c>
      <c r="G1253" s="35">
        <v>66</v>
      </c>
      <c r="H1253" s="35">
        <v>2020</v>
      </c>
      <c r="I1253" s="36">
        <v>11</v>
      </c>
      <c r="J1253" s="35" t="s">
        <v>12</v>
      </c>
      <c r="K1253" s="35" t="s">
        <v>12</v>
      </c>
      <c r="L1253" s="37">
        <v>140199.19570000001</v>
      </c>
      <c r="M1253" s="37">
        <v>5029603.1119999997</v>
      </c>
      <c r="N1253" s="37">
        <f t="shared" si="254"/>
        <v>140199.196</v>
      </c>
      <c r="O1253" s="37">
        <f t="shared" si="255"/>
        <v>5029603.1119999997</v>
      </c>
      <c r="P1253" s="37" t="s">
        <v>104</v>
      </c>
      <c r="Q1253" s="38">
        <v>11.799576596363636</v>
      </c>
      <c r="R1253" s="38">
        <v>11.495320447272727</v>
      </c>
      <c r="S1253" s="39">
        <f>IF(E1253=2020, Q1253, IF(E1253=1946, Q1253+5.4, IF(E1253=1883, Q1253+8.2, IF(E1253=1882, Q1253+5.9, IF(E1253=1824, Q1253+5.8, IF(E1253=1803, Q1253+14.8, IF(E1253=1790, Q1253+8, )))))))</f>
        <v>11.799576596363636</v>
      </c>
      <c r="T1253" s="39">
        <f>IF(E1253=2020, R1253, IF(E1253=1946, R1253+5.4, IF(E1253=1883, R1253+8.2, IF(E1253=1882, R1253+5.9, IF(E1253=1824, R1253+5.8, IF(E1253=1803, R1253+14.8, IF(E1253=1790, R1253+8, )))))))</f>
        <v>11.495320447272727</v>
      </c>
      <c r="U1253" s="39">
        <f>IF(P1253="Affine", S1253, T1253)</f>
        <v>11.799576596363636</v>
      </c>
      <c r="V1253" s="35"/>
      <c r="W1253" s="35"/>
      <c r="X1253" s="40"/>
      <c r="Y1253" s="39"/>
      <c r="Z1253" s="38"/>
      <c r="AA1253" s="35"/>
      <c r="AB1253" s="35"/>
      <c r="AC1253" s="35"/>
      <c r="AD1253" s="35"/>
      <c r="AE1253" s="35"/>
      <c r="AF1253" s="35"/>
      <c r="AG1253" s="35"/>
      <c r="AH1253" s="35"/>
      <c r="AI1253" s="35" t="s">
        <v>212</v>
      </c>
      <c r="AJ1253" s="35">
        <v>3</v>
      </c>
      <c r="AK1253" s="35" t="s">
        <v>233</v>
      </c>
      <c r="AL1253" s="38">
        <f>AVERAGE(V1254:V1264)</f>
        <v>11.799576596363636</v>
      </c>
      <c r="AM1253" s="38">
        <f>AVERAGE(W1254:W1264)</f>
        <v>11.495320447272727</v>
      </c>
    </row>
    <row r="1254" spans="1:39" x14ac:dyDescent="0.25">
      <c r="A1254" s="17" t="s">
        <v>1034</v>
      </c>
      <c r="B1254" s="18">
        <v>856</v>
      </c>
      <c r="C1254" s="18">
        <v>1253</v>
      </c>
      <c r="D1254" s="17" t="s">
        <v>1012</v>
      </c>
      <c r="E1254" s="17">
        <v>1905</v>
      </c>
      <c r="F1254" s="17">
        <v>23</v>
      </c>
      <c r="G1254" s="17">
        <v>66</v>
      </c>
      <c r="H1254" s="17">
        <v>2020</v>
      </c>
      <c r="I1254" s="19" t="s">
        <v>12</v>
      </c>
      <c r="J1254" s="17">
        <v>7182.4624635700002</v>
      </c>
      <c r="K1254" s="17">
        <v>-1031.29733134</v>
      </c>
      <c r="L1254" s="20">
        <v>140199.19568747</v>
      </c>
      <c r="M1254" s="20">
        <v>5029603.1119809505</v>
      </c>
      <c r="N1254" s="20">
        <f t="shared" si="254"/>
        <v>140199.196</v>
      </c>
      <c r="O1254" s="20">
        <f t="shared" si="255"/>
        <v>5029603.1119999997</v>
      </c>
      <c r="P1254" s="20" t="s">
        <v>104</v>
      </c>
      <c r="Q1254" s="43"/>
      <c r="R1254" s="43"/>
      <c r="S1254" s="43"/>
      <c r="T1254" s="43"/>
      <c r="U1254" s="43"/>
      <c r="V1254" s="45">
        <v>2.1973356900000001</v>
      </c>
      <c r="W1254" s="52">
        <v>11.6633411</v>
      </c>
      <c r="X1254" s="45">
        <f t="shared" ref="X1254:X1264" si="265">IF(H1254=2020, V1254, IF(H1254=1946, V1254+5.4, IF(H1254=1883, V1254+8.2, IF(H1254=1882, V1254+5.9, IF(H1254=1824, V1254+5.8, IF(H1254=1803, V1254+14.8, IF(H1254=1790, V1254+8, )))))))</f>
        <v>2.1973356900000001</v>
      </c>
      <c r="Y1254" s="45">
        <f t="shared" ref="Y1254:Y1264" si="266">IF(H1254=2020, W1254, IF(H1254=1946, W1254+6.1, IF(H1254=1883, W1254+7.6, IF(H1254=1882, W1254+6.3, IF(H1254=1824, W1254+7.4, IF(H1254=1803, W1254+17.5, IF(H1254=1790, W1254+11.8, )))))))</f>
        <v>11.6633411</v>
      </c>
      <c r="Z1254" s="45">
        <f t="shared" ref="Z1254:Z1264" si="267">IF(P1254="Affine", X1254, Y1254)</f>
        <v>2.1973356900000001</v>
      </c>
      <c r="AA1254" s="17"/>
      <c r="AB1254" s="17"/>
      <c r="AC1254" s="17"/>
      <c r="AD1254" s="17"/>
      <c r="AE1254" s="17"/>
      <c r="AF1254" s="17"/>
      <c r="AG1254" s="17"/>
      <c r="AH1254" s="17"/>
      <c r="AI1254" s="17"/>
      <c r="AJ1254" s="17"/>
      <c r="AK1254" s="17"/>
      <c r="AL1254" s="43"/>
      <c r="AM1254" s="43"/>
    </row>
    <row r="1255" spans="1:39" x14ac:dyDescent="0.25">
      <c r="A1255" s="17" t="s">
        <v>1360</v>
      </c>
      <c r="B1255" s="18">
        <v>1175</v>
      </c>
      <c r="C1255" s="18">
        <v>1254</v>
      </c>
      <c r="D1255" s="17" t="s">
        <v>1742</v>
      </c>
      <c r="E1255" s="17">
        <v>1852</v>
      </c>
      <c r="F1255" s="17">
        <v>17</v>
      </c>
      <c r="G1255" s="17">
        <v>66</v>
      </c>
      <c r="H1255" s="17">
        <v>2020</v>
      </c>
      <c r="I1255" s="19" t="s">
        <v>12</v>
      </c>
      <c r="J1255" s="17">
        <v>1.08863449</v>
      </c>
      <c r="K1255" s="17">
        <v>1.31466013</v>
      </c>
      <c r="L1255" s="20">
        <v>140199.19568747</v>
      </c>
      <c r="M1255" s="20">
        <v>5029603.1119809505</v>
      </c>
      <c r="N1255" s="20">
        <f t="shared" si="254"/>
        <v>140199.196</v>
      </c>
      <c r="O1255" s="20">
        <f t="shared" si="255"/>
        <v>5029603.1119999997</v>
      </c>
      <c r="P1255" s="20" t="s">
        <v>104</v>
      </c>
      <c r="Q1255" s="43"/>
      <c r="R1255" s="43"/>
      <c r="S1255" s="43"/>
      <c r="T1255" s="43"/>
      <c r="U1255" s="43"/>
      <c r="V1255" s="44">
        <v>44.8</v>
      </c>
      <c r="W1255" s="44">
        <v>40.1</v>
      </c>
      <c r="X1255" s="45">
        <f t="shared" si="265"/>
        <v>44.8</v>
      </c>
      <c r="Y1255" s="45">
        <f t="shared" si="266"/>
        <v>40.1</v>
      </c>
      <c r="Z1255" s="45">
        <f t="shared" si="267"/>
        <v>44.8</v>
      </c>
      <c r="AA1255" s="17"/>
      <c r="AB1255" s="17"/>
      <c r="AC1255" s="17"/>
      <c r="AD1255" s="17"/>
      <c r="AE1255" s="17"/>
      <c r="AF1255" s="17"/>
      <c r="AG1255" s="17"/>
      <c r="AH1255" s="17"/>
      <c r="AI1255" s="17"/>
      <c r="AJ1255" s="17"/>
      <c r="AK1255" s="17"/>
      <c r="AL1255" s="43"/>
      <c r="AM1255" s="43"/>
    </row>
    <row r="1256" spans="1:39" x14ac:dyDescent="0.25">
      <c r="A1256" s="17" t="s">
        <v>1402</v>
      </c>
      <c r="B1256" s="18">
        <v>1216</v>
      </c>
      <c r="C1256" s="18">
        <v>1255</v>
      </c>
      <c r="D1256" s="17" t="s">
        <v>1399</v>
      </c>
      <c r="E1256" s="17">
        <v>1827</v>
      </c>
      <c r="F1256" s="17">
        <v>4</v>
      </c>
      <c r="G1256" s="17">
        <v>66</v>
      </c>
      <c r="H1256" s="17">
        <v>2020</v>
      </c>
      <c r="I1256" s="19" t="s">
        <v>12</v>
      </c>
      <c r="J1256" s="17">
        <v>5634.0976372900004</v>
      </c>
      <c r="K1256" s="17">
        <v>-2722.3367751300002</v>
      </c>
      <c r="L1256" s="20">
        <v>140199.19568747</v>
      </c>
      <c r="M1256" s="20">
        <v>5029603.1119809505</v>
      </c>
      <c r="N1256" s="20">
        <f t="shared" si="254"/>
        <v>140199.196</v>
      </c>
      <c r="O1256" s="20">
        <f t="shared" si="255"/>
        <v>5029603.1119999997</v>
      </c>
      <c r="P1256" s="20" t="s">
        <v>199</v>
      </c>
      <c r="Q1256" s="48"/>
      <c r="R1256" s="48"/>
      <c r="S1256" s="48"/>
      <c r="T1256" s="48"/>
      <c r="U1256" s="48"/>
      <c r="V1256" s="53">
        <v>36.832625419999999</v>
      </c>
      <c r="W1256" s="53">
        <v>26.477093480000001</v>
      </c>
      <c r="X1256" s="45">
        <f t="shared" si="265"/>
        <v>36.832625419999999</v>
      </c>
      <c r="Y1256" s="45">
        <f t="shared" si="266"/>
        <v>26.477093480000001</v>
      </c>
      <c r="Z1256" s="45">
        <f t="shared" si="267"/>
        <v>26.477093480000001</v>
      </c>
      <c r="AA1256" s="17"/>
      <c r="AB1256" s="17"/>
      <c r="AC1256" s="17"/>
      <c r="AD1256" s="17"/>
      <c r="AE1256" s="17"/>
      <c r="AF1256" s="17"/>
      <c r="AG1256" s="17"/>
      <c r="AH1256" s="17"/>
      <c r="AI1256" s="17"/>
      <c r="AJ1256" s="17"/>
      <c r="AK1256" s="17"/>
      <c r="AL1256" s="48"/>
      <c r="AM1256" s="48"/>
    </row>
    <row r="1257" spans="1:39" x14ac:dyDescent="0.25">
      <c r="A1257" s="17" t="s">
        <v>1282</v>
      </c>
      <c r="B1257" s="18">
        <v>1098</v>
      </c>
      <c r="C1257" s="18">
        <v>1256</v>
      </c>
      <c r="D1257" s="17" t="s">
        <v>1250</v>
      </c>
      <c r="E1257" s="17">
        <v>1876</v>
      </c>
      <c r="F1257" s="17">
        <v>33</v>
      </c>
      <c r="G1257" s="17">
        <v>66</v>
      </c>
      <c r="H1257" s="17">
        <v>2020</v>
      </c>
      <c r="I1257" s="19" t="s">
        <v>12</v>
      </c>
      <c r="J1257" s="17">
        <v>2755.53515625</v>
      </c>
      <c r="K1257" s="17">
        <v>-975.84765625</v>
      </c>
      <c r="L1257" s="20">
        <v>140199.19570000001</v>
      </c>
      <c r="M1257" s="20">
        <v>5029603.1119999997</v>
      </c>
      <c r="N1257" s="20">
        <f t="shared" si="254"/>
        <v>140199.196</v>
      </c>
      <c r="O1257" s="20">
        <f t="shared" si="255"/>
        <v>5029603.1119999997</v>
      </c>
      <c r="P1257" s="20" t="s">
        <v>104</v>
      </c>
      <c r="Q1257" s="43"/>
      <c r="R1257" s="43"/>
      <c r="S1257" s="43"/>
      <c r="T1257" s="43"/>
      <c r="U1257" s="43"/>
      <c r="V1257" s="44">
        <v>6.5</v>
      </c>
      <c r="W1257" s="44">
        <v>12.1</v>
      </c>
      <c r="X1257" s="45">
        <f t="shared" si="265"/>
        <v>6.5</v>
      </c>
      <c r="Y1257" s="45">
        <f t="shared" si="266"/>
        <v>12.1</v>
      </c>
      <c r="Z1257" s="45">
        <f t="shared" si="267"/>
        <v>6.5</v>
      </c>
      <c r="AA1257" s="17"/>
      <c r="AB1257" s="17"/>
      <c r="AC1257" s="17"/>
      <c r="AD1257" s="17"/>
      <c r="AE1257" s="17"/>
      <c r="AF1257" s="17"/>
      <c r="AG1257" s="17"/>
      <c r="AH1257" s="17"/>
      <c r="AI1257" s="17"/>
      <c r="AJ1257" s="17"/>
      <c r="AK1257" s="17"/>
      <c r="AL1257" s="43"/>
      <c r="AM1257" s="43"/>
    </row>
    <row r="1258" spans="1:39" x14ac:dyDescent="0.25">
      <c r="A1258" s="17" t="s">
        <v>280</v>
      </c>
      <c r="B1258" s="18">
        <v>97</v>
      </c>
      <c r="C1258" s="18">
        <v>1257</v>
      </c>
      <c r="D1258" s="18">
        <v>2013</v>
      </c>
      <c r="E1258" s="17">
        <f>D1258</f>
        <v>2013</v>
      </c>
      <c r="F1258" s="17">
        <v>16</v>
      </c>
      <c r="G1258" s="17">
        <v>66</v>
      </c>
      <c r="H1258" s="17">
        <v>2020</v>
      </c>
      <c r="I1258" s="19" t="s">
        <v>12</v>
      </c>
      <c r="J1258" s="17">
        <v>3.9873648899999998</v>
      </c>
      <c r="K1258" s="17">
        <v>4.6462064099999996</v>
      </c>
      <c r="L1258" s="20">
        <v>140199.19570000001</v>
      </c>
      <c r="M1258" s="20">
        <v>5029603.1119999997</v>
      </c>
      <c r="N1258" s="20">
        <f t="shared" si="254"/>
        <v>140199.196</v>
      </c>
      <c r="O1258" s="20">
        <f t="shared" si="255"/>
        <v>5029603.1119999997</v>
      </c>
      <c r="P1258" s="20" t="s">
        <v>104</v>
      </c>
      <c r="Q1258" s="43"/>
      <c r="R1258" s="43"/>
      <c r="S1258" s="43"/>
      <c r="T1258" s="43"/>
      <c r="U1258" s="43"/>
      <c r="V1258" s="44">
        <v>0</v>
      </c>
      <c r="W1258" s="44">
        <v>0.2</v>
      </c>
      <c r="X1258" s="45">
        <f t="shared" si="265"/>
        <v>0</v>
      </c>
      <c r="Y1258" s="45">
        <f t="shared" si="266"/>
        <v>0.2</v>
      </c>
      <c r="Z1258" s="45">
        <f t="shared" si="267"/>
        <v>0</v>
      </c>
      <c r="AA1258" s="17"/>
      <c r="AB1258" s="17"/>
      <c r="AC1258" s="17"/>
      <c r="AD1258" s="17"/>
      <c r="AE1258" s="17"/>
      <c r="AF1258" s="17"/>
      <c r="AG1258" s="17"/>
      <c r="AH1258" s="17"/>
      <c r="AI1258" s="17"/>
      <c r="AJ1258" s="17"/>
      <c r="AK1258" s="17"/>
      <c r="AL1258" s="43"/>
      <c r="AM1258" s="43"/>
    </row>
    <row r="1259" spans="1:39" x14ac:dyDescent="0.25">
      <c r="A1259" s="17" t="s">
        <v>845</v>
      </c>
      <c r="B1259" s="18">
        <v>670</v>
      </c>
      <c r="C1259" s="18">
        <v>1258</v>
      </c>
      <c r="D1259" s="17" t="s">
        <v>837</v>
      </c>
      <c r="E1259" s="17">
        <v>1946</v>
      </c>
      <c r="F1259" s="17">
        <v>9</v>
      </c>
      <c r="G1259" s="17">
        <v>66</v>
      </c>
      <c r="H1259" s="17">
        <v>2020</v>
      </c>
      <c r="I1259" s="19" t="s">
        <v>12</v>
      </c>
      <c r="J1259" s="17">
        <v>16.286379589999999</v>
      </c>
      <c r="K1259" s="17">
        <v>12.134261009999999</v>
      </c>
      <c r="L1259" s="20">
        <v>140199.19570000001</v>
      </c>
      <c r="M1259" s="20">
        <v>5029603.1119999997</v>
      </c>
      <c r="N1259" s="20">
        <f t="shared" si="254"/>
        <v>140199.196</v>
      </c>
      <c r="O1259" s="20">
        <f t="shared" si="255"/>
        <v>5029603.1119999997</v>
      </c>
      <c r="P1259" s="20" t="s">
        <v>104</v>
      </c>
      <c r="Q1259" s="43"/>
      <c r="R1259" s="43"/>
      <c r="S1259" s="43"/>
      <c r="T1259" s="43"/>
      <c r="U1259" s="43"/>
      <c r="V1259" s="44">
        <v>6.4</v>
      </c>
      <c r="W1259" s="44">
        <v>6</v>
      </c>
      <c r="X1259" s="45">
        <f t="shared" si="265"/>
        <v>6.4</v>
      </c>
      <c r="Y1259" s="45">
        <f t="shared" si="266"/>
        <v>6</v>
      </c>
      <c r="Z1259" s="45">
        <f t="shared" si="267"/>
        <v>6.4</v>
      </c>
      <c r="AA1259" s="17"/>
      <c r="AB1259" s="17"/>
      <c r="AC1259" s="17"/>
      <c r="AD1259" s="17"/>
      <c r="AE1259" s="17"/>
      <c r="AF1259" s="17"/>
      <c r="AG1259" s="17"/>
      <c r="AH1259" s="17"/>
      <c r="AI1259" s="17"/>
      <c r="AJ1259" s="17"/>
      <c r="AK1259" s="17"/>
      <c r="AL1259" s="43"/>
      <c r="AM1259" s="43"/>
    </row>
    <row r="1260" spans="1:39" x14ac:dyDescent="0.25">
      <c r="A1260" s="17" t="s">
        <v>893</v>
      </c>
      <c r="B1260" s="18">
        <v>717</v>
      </c>
      <c r="C1260" s="18">
        <v>1259</v>
      </c>
      <c r="D1260" s="17" t="s">
        <v>879</v>
      </c>
      <c r="E1260" s="17">
        <v>1946</v>
      </c>
      <c r="F1260" s="17">
        <v>15</v>
      </c>
      <c r="G1260" s="17">
        <v>66</v>
      </c>
      <c r="H1260" s="17">
        <v>2020</v>
      </c>
      <c r="I1260" s="19" t="s">
        <v>12</v>
      </c>
      <c r="J1260" s="17">
        <v>738.37509322000005</v>
      </c>
      <c r="K1260" s="17">
        <v>-81.019338590000004</v>
      </c>
      <c r="L1260" s="20">
        <v>140199.19570000001</v>
      </c>
      <c r="M1260" s="20">
        <v>5029603.1119999997</v>
      </c>
      <c r="N1260" s="20">
        <f t="shared" si="254"/>
        <v>140199.196</v>
      </c>
      <c r="O1260" s="20">
        <f t="shared" si="255"/>
        <v>5029603.1119999997</v>
      </c>
      <c r="P1260" s="20" t="s">
        <v>104</v>
      </c>
      <c r="Q1260" s="43"/>
      <c r="R1260" s="43"/>
      <c r="S1260" s="43"/>
      <c r="T1260" s="43"/>
      <c r="U1260" s="43"/>
      <c r="V1260" s="44">
        <v>2.6</v>
      </c>
      <c r="W1260" s="44">
        <v>3.8</v>
      </c>
      <c r="X1260" s="45">
        <f t="shared" si="265"/>
        <v>2.6</v>
      </c>
      <c r="Y1260" s="45">
        <f t="shared" si="266"/>
        <v>3.8</v>
      </c>
      <c r="Z1260" s="45">
        <f t="shared" si="267"/>
        <v>2.6</v>
      </c>
      <c r="AA1260" s="17"/>
      <c r="AB1260" s="17"/>
      <c r="AC1260" s="17"/>
      <c r="AD1260" s="17"/>
      <c r="AE1260" s="17"/>
      <c r="AF1260" s="17"/>
      <c r="AG1260" s="17"/>
      <c r="AH1260" s="17"/>
      <c r="AI1260" s="17"/>
      <c r="AJ1260" s="17"/>
      <c r="AK1260" s="17"/>
      <c r="AL1260" s="43"/>
      <c r="AM1260" s="43"/>
    </row>
    <row r="1261" spans="1:39" x14ac:dyDescent="0.25">
      <c r="A1261" s="17" t="s">
        <v>1211</v>
      </c>
      <c r="B1261" s="18">
        <v>1029</v>
      </c>
      <c r="C1261" s="18">
        <v>1260</v>
      </c>
      <c r="D1261" s="17" t="s">
        <v>1176</v>
      </c>
      <c r="E1261" s="17">
        <v>1880</v>
      </c>
      <c r="F1261" s="17">
        <v>36</v>
      </c>
      <c r="G1261" s="17">
        <v>66</v>
      </c>
      <c r="H1261" s="17">
        <v>2020</v>
      </c>
      <c r="I1261" s="19" t="s">
        <v>12</v>
      </c>
      <c r="J1261" s="17">
        <v>7630.9475342100004</v>
      </c>
      <c r="K1261" s="17">
        <v>-772.35780498999998</v>
      </c>
      <c r="L1261" s="20">
        <v>140199.19570000001</v>
      </c>
      <c r="M1261" s="20">
        <v>5029603.1119999997</v>
      </c>
      <c r="N1261" s="20">
        <f t="shared" si="254"/>
        <v>140199.196</v>
      </c>
      <c r="O1261" s="20">
        <f t="shared" si="255"/>
        <v>5029603.1119999997</v>
      </c>
      <c r="P1261" s="20" t="s">
        <v>104</v>
      </c>
      <c r="Q1261" s="43"/>
      <c r="R1261" s="43"/>
      <c r="S1261" s="43"/>
      <c r="T1261" s="43"/>
      <c r="U1261" s="43"/>
      <c r="V1261" s="44">
        <v>7.2</v>
      </c>
      <c r="W1261" s="44">
        <v>5.7</v>
      </c>
      <c r="X1261" s="45">
        <f t="shared" si="265"/>
        <v>7.2</v>
      </c>
      <c r="Y1261" s="45">
        <f t="shared" si="266"/>
        <v>5.7</v>
      </c>
      <c r="Z1261" s="45">
        <f t="shared" si="267"/>
        <v>7.2</v>
      </c>
      <c r="AA1261" s="17"/>
      <c r="AB1261" s="17"/>
      <c r="AC1261" s="17"/>
      <c r="AD1261" s="17"/>
      <c r="AE1261" s="17"/>
      <c r="AF1261" s="17"/>
      <c r="AG1261" s="17"/>
      <c r="AH1261" s="17"/>
      <c r="AI1261" s="17"/>
      <c r="AJ1261" s="17"/>
      <c r="AK1261" s="17"/>
      <c r="AL1261" s="43"/>
      <c r="AM1261" s="43"/>
    </row>
    <row r="1262" spans="1:39" x14ac:dyDescent="0.25">
      <c r="A1262" s="17" t="s">
        <v>428</v>
      </c>
      <c r="B1262" s="18">
        <v>251</v>
      </c>
      <c r="C1262" s="18">
        <v>1261</v>
      </c>
      <c r="D1262" s="18">
        <v>1992</v>
      </c>
      <c r="E1262" s="17">
        <f>D1262</f>
        <v>1992</v>
      </c>
      <c r="F1262" s="17">
        <v>16</v>
      </c>
      <c r="G1262" s="17">
        <v>66</v>
      </c>
      <c r="H1262" s="17">
        <v>2020</v>
      </c>
      <c r="I1262" s="19" t="s">
        <v>12</v>
      </c>
      <c r="J1262" s="17">
        <v>3680.98031593</v>
      </c>
      <c r="K1262" s="17">
        <v>-651.72343592000004</v>
      </c>
      <c r="L1262" s="20">
        <v>140199.19570000001</v>
      </c>
      <c r="M1262" s="20">
        <v>5029603.1119999997</v>
      </c>
      <c r="N1262" s="20">
        <f t="shared" si="254"/>
        <v>140199.196</v>
      </c>
      <c r="O1262" s="20">
        <f t="shared" si="255"/>
        <v>5029603.1119999997</v>
      </c>
      <c r="P1262" s="20" t="s">
        <v>104</v>
      </c>
      <c r="Q1262" s="43"/>
      <c r="R1262" s="43"/>
      <c r="S1262" s="43"/>
      <c r="T1262" s="43"/>
      <c r="U1262" s="43"/>
      <c r="V1262" s="52">
        <v>4.4143295599999997</v>
      </c>
      <c r="W1262" s="52">
        <v>4.76105322</v>
      </c>
      <c r="X1262" s="45">
        <f t="shared" si="265"/>
        <v>4.4143295599999997</v>
      </c>
      <c r="Y1262" s="45">
        <f t="shared" si="266"/>
        <v>4.76105322</v>
      </c>
      <c r="Z1262" s="45">
        <f t="shared" si="267"/>
        <v>4.4143295599999997</v>
      </c>
      <c r="AA1262" s="17"/>
      <c r="AB1262" s="17"/>
      <c r="AC1262" s="17"/>
      <c r="AD1262" s="17"/>
      <c r="AE1262" s="17"/>
      <c r="AF1262" s="17"/>
      <c r="AG1262" s="17"/>
      <c r="AH1262" s="17"/>
      <c r="AI1262" s="17"/>
      <c r="AJ1262" s="17"/>
      <c r="AK1262" s="17"/>
      <c r="AL1262" s="43"/>
      <c r="AM1262" s="43"/>
    </row>
    <row r="1263" spans="1:39" x14ac:dyDescent="0.25">
      <c r="A1263" s="17" t="s">
        <v>568</v>
      </c>
      <c r="B1263" s="18">
        <v>395</v>
      </c>
      <c r="C1263" s="18">
        <v>1262</v>
      </c>
      <c r="D1263">
        <v>1980</v>
      </c>
      <c r="E1263">
        <v>1980</v>
      </c>
      <c r="F1263">
        <v>33</v>
      </c>
      <c r="G1263" s="17">
        <v>66</v>
      </c>
      <c r="H1263" s="17">
        <v>2020</v>
      </c>
      <c r="I1263" s="19" t="s">
        <v>12</v>
      </c>
      <c r="J1263">
        <v>3863.2441395000001</v>
      </c>
      <c r="K1263">
        <v>-764.25658206000003</v>
      </c>
      <c r="L1263" s="54">
        <v>140199.19570000001</v>
      </c>
      <c r="M1263" s="54">
        <v>5029603.1119999997</v>
      </c>
      <c r="N1263" s="20">
        <f t="shared" si="254"/>
        <v>140199.196</v>
      </c>
      <c r="O1263" s="20">
        <f t="shared" si="255"/>
        <v>5029603.1119999997</v>
      </c>
      <c r="P1263" s="20" t="s">
        <v>104</v>
      </c>
      <c r="Q1263" s="43"/>
      <c r="R1263" s="43"/>
      <c r="S1263" s="43"/>
      <c r="T1263" s="43"/>
      <c r="U1263" s="43"/>
      <c r="V1263" s="44">
        <v>9.8962699999999995</v>
      </c>
      <c r="W1263" s="44">
        <v>8.6349331300000003</v>
      </c>
      <c r="X1263" s="45">
        <f t="shared" si="265"/>
        <v>9.8962699999999995</v>
      </c>
      <c r="Y1263" s="45">
        <f t="shared" si="266"/>
        <v>8.6349331300000003</v>
      </c>
      <c r="Z1263" s="45">
        <f t="shared" si="267"/>
        <v>9.8962699999999995</v>
      </c>
      <c r="AA1263" s="17"/>
      <c r="AB1263" s="17"/>
      <c r="AC1263" s="17"/>
      <c r="AD1263" s="17"/>
      <c r="AE1263" s="17"/>
      <c r="AF1263" s="17"/>
      <c r="AG1263" s="17"/>
      <c r="AH1263" s="17"/>
      <c r="AI1263" s="17"/>
      <c r="AJ1263" s="17"/>
      <c r="AK1263" s="17"/>
      <c r="AL1263" s="43"/>
      <c r="AM1263" s="43"/>
    </row>
    <row r="1264" spans="1:39" x14ac:dyDescent="0.25">
      <c r="A1264" s="17" t="s">
        <v>585</v>
      </c>
      <c r="B1264" s="18">
        <v>412</v>
      </c>
      <c r="C1264" s="18">
        <v>1263</v>
      </c>
      <c r="D1264" s="18">
        <v>1977</v>
      </c>
      <c r="E1264" s="17">
        <f>D1264</f>
        <v>1977</v>
      </c>
      <c r="F1264" s="17">
        <v>11</v>
      </c>
      <c r="G1264" s="17">
        <v>66</v>
      </c>
      <c r="H1264" s="17">
        <v>2020</v>
      </c>
      <c r="I1264" s="19" t="s">
        <v>12</v>
      </c>
      <c r="J1264" s="17">
        <v>3935.0936233299999</v>
      </c>
      <c r="K1264" s="17">
        <v>-783.88007097000002</v>
      </c>
      <c r="L1264" s="20">
        <v>140199.19570000001</v>
      </c>
      <c r="M1264" s="20">
        <v>5029603.1119999997</v>
      </c>
      <c r="N1264" s="20">
        <f t="shared" si="254"/>
        <v>140199.196</v>
      </c>
      <c r="O1264" s="20">
        <f t="shared" si="255"/>
        <v>5029603.1119999997</v>
      </c>
      <c r="P1264" s="20" t="s">
        <v>104</v>
      </c>
      <c r="Q1264" s="43"/>
      <c r="R1264" s="43"/>
      <c r="S1264" s="43"/>
      <c r="T1264" s="43"/>
      <c r="U1264" s="43"/>
      <c r="V1264" s="44">
        <v>8.9547818899999996</v>
      </c>
      <c r="W1264" s="44">
        <v>7.01210399</v>
      </c>
      <c r="X1264" s="45">
        <f t="shared" si="265"/>
        <v>8.9547818899999996</v>
      </c>
      <c r="Y1264" s="45">
        <f t="shared" si="266"/>
        <v>7.01210399</v>
      </c>
      <c r="Z1264" s="45">
        <f t="shared" si="267"/>
        <v>8.9547818899999996</v>
      </c>
      <c r="AA1264" s="17"/>
      <c r="AB1264" s="17"/>
      <c r="AC1264" s="17"/>
      <c r="AD1264" s="17"/>
      <c r="AE1264" s="17"/>
      <c r="AF1264" s="17"/>
      <c r="AG1264" s="17"/>
      <c r="AH1264" s="17"/>
      <c r="AI1264" s="17"/>
      <c r="AJ1264" s="17"/>
      <c r="AK1264" s="17"/>
      <c r="AL1264" s="43"/>
      <c r="AM1264" s="43"/>
    </row>
    <row r="1265" spans="1:39" x14ac:dyDescent="0.25">
      <c r="A1265" s="35" t="s">
        <v>228</v>
      </c>
      <c r="B1265" s="35">
        <v>64</v>
      </c>
      <c r="C1265" s="35">
        <v>1264</v>
      </c>
      <c r="D1265" s="35">
        <v>2020</v>
      </c>
      <c r="E1265" s="35">
        <f>D1265</f>
        <v>2020</v>
      </c>
      <c r="F1265" s="35" t="s">
        <v>12</v>
      </c>
      <c r="G1265" s="35">
        <v>64</v>
      </c>
      <c r="H1265" s="35">
        <v>2020</v>
      </c>
      <c r="I1265" s="36">
        <v>8</v>
      </c>
      <c r="J1265" s="35" t="s">
        <v>12</v>
      </c>
      <c r="K1265" s="35" t="s">
        <v>12</v>
      </c>
      <c r="L1265" s="37">
        <v>140280.8702</v>
      </c>
      <c r="M1265" s="37">
        <v>5030097.4800000004</v>
      </c>
      <c r="N1265" s="37">
        <f t="shared" si="254"/>
        <v>140280.87</v>
      </c>
      <c r="O1265" s="37">
        <f t="shared" si="255"/>
        <v>5030097.4800000004</v>
      </c>
      <c r="P1265" s="37" t="s">
        <v>104</v>
      </c>
      <c r="Q1265" s="38">
        <v>15.803104519999998</v>
      </c>
      <c r="R1265" s="38">
        <v>15.285210814999999</v>
      </c>
      <c r="S1265" s="39">
        <f>IF(E1265=2020, Q1265, IF(E1265=1946, Q1265+5.4, IF(E1265=1883, Q1265+8.2, IF(E1265=1882, Q1265+5.9, IF(E1265=1824, Q1265+5.8, IF(E1265=1803, Q1265+14.8, IF(E1265=1790, Q1265+8, )))))))</f>
        <v>15.803104519999998</v>
      </c>
      <c r="T1265" s="39">
        <f>IF(E1265=2020, R1265, IF(E1265=1946, R1265+5.4, IF(E1265=1883, R1265+8.2, IF(E1265=1882, R1265+5.9, IF(E1265=1824, R1265+5.8, IF(E1265=1803, R1265+14.8, IF(E1265=1790, R1265+8, )))))))</f>
        <v>15.285210814999999</v>
      </c>
      <c r="U1265" s="39">
        <f>IF(P1265="Affine", S1265, T1265)</f>
        <v>15.803104519999998</v>
      </c>
      <c r="V1265" s="35"/>
      <c r="W1265" s="35"/>
      <c r="X1265" s="40"/>
      <c r="Y1265" s="39"/>
      <c r="Z1265" s="38"/>
      <c r="AA1265" s="35"/>
      <c r="AB1265" s="35"/>
      <c r="AC1265" s="35"/>
      <c r="AD1265" s="35"/>
      <c r="AE1265" s="35"/>
      <c r="AF1265" s="35"/>
      <c r="AG1265" s="35"/>
      <c r="AH1265" s="35"/>
      <c r="AI1265" s="35" t="s">
        <v>212</v>
      </c>
      <c r="AJ1265" s="35">
        <v>3</v>
      </c>
      <c r="AK1265" s="35" t="s">
        <v>229</v>
      </c>
      <c r="AL1265" s="38">
        <f>AVERAGE(V1266:V1273)</f>
        <v>15.803104519999998</v>
      </c>
      <c r="AM1265" s="38">
        <f>AVERAGE(W1266:W1273)</f>
        <v>15.285210814999999</v>
      </c>
    </row>
    <row r="1266" spans="1:39" x14ac:dyDescent="0.25">
      <c r="A1266" s="17" t="s">
        <v>1257</v>
      </c>
      <c r="B1266" s="18">
        <v>1073</v>
      </c>
      <c r="C1266" s="18">
        <v>1265</v>
      </c>
      <c r="D1266" s="17" t="s">
        <v>1250</v>
      </c>
      <c r="E1266" s="17">
        <v>1876</v>
      </c>
      <c r="F1266" s="17">
        <v>8</v>
      </c>
      <c r="G1266" s="17">
        <v>64</v>
      </c>
      <c r="H1266" s="17">
        <v>2020</v>
      </c>
      <c r="I1266" s="19" t="s">
        <v>12</v>
      </c>
      <c r="J1266" s="17">
        <v>2921.0719924700002</v>
      </c>
      <c r="K1266" s="17">
        <v>-693.04881065999996</v>
      </c>
      <c r="L1266" s="20">
        <v>140280.87015743999</v>
      </c>
      <c r="M1266" s="20">
        <v>5030097.4802013198</v>
      </c>
      <c r="N1266" s="20">
        <f t="shared" si="254"/>
        <v>140280.87</v>
      </c>
      <c r="O1266" s="20">
        <f t="shared" si="255"/>
        <v>5030097.4800000004</v>
      </c>
      <c r="P1266" s="20" t="s">
        <v>104</v>
      </c>
      <c r="Q1266" s="48"/>
      <c r="R1266" s="48"/>
      <c r="S1266" s="48"/>
      <c r="T1266" s="48"/>
      <c r="U1266" s="48"/>
      <c r="V1266" s="44">
        <v>21.9</v>
      </c>
      <c r="W1266" s="44">
        <v>13.1</v>
      </c>
      <c r="X1266" s="45">
        <f t="shared" ref="X1266:X1273" si="268">IF(H1266=2020, V1266, IF(H1266=1946, V1266+5.4, IF(H1266=1883, V1266+8.2, IF(H1266=1882, V1266+5.9, IF(H1266=1824, V1266+5.8, IF(H1266=1803, V1266+14.8, IF(H1266=1790, V1266+8, )))))))</f>
        <v>21.9</v>
      </c>
      <c r="Y1266" s="45">
        <f t="shared" ref="Y1266:Y1273" si="269">IF(H1266=2020, W1266, IF(H1266=1946, W1266+6.1, IF(H1266=1883, W1266+7.6, IF(H1266=1882, W1266+6.3, IF(H1266=1824, W1266+7.4, IF(H1266=1803, W1266+17.5, IF(H1266=1790, W1266+11.8, )))))))</f>
        <v>13.1</v>
      </c>
      <c r="Z1266" s="45">
        <f t="shared" ref="Z1266:Z1273" si="270">IF(P1266="Affine", X1266, Y1266)</f>
        <v>21.9</v>
      </c>
      <c r="AA1266" s="17"/>
      <c r="AB1266" s="17"/>
      <c r="AC1266" s="17"/>
      <c r="AD1266" s="17"/>
      <c r="AE1266" s="17"/>
      <c r="AF1266" s="17"/>
      <c r="AG1266" s="17"/>
      <c r="AH1266" s="17"/>
      <c r="AI1266" s="17"/>
      <c r="AJ1266" s="17"/>
      <c r="AK1266" s="17"/>
      <c r="AL1266" s="48"/>
      <c r="AM1266" s="48"/>
    </row>
    <row r="1267" spans="1:39" x14ac:dyDescent="0.25">
      <c r="A1267" s="17" t="s">
        <v>1357</v>
      </c>
      <c r="B1267" s="18">
        <v>1172</v>
      </c>
      <c r="C1267" s="18">
        <v>1266</v>
      </c>
      <c r="D1267" s="17" t="s">
        <v>1742</v>
      </c>
      <c r="E1267" s="17">
        <v>1852</v>
      </c>
      <c r="F1267" s="17">
        <v>14</v>
      </c>
      <c r="G1267" s="17">
        <v>64</v>
      </c>
      <c r="H1267" s="17">
        <v>2020</v>
      </c>
      <c r="I1267" s="19" t="s">
        <v>12</v>
      </c>
      <c r="J1267" s="17">
        <v>0.64856095000000002</v>
      </c>
      <c r="K1267" s="17">
        <v>0.52580459999999996</v>
      </c>
      <c r="L1267" s="20">
        <v>140280.87015743999</v>
      </c>
      <c r="M1267" s="20">
        <v>5030097.4802013198</v>
      </c>
      <c r="N1267" s="20">
        <f t="shared" si="254"/>
        <v>140280.87</v>
      </c>
      <c r="O1267" s="20">
        <f t="shared" si="255"/>
        <v>5030097.4800000004</v>
      </c>
      <c r="P1267" s="20" t="s">
        <v>104</v>
      </c>
      <c r="Q1267" s="43"/>
      <c r="R1267" s="43"/>
      <c r="S1267" s="43"/>
      <c r="T1267" s="43"/>
      <c r="U1267" s="43"/>
      <c r="V1267" s="44">
        <v>66.5</v>
      </c>
      <c r="W1267" s="44">
        <v>69.900000000000006</v>
      </c>
      <c r="X1267" s="45">
        <f t="shared" si="268"/>
        <v>66.5</v>
      </c>
      <c r="Y1267" s="45">
        <f t="shared" si="269"/>
        <v>69.900000000000006</v>
      </c>
      <c r="Z1267" s="45">
        <f t="shared" si="270"/>
        <v>66.5</v>
      </c>
      <c r="AA1267" s="17"/>
      <c r="AB1267" s="17"/>
      <c r="AC1267" s="17"/>
      <c r="AD1267" s="17"/>
      <c r="AE1267" s="17"/>
      <c r="AF1267" s="17"/>
      <c r="AG1267" s="17"/>
      <c r="AH1267" s="17"/>
      <c r="AI1267" s="17"/>
      <c r="AJ1267" s="17"/>
      <c r="AK1267" s="17"/>
      <c r="AL1267" s="43"/>
      <c r="AM1267" s="43"/>
    </row>
    <row r="1268" spans="1:39" x14ac:dyDescent="0.25">
      <c r="A1268" s="17" t="s">
        <v>283</v>
      </c>
      <c r="B1268" s="18">
        <v>100</v>
      </c>
      <c r="C1268" s="18">
        <v>1267</v>
      </c>
      <c r="D1268" s="18">
        <v>2013</v>
      </c>
      <c r="E1268" s="17">
        <f>D1268</f>
        <v>2013</v>
      </c>
      <c r="F1268" s="17">
        <v>19</v>
      </c>
      <c r="G1268" s="17">
        <v>64</v>
      </c>
      <c r="H1268" s="17">
        <v>2020</v>
      </c>
      <c r="I1268" s="19" t="s">
        <v>12</v>
      </c>
      <c r="J1268" s="17">
        <v>4.0838521999999999</v>
      </c>
      <c r="K1268" s="17">
        <v>5.2340980200000002</v>
      </c>
      <c r="L1268" s="20">
        <v>140280.8702</v>
      </c>
      <c r="M1268" s="20">
        <v>5030097.4800000004</v>
      </c>
      <c r="N1268" s="20">
        <f t="shared" si="254"/>
        <v>140280.87</v>
      </c>
      <c r="O1268" s="20">
        <f t="shared" si="255"/>
        <v>5030097.4800000004</v>
      </c>
      <c r="P1268" s="20" t="s">
        <v>104</v>
      </c>
      <c r="Q1268" s="43"/>
      <c r="R1268" s="43"/>
      <c r="S1268" s="43"/>
      <c r="T1268" s="43"/>
      <c r="U1268" s="43"/>
      <c r="V1268" s="44">
        <v>0</v>
      </c>
      <c r="W1268" s="44">
        <v>0.5</v>
      </c>
      <c r="X1268" s="45">
        <f t="shared" si="268"/>
        <v>0</v>
      </c>
      <c r="Y1268" s="45">
        <f t="shared" si="269"/>
        <v>0.5</v>
      </c>
      <c r="Z1268" s="45">
        <f t="shared" si="270"/>
        <v>0</v>
      </c>
      <c r="AA1268" s="17"/>
      <c r="AB1268" s="17"/>
      <c r="AC1268" s="17"/>
      <c r="AD1268" s="17"/>
      <c r="AE1268" s="17"/>
      <c r="AF1268" s="17"/>
      <c r="AG1268" s="17"/>
      <c r="AH1268" s="17"/>
      <c r="AI1268" s="17"/>
      <c r="AJ1268" s="17"/>
      <c r="AK1268" s="17"/>
      <c r="AL1268" s="43"/>
      <c r="AM1268" s="43"/>
    </row>
    <row r="1269" spans="1:39" x14ac:dyDescent="0.25">
      <c r="A1269" s="17" t="s">
        <v>872</v>
      </c>
      <c r="B1269" s="18">
        <v>697</v>
      </c>
      <c r="C1269" s="18">
        <v>1268</v>
      </c>
      <c r="D1269" s="17" t="s">
        <v>837</v>
      </c>
      <c r="E1269" s="17">
        <v>1946</v>
      </c>
      <c r="F1269" s="17">
        <v>36</v>
      </c>
      <c r="G1269" s="17">
        <v>64</v>
      </c>
      <c r="H1269" s="17">
        <v>2020</v>
      </c>
      <c r="I1269" s="19" t="s">
        <v>12</v>
      </c>
      <c r="J1269" s="17">
        <v>16.43823355</v>
      </c>
      <c r="K1269" s="17">
        <v>12.89379849</v>
      </c>
      <c r="L1269" s="20">
        <v>140280.8702</v>
      </c>
      <c r="M1269" s="20">
        <v>5030097.4800000004</v>
      </c>
      <c r="N1269" s="20">
        <f t="shared" si="254"/>
        <v>140280.87</v>
      </c>
      <c r="O1269" s="20">
        <f t="shared" si="255"/>
        <v>5030097.4800000004</v>
      </c>
      <c r="P1269" s="20" t="s">
        <v>104</v>
      </c>
      <c r="Q1269" s="43"/>
      <c r="R1269" s="43"/>
      <c r="S1269" s="43"/>
      <c r="T1269" s="43"/>
      <c r="U1269" s="43"/>
      <c r="V1269" s="44">
        <v>1.3</v>
      </c>
      <c r="W1269" s="44">
        <v>2.6</v>
      </c>
      <c r="X1269" s="45">
        <f t="shared" si="268"/>
        <v>1.3</v>
      </c>
      <c r="Y1269" s="45">
        <f t="shared" si="269"/>
        <v>2.6</v>
      </c>
      <c r="Z1269" s="45">
        <f t="shared" si="270"/>
        <v>1.3</v>
      </c>
      <c r="AA1269" s="17"/>
      <c r="AB1269" s="17"/>
      <c r="AC1269" s="17"/>
      <c r="AD1269" s="17"/>
      <c r="AE1269" s="17"/>
      <c r="AF1269" s="17"/>
      <c r="AG1269" s="17"/>
      <c r="AH1269" s="17"/>
      <c r="AI1269" s="17"/>
      <c r="AJ1269" s="17"/>
      <c r="AK1269" s="17"/>
      <c r="AL1269" s="43"/>
      <c r="AM1269" s="43"/>
    </row>
    <row r="1270" spans="1:39" x14ac:dyDescent="0.25">
      <c r="A1270" s="17" t="s">
        <v>895</v>
      </c>
      <c r="B1270" s="18">
        <v>719</v>
      </c>
      <c r="C1270" s="18">
        <v>1269</v>
      </c>
      <c r="D1270" s="17" t="s">
        <v>879</v>
      </c>
      <c r="E1270" s="17">
        <v>1946</v>
      </c>
      <c r="F1270" s="17">
        <v>17</v>
      </c>
      <c r="G1270" s="17">
        <v>64</v>
      </c>
      <c r="H1270" s="17">
        <v>2020</v>
      </c>
      <c r="I1270" s="19" t="s">
        <v>12</v>
      </c>
      <c r="J1270" s="17">
        <v>751.25010578000001</v>
      </c>
      <c r="K1270" s="17">
        <v>-7.4915101999999996</v>
      </c>
      <c r="L1270" s="20">
        <v>140280.8702</v>
      </c>
      <c r="M1270" s="20">
        <v>5030097.4800000004</v>
      </c>
      <c r="N1270" s="20">
        <f t="shared" si="254"/>
        <v>140280.87</v>
      </c>
      <c r="O1270" s="20">
        <f t="shared" si="255"/>
        <v>5030097.4800000004</v>
      </c>
      <c r="P1270" s="20" t="s">
        <v>104</v>
      </c>
      <c r="Q1270" s="43"/>
      <c r="R1270" s="43"/>
      <c r="S1270" s="43"/>
      <c r="T1270" s="43"/>
      <c r="U1270" s="43"/>
      <c r="V1270" s="44">
        <v>7.1</v>
      </c>
      <c r="W1270" s="44">
        <v>5.5</v>
      </c>
      <c r="X1270" s="45">
        <f t="shared" si="268"/>
        <v>7.1</v>
      </c>
      <c r="Y1270" s="45">
        <f t="shared" si="269"/>
        <v>5.5</v>
      </c>
      <c r="Z1270" s="45">
        <f t="shared" si="270"/>
        <v>7.1</v>
      </c>
      <c r="AA1270" s="17"/>
      <c r="AB1270" s="17"/>
      <c r="AC1270" s="17"/>
      <c r="AD1270" s="17"/>
      <c r="AE1270" s="17"/>
      <c r="AF1270" s="17"/>
      <c r="AG1270" s="17"/>
      <c r="AH1270" s="17"/>
      <c r="AI1270" s="17"/>
      <c r="AJ1270" s="17"/>
      <c r="AK1270" s="17"/>
      <c r="AL1270" s="43"/>
      <c r="AM1270" s="43"/>
    </row>
    <row r="1271" spans="1:39" x14ac:dyDescent="0.25">
      <c r="A1271" s="17" t="s">
        <v>427</v>
      </c>
      <c r="B1271" s="18">
        <v>250</v>
      </c>
      <c r="C1271" s="18">
        <v>1270</v>
      </c>
      <c r="D1271" s="18">
        <v>1992</v>
      </c>
      <c r="E1271" s="17">
        <f>D1271</f>
        <v>1992</v>
      </c>
      <c r="F1271" s="17">
        <v>15</v>
      </c>
      <c r="G1271" s="17">
        <v>64</v>
      </c>
      <c r="H1271" s="17">
        <v>2020</v>
      </c>
      <c r="I1271" s="19" t="s">
        <v>12</v>
      </c>
      <c r="J1271" s="17">
        <v>3783.17194599</v>
      </c>
      <c r="K1271" s="17">
        <v>-551.19303261000005</v>
      </c>
      <c r="L1271" s="20">
        <v>140280.8702</v>
      </c>
      <c r="M1271" s="20">
        <v>5030097.4800000004</v>
      </c>
      <c r="N1271" s="20">
        <f t="shared" si="254"/>
        <v>140280.87</v>
      </c>
      <c r="O1271" s="20">
        <f t="shared" si="255"/>
        <v>5030097.4800000004</v>
      </c>
      <c r="P1271" s="20" t="s">
        <v>104</v>
      </c>
      <c r="Q1271" s="43"/>
      <c r="R1271" s="43"/>
      <c r="S1271" s="43"/>
      <c r="T1271" s="43"/>
      <c r="U1271" s="43"/>
      <c r="V1271" s="52">
        <v>3.5410759000000001</v>
      </c>
      <c r="W1271" s="52">
        <v>2.5499338900000001</v>
      </c>
      <c r="X1271" s="45">
        <f t="shared" si="268"/>
        <v>3.5410759000000001</v>
      </c>
      <c r="Y1271" s="45">
        <f t="shared" si="269"/>
        <v>2.5499338900000001</v>
      </c>
      <c r="Z1271" s="45">
        <f t="shared" si="270"/>
        <v>3.5410759000000001</v>
      </c>
      <c r="AA1271" s="17"/>
      <c r="AB1271" s="17"/>
      <c r="AC1271" s="17"/>
      <c r="AD1271" s="17"/>
      <c r="AE1271" s="17"/>
      <c r="AF1271" s="17"/>
      <c r="AG1271" s="17"/>
      <c r="AH1271" s="17"/>
      <c r="AI1271" s="17"/>
      <c r="AJ1271" s="17"/>
      <c r="AK1271" s="17"/>
      <c r="AL1271" s="43"/>
      <c r="AM1271" s="43"/>
    </row>
    <row r="1272" spans="1:39" x14ac:dyDescent="0.25">
      <c r="A1272" s="17" t="s">
        <v>572</v>
      </c>
      <c r="B1272" s="18">
        <v>399</v>
      </c>
      <c r="C1272" s="18">
        <v>1271</v>
      </c>
      <c r="D1272">
        <v>1980</v>
      </c>
      <c r="E1272">
        <v>1980</v>
      </c>
      <c r="F1272">
        <v>37</v>
      </c>
      <c r="G1272" s="17">
        <v>64</v>
      </c>
      <c r="H1272" s="17">
        <v>2020</v>
      </c>
      <c r="I1272" s="19" t="s">
        <v>12</v>
      </c>
      <c r="J1272">
        <v>3960.7775534799998</v>
      </c>
      <c r="K1272">
        <v>-659.07656398999995</v>
      </c>
      <c r="L1272" s="54">
        <v>140280.8702</v>
      </c>
      <c r="M1272" s="54">
        <v>5030097.4800000004</v>
      </c>
      <c r="N1272" s="20">
        <f t="shared" si="254"/>
        <v>140280.87</v>
      </c>
      <c r="O1272" s="20">
        <f t="shared" si="255"/>
        <v>5030097.4800000004</v>
      </c>
      <c r="P1272" s="20" t="s">
        <v>104</v>
      </c>
      <c r="Q1272" s="43"/>
      <c r="R1272" s="43"/>
      <c r="S1272" s="43"/>
      <c r="T1272" s="43"/>
      <c r="U1272" s="43"/>
      <c r="V1272" s="44">
        <v>11.163454440000001</v>
      </c>
      <c r="W1272" s="44">
        <v>11.22829686</v>
      </c>
      <c r="X1272" s="45">
        <f t="shared" si="268"/>
        <v>11.163454440000001</v>
      </c>
      <c r="Y1272" s="45">
        <f t="shared" si="269"/>
        <v>11.22829686</v>
      </c>
      <c r="Z1272" s="45">
        <f t="shared" si="270"/>
        <v>11.163454440000001</v>
      </c>
      <c r="AA1272" s="17"/>
      <c r="AB1272" s="17"/>
      <c r="AC1272" s="17"/>
      <c r="AD1272" s="17"/>
      <c r="AE1272" s="17"/>
      <c r="AF1272" s="17"/>
      <c r="AG1272" s="17"/>
      <c r="AH1272" s="17"/>
      <c r="AI1272" s="17"/>
      <c r="AJ1272" s="17"/>
      <c r="AK1272" s="17"/>
      <c r="AL1272" s="43"/>
      <c r="AM1272" s="43"/>
    </row>
    <row r="1273" spans="1:39" x14ac:dyDescent="0.25">
      <c r="A1273" s="17" t="s">
        <v>579</v>
      </c>
      <c r="B1273" s="18">
        <v>406</v>
      </c>
      <c r="C1273" s="18">
        <v>1272</v>
      </c>
      <c r="D1273" s="18">
        <v>1977</v>
      </c>
      <c r="E1273" s="17">
        <f>D1273</f>
        <v>1977</v>
      </c>
      <c r="F1273" s="17">
        <v>5</v>
      </c>
      <c r="G1273" s="17">
        <v>64</v>
      </c>
      <c r="H1273" s="17">
        <v>2020</v>
      </c>
      <c r="I1273" s="19" t="s">
        <v>12</v>
      </c>
      <c r="J1273" s="17">
        <v>4034.5140178400002</v>
      </c>
      <c r="K1273" s="17">
        <v>-677.88619961999996</v>
      </c>
      <c r="L1273" s="20">
        <v>140280.8702</v>
      </c>
      <c r="M1273" s="20">
        <v>5030097.4800000004</v>
      </c>
      <c r="N1273" s="20">
        <f t="shared" si="254"/>
        <v>140280.87</v>
      </c>
      <c r="O1273" s="20">
        <f t="shared" si="255"/>
        <v>5030097.4800000004</v>
      </c>
      <c r="P1273" s="20" t="s">
        <v>104</v>
      </c>
      <c r="Q1273" s="43"/>
      <c r="R1273" s="43"/>
      <c r="S1273" s="43"/>
      <c r="T1273" s="43"/>
      <c r="U1273" s="43"/>
      <c r="V1273" s="44">
        <v>14.920305819999999</v>
      </c>
      <c r="W1273" s="44">
        <v>16.903455770000001</v>
      </c>
      <c r="X1273" s="45">
        <f t="shared" si="268"/>
        <v>14.920305819999999</v>
      </c>
      <c r="Y1273" s="45">
        <f t="shared" si="269"/>
        <v>16.903455770000001</v>
      </c>
      <c r="Z1273" s="45">
        <f t="shared" si="270"/>
        <v>14.920305819999999</v>
      </c>
      <c r="AA1273" s="17"/>
      <c r="AB1273" s="17"/>
      <c r="AC1273" s="17"/>
      <c r="AD1273" s="17"/>
      <c r="AE1273" s="17"/>
      <c r="AF1273" s="17"/>
      <c r="AG1273" s="17"/>
      <c r="AH1273" s="17"/>
      <c r="AI1273" s="17"/>
      <c r="AJ1273" s="17"/>
      <c r="AK1273" s="17"/>
      <c r="AL1273" s="43"/>
      <c r="AM1273" s="43"/>
    </row>
    <row r="1274" spans="1:39" x14ac:dyDescent="0.25">
      <c r="A1274" s="35" t="s">
        <v>226</v>
      </c>
      <c r="B1274" s="35">
        <v>63</v>
      </c>
      <c r="C1274" s="35">
        <v>1273</v>
      </c>
      <c r="D1274" s="35">
        <v>2020</v>
      </c>
      <c r="E1274" s="35">
        <f>D1274</f>
        <v>2020</v>
      </c>
      <c r="F1274" s="35" t="s">
        <v>12</v>
      </c>
      <c r="G1274" s="35">
        <v>63</v>
      </c>
      <c r="H1274" s="35">
        <v>2020</v>
      </c>
      <c r="I1274" s="36">
        <v>11</v>
      </c>
      <c r="J1274" s="35" t="s">
        <v>12</v>
      </c>
      <c r="K1274" s="35" t="s">
        <v>12</v>
      </c>
      <c r="L1274" s="37">
        <v>140326.24489999999</v>
      </c>
      <c r="M1274" s="37">
        <v>5030121.68</v>
      </c>
      <c r="N1274" s="37">
        <f t="shared" si="254"/>
        <v>140326.245</v>
      </c>
      <c r="O1274" s="37">
        <f t="shared" si="255"/>
        <v>5030121.68</v>
      </c>
      <c r="P1274" s="37" t="s">
        <v>104</v>
      </c>
      <c r="Q1274" s="38">
        <v>24.419544096363641</v>
      </c>
      <c r="R1274" s="38">
        <v>21.16491621636364</v>
      </c>
      <c r="S1274" s="39">
        <f>IF(E1274=2020, Q1274, IF(E1274=1946, Q1274+5.4, IF(E1274=1883, Q1274+8.2, IF(E1274=1882, Q1274+5.9, IF(E1274=1824, Q1274+5.8, IF(E1274=1803, Q1274+14.8, IF(E1274=1790, Q1274+8, )))))))</f>
        <v>24.419544096363641</v>
      </c>
      <c r="T1274" s="39">
        <f>IF(E1274=2020, R1274, IF(E1274=1946, R1274+5.4, IF(E1274=1883, R1274+8.2, IF(E1274=1882, R1274+5.9, IF(E1274=1824, R1274+5.8, IF(E1274=1803, R1274+14.8, IF(E1274=1790, R1274+8, )))))))</f>
        <v>21.16491621636364</v>
      </c>
      <c r="U1274" s="39">
        <f>IF(P1274="Affine", S1274, T1274)</f>
        <v>24.419544096363641</v>
      </c>
      <c r="V1274" s="35"/>
      <c r="W1274" s="35"/>
      <c r="X1274" s="40"/>
      <c r="Y1274" s="39"/>
      <c r="Z1274" s="38"/>
      <c r="AA1274" s="35"/>
      <c r="AB1274" s="35"/>
      <c r="AC1274" s="35"/>
      <c r="AD1274" s="35"/>
      <c r="AE1274" s="35"/>
      <c r="AF1274" s="35"/>
      <c r="AG1274" s="35"/>
      <c r="AH1274" s="35"/>
      <c r="AI1274" s="35" t="s">
        <v>212</v>
      </c>
      <c r="AJ1274" s="35">
        <v>3</v>
      </c>
      <c r="AK1274" s="35" t="s">
        <v>227</v>
      </c>
      <c r="AL1274" s="38">
        <f>AVERAGE(V1275:V1285)</f>
        <v>24.419544096363641</v>
      </c>
      <c r="AM1274" s="38">
        <f>AVERAGE(W1275:W1285)</f>
        <v>21.16491621636364</v>
      </c>
    </row>
    <row r="1275" spans="1:39" x14ac:dyDescent="0.25">
      <c r="A1275" s="17" t="s">
        <v>1401</v>
      </c>
      <c r="B1275" s="18">
        <v>1215</v>
      </c>
      <c r="C1275" s="18">
        <v>1274</v>
      </c>
      <c r="D1275" s="17" t="s">
        <v>1399</v>
      </c>
      <c r="E1275" s="17">
        <v>1827</v>
      </c>
      <c r="F1275" s="17">
        <v>3</v>
      </c>
      <c r="G1275" s="17">
        <v>63</v>
      </c>
      <c r="H1275" s="17">
        <v>2020</v>
      </c>
      <c r="I1275" s="19" t="s">
        <v>12</v>
      </c>
      <c r="J1275" s="17">
        <v>6031.3130747100004</v>
      </c>
      <c r="K1275" s="17">
        <v>-2187.0987763500002</v>
      </c>
      <c r="L1275" s="20">
        <v>140326.24486298001</v>
      </c>
      <c r="M1275" s="20">
        <v>5030121.6800442804</v>
      </c>
      <c r="N1275" s="20">
        <f t="shared" si="254"/>
        <v>140326.245</v>
      </c>
      <c r="O1275" s="20">
        <f t="shared" si="255"/>
        <v>5030121.68</v>
      </c>
      <c r="P1275" s="20" t="s">
        <v>199</v>
      </c>
      <c r="Q1275" s="43"/>
      <c r="R1275" s="43"/>
      <c r="S1275" s="43"/>
      <c r="T1275" s="43"/>
      <c r="U1275" s="43"/>
      <c r="V1275" s="55">
        <v>52.950100810000002</v>
      </c>
      <c r="W1275" s="55">
        <v>32.565735179999997</v>
      </c>
      <c r="X1275" s="45">
        <f t="shared" ref="X1275:X1285" si="271">IF(H1275=2020, V1275, IF(H1275=1946, V1275+5.4, IF(H1275=1883, V1275+8.2, IF(H1275=1882, V1275+5.9, IF(H1275=1824, V1275+5.8, IF(H1275=1803, V1275+14.8, IF(H1275=1790, V1275+8, )))))))</f>
        <v>52.950100810000002</v>
      </c>
      <c r="Y1275" s="45">
        <f t="shared" ref="Y1275:Y1285" si="272">IF(H1275=2020, W1275, IF(H1275=1946, W1275+6.1, IF(H1275=1883, W1275+7.6, IF(H1275=1882, W1275+6.3, IF(H1275=1824, W1275+7.4, IF(H1275=1803, W1275+17.5, IF(H1275=1790, W1275+11.8, )))))))</f>
        <v>32.565735179999997</v>
      </c>
      <c r="Z1275" s="45">
        <f t="shared" ref="Z1275:Z1285" si="273">IF(P1275="Affine", X1275, Y1275)</f>
        <v>32.565735179999997</v>
      </c>
      <c r="AA1275" s="17"/>
      <c r="AB1275" s="17"/>
      <c r="AC1275" s="17"/>
      <c r="AD1275" s="17"/>
      <c r="AE1275" s="17"/>
      <c r="AF1275" s="17"/>
      <c r="AG1275" s="17"/>
      <c r="AH1275" s="17"/>
      <c r="AI1275" s="17"/>
      <c r="AJ1275" s="17"/>
      <c r="AK1275" s="17"/>
      <c r="AL1275" s="43"/>
      <c r="AM1275" s="43"/>
    </row>
    <row r="1276" spans="1:39" x14ac:dyDescent="0.25">
      <c r="A1276" s="17" t="s">
        <v>1260</v>
      </c>
      <c r="B1276" s="18">
        <v>1076</v>
      </c>
      <c r="C1276" s="18">
        <v>1275</v>
      </c>
      <c r="D1276" s="17" t="s">
        <v>1250</v>
      </c>
      <c r="E1276" s="17">
        <v>1876</v>
      </c>
      <c r="F1276" s="17">
        <v>11</v>
      </c>
      <c r="G1276" s="17">
        <v>63</v>
      </c>
      <c r="H1276" s="17">
        <v>2020</v>
      </c>
      <c r="I1276" s="19" t="s">
        <v>12</v>
      </c>
      <c r="J1276" s="17">
        <v>2945.3670362100002</v>
      </c>
      <c r="K1276" s="17">
        <v>-668.51499527999999</v>
      </c>
      <c r="L1276" s="20">
        <v>140326.24486298001</v>
      </c>
      <c r="M1276" s="20">
        <v>5030121.6800442804</v>
      </c>
      <c r="N1276" s="20">
        <f t="shared" si="254"/>
        <v>140326.245</v>
      </c>
      <c r="O1276" s="20">
        <f t="shared" si="255"/>
        <v>5030121.68</v>
      </c>
      <c r="P1276" s="20" t="s">
        <v>104</v>
      </c>
      <c r="Q1276" s="43"/>
      <c r="R1276" s="43"/>
      <c r="S1276" s="43"/>
      <c r="T1276" s="43"/>
      <c r="U1276" s="43"/>
      <c r="V1276" s="44">
        <v>29.4</v>
      </c>
      <c r="W1276" s="44">
        <v>35.200000000000003</v>
      </c>
      <c r="X1276" s="45">
        <f t="shared" si="271"/>
        <v>29.4</v>
      </c>
      <c r="Y1276" s="45">
        <f t="shared" si="272"/>
        <v>35.200000000000003</v>
      </c>
      <c r="Z1276" s="45">
        <f t="shared" si="273"/>
        <v>29.4</v>
      </c>
      <c r="AA1276" s="17"/>
      <c r="AB1276" s="17"/>
      <c r="AC1276" s="17"/>
      <c r="AD1276" s="17"/>
      <c r="AE1276" s="17"/>
      <c r="AF1276" s="17"/>
      <c r="AG1276" s="17"/>
      <c r="AH1276" s="17"/>
      <c r="AI1276" s="17"/>
      <c r="AJ1276" s="17"/>
      <c r="AK1276" s="17"/>
      <c r="AL1276" s="43"/>
      <c r="AM1276" s="43"/>
    </row>
    <row r="1277" spans="1:39" x14ac:dyDescent="0.25">
      <c r="A1277" s="17" t="s">
        <v>1032</v>
      </c>
      <c r="B1277" s="18">
        <v>854</v>
      </c>
      <c r="C1277" s="18">
        <v>1276</v>
      </c>
      <c r="D1277" s="17" t="s">
        <v>1012</v>
      </c>
      <c r="E1277" s="17">
        <v>1905</v>
      </c>
      <c r="F1277" s="17">
        <v>21</v>
      </c>
      <c r="G1277" s="17">
        <v>63</v>
      </c>
      <c r="H1277" s="17">
        <v>2020</v>
      </c>
      <c r="I1277" s="19" t="s">
        <v>12</v>
      </c>
      <c r="J1277" s="17">
        <v>7316.3066692700004</v>
      </c>
      <c r="K1277" s="17">
        <v>-510.55475518999998</v>
      </c>
      <c r="L1277" s="20">
        <v>140326.24486298001</v>
      </c>
      <c r="M1277" s="20">
        <v>5030121.6800442804</v>
      </c>
      <c r="N1277" s="20">
        <f t="shared" si="254"/>
        <v>140326.245</v>
      </c>
      <c r="O1277" s="20">
        <f t="shared" si="255"/>
        <v>5030121.68</v>
      </c>
      <c r="P1277" s="20" t="s">
        <v>104</v>
      </c>
      <c r="Q1277" s="43"/>
      <c r="R1277" s="43"/>
      <c r="S1277" s="43"/>
      <c r="T1277" s="43"/>
      <c r="U1277" s="43"/>
      <c r="V1277" s="45">
        <v>15.00782519</v>
      </c>
      <c r="W1277" s="52">
        <v>6.3224128999999998</v>
      </c>
      <c r="X1277" s="45">
        <f t="shared" si="271"/>
        <v>15.00782519</v>
      </c>
      <c r="Y1277" s="45">
        <f t="shared" si="272"/>
        <v>6.3224128999999998</v>
      </c>
      <c r="Z1277" s="45">
        <f t="shared" si="273"/>
        <v>15.00782519</v>
      </c>
      <c r="AA1277" s="17"/>
      <c r="AB1277" s="17"/>
      <c r="AC1277" s="17"/>
      <c r="AD1277" s="17"/>
      <c r="AE1277" s="17"/>
      <c r="AF1277" s="17"/>
      <c r="AG1277" s="17"/>
      <c r="AH1277" s="17"/>
      <c r="AI1277" s="17"/>
      <c r="AJ1277" s="17"/>
      <c r="AK1277" s="17"/>
      <c r="AL1277" s="43"/>
      <c r="AM1277" s="43"/>
    </row>
    <row r="1278" spans="1:39" x14ac:dyDescent="0.25">
      <c r="A1278" s="17" t="s">
        <v>1359</v>
      </c>
      <c r="B1278" s="18">
        <v>1174</v>
      </c>
      <c r="C1278" s="18">
        <v>1277</v>
      </c>
      <c r="D1278" s="17" t="s">
        <v>1742</v>
      </c>
      <c r="E1278" s="17">
        <v>1852</v>
      </c>
      <c r="F1278" s="17">
        <v>16</v>
      </c>
      <c r="G1278" s="17">
        <v>63</v>
      </c>
      <c r="H1278" s="17">
        <v>2020</v>
      </c>
      <c r="I1278" s="19" t="s">
        <v>12</v>
      </c>
      <c r="J1278" s="17">
        <v>0.56529837000000005</v>
      </c>
      <c r="K1278" s="17">
        <v>0.48254417999999999</v>
      </c>
      <c r="L1278" s="20">
        <v>140326.24486298001</v>
      </c>
      <c r="M1278" s="20">
        <v>5030121.6800442804</v>
      </c>
      <c r="N1278" s="20">
        <f t="shared" si="254"/>
        <v>140326.245</v>
      </c>
      <c r="O1278" s="20">
        <f t="shared" si="255"/>
        <v>5030121.68</v>
      </c>
      <c r="P1278" s="20" t="s">
        <v>104</v>
      </c>
      <c r="Q1278" s="43"/>
      <c r="R1278" s="43"/>
      <c r="S1278" s="43"/>
      <c r="T1278" s="43"/>
      <c r="U1278" s="43"/>
      <c r="V1278" s="44">
        <v>62.5</v>
      </c>
      <c r="W1278" s="44">
        <v>65.599999999999994</v>
      </c>
      <c r="X1278" s="45">
        <f t="shared" si="271"/>
        <v>62.5</v>
      </c>
      <c r="Y1278" s="45">
        <f t="shared" si="272"/>
        <v>65.599999999999994</v>
      </c>
      <c r="Z1278" s="45">
        <f t="shared" si="273"/>
        <v>62.5</v>
      </c>
      <c r="AA1278" s="17"/>
      <c r="AB1278" s="17"/>
      <c r="AC1278" s="17"/>
      <c r="AD1278" s="17"/>
      <c r="AE1278" s="17"/>
      <c r="AF1278" s="17"/>
      <c r="AG1278" s="17"/>
      <c r="AH1278" s="17"/>
      <c r="AI1278" s="17"/>
      <c r="AJ1278" s="17"/>
      <c r="AK1278" s="17"/>
      <c r="AL1278" s="43"/>
      <c r="AM1278" s="43"/>
    </row>
    <row r="1279" spans="1:39" x14ac:dyDescent="0.25">
      <c r="A1279" s="17" t="s">
        <v>282</v>
      </c>
      <c r="B1279" s="18">
        <v>99</v>
      </c>
      <c r="C1279" s="18">
        <v>1278</v>
      </c>
      <c r="D1279" s="18">
        <v>2013</v>
      </c>
      <c r="E1279" s="17">
        <f>D1279</f>
        <v>2013</v>
      </c>
      <c r="F1279" s="17">
        <v>18</v>
      </c>
      <c r="G1279" s="17">
        <v>63</v>
      </c>
      <c r="H1279" s="17">
        <v>2020</v>
      </c>
      <c r="I1279" s="19" t="s">
        <v>12</v>
      </c>
      <c r="J1279" s="17">
        <v>4.1378336600000001</v>
      </c>
      <c r="K1279" s="17">
        <v>5.2628868799999999</v>
      </c>
      <c r="L1279" s="20">
        <v>140326.24489999999</v>
      </c>
      <c r="M1279" s="20">
        <v>5030121.68</v>
      </c>
      <c r="N1279" s="20">
        <f t="shared" si="254"/>
        <v>140326.245</v>
      </c>
      <c r="O1279" s="20">
        <f t="shared" si="255"/>
        <v>5030121.68</v>
      </c>
      <c r="P1279" s="20" t="s">
        <v>104</v>
      </c>
      <c r="Q1279" s="48"/>
      <c r="R1279" s="48"/>
      <c r="S1279" s="48"/>
      <c r="T1279" s="48"/>
      <c r="U1279" s="48"/>
      <c r="V1279" s="44">
        <v>0</v>
      </c>
      <c r="W1279" s="44">
        <v>0.5</v>
      </c>
      <c r="X1279" s="45">
        <f t="shared" si="271"/>
        <v>0</v>
      </c>
      <c r="Y1279" s="45">
        <f t="shared" si="272"/>
        <v>0.5</v>
      </c>
      <c r="Z1279" s="45">
        <f t="shared" si="273"/>
        <v>0</v>
      </c>
      <c r="AA1279" s="17"/>
      <c r="AB1279" s="17"/>
      <c r="AC1279" s="17"/>
      <c r="AD1279" s="17"/>
      <c r="AE1279" s="17"/>
      <c r="AF1279" s="17"/>
      <c r="AG1279" s="17"/>
      <c r="AH1279" s="17"/>
      <c r="AI1279" s="17"/>
      <c r="AJ1279" s="17"/>
      <c r="AK1279" s="17"/>
      <c r="AL1279" s="48"/>
      <c r="AM1279" s="48"/>
    </row>
    <row r="1280" spans="1:39" x14ac:dyDescent="0.25">
      <c r="A1280" s="17" t="s">
        <v>843</v>
      </c>
      <c r="B1280" s="18">
        <v>668</v>
      </c>
      <c r="C1280" s="18">
        <v>1279</v>
      </c>
      <c r="D1280" s="17" t="s">
        <v>837</v>
      </c>
      <c r="E1280" s="17">
        <v>1946</v>
      </c>
      <c r="F1280" s="17">
        <v>7</v>
      </c>
      <c r="G1280" s="17">
        <v>63</v>
      </c>
      <c r="H1280" s="17">
        <v>2020</v>
      </c>
      <c r="I1280" s="19" t="s">
        <v>12</v>
      </c>
      <c r="J1280" s="17">
        <v>16.531445680000001</v>
      </c>
      <c r="K1280" s="17">
        <v>12.917194179999999</v>
      </c>
      <c r="L1280" s="20">
        <v>140326.24489999999</v>
      </c>
      <c r="M1280" s="20">
        <v>5030121.68</v>
      </c>
      <c r="N1280" s="20">
        <f t="shared" si="254"/>
        <v>140326.245</v>
      </c>
      <c r="O1280" s="20">
        <f t="shared" si="255"/>
        <v>5030121.68</v>
      </c>
      <c r="P1280" s="20" t="s">
        <v>104</v>
      </c>
      <c r="Q1280" s="43"/>
      <c r="R1280" s="43"/>
      <c r="S1280" s="43"/>
      <c r="T1280" s="43"/>
      <c r="U1280" s="43"/>
      <c r="V1280" s="44">
        <v>17.100000000000001</v>
      </c>
      <c r="W1280" s="44">
        <v>18.100000000000001</v>
      </c>
      <c r="X1280" s="45">
        <f t="shared" si="271"/>
        <v>17.100000000000001</v>
      </c>
      <c r="Y1280" s="45">
        <f t="shared" si="272"/>
        <v>18.100000000000001</v>
      </c>
      <c r="Z1280" s="45">
        <f t="shared" si="273"/>
        <v>17.100000000000001</v>
      </c>
      <c r="AA1280" s="17"/>
      <c r="AB1280" s="17"/>
      <c r="AC1280" s="17"/>
      <c r="AD1280" s="17"/>
      <c r="AE1280" s="17"/>
      <c r="AF1280" s="17"/>
      <c r="AG1280" s="17"/>
      <c r="AH1280" s="17"/>
      <c r="AI1280" s="17"/>
      <c r="AJ1280" s="17"/>
      <c r="AK1280" s="17"/>
      <c r="AL1280" s="43"/>
      <c r="AM1280" s="43"/>
    </row>
    <row r="1281" spans="1:39" x14ac:dyDescent="0.25">
      <c r="A1281" s="17" t="s">
        <v>896</v>
      </c>
      <c r="B1281" s="18">
        <v>720</v>
      </c>
      <c r="C1281" s="18">
        <v>1280</v>
      </c>
      <c r="D1281" s="17" t="s">
        <v>879</v>
      </c>
      <c r="E1281" s="17">
        <v>1946</v>
      </c>
      <c r="F1281" s="17">
        <v>18</v>
      </c>
      <c r="G1281" s="17">
        <v>63</v>
      </c>
      <c r="H1281" s="17">
        <v>2020</v>
      </c>
      <c r="I1281" s="19" t="s">
        <v>12</v>
      </c>
      <c r="J1281" s="17">
        <v>759.07201058999999</v>
      </c>
      <c r="K1281" s="17">
        <v>-2.52952917</v>
      </c>
      <c r="L1281" s="20">
        <v>140326.24489999999</v>
      </c>
      <c r="M1281" s="20">
        <v>5030121.68</v>
      </c>
      <c r="N1281" s="20">
        <f t="shared" si="254"/>
        <v>140326.245</v>
      </c>
      <c r="O1281" s="20">
        <f t="shared" si="255"/>
        <v>5030121.68</v>
      </c>
      <c r="P1281" s="20" t="s">
        <v>104</v>
      </c>
      <c r="Q1281" s="43"/>
      <c r="R1281" s="43"/>
      <c r="S1281" s="43"/>
      <c r="T1281" s="43"/>
      <c r="U1281" s="43"/>
      <c r="V1281" s="44">
        <v>8</v>
      </c>
      <c r="W1281" s="44">
        <v>6.3</v>
      </c>
      <c r="X1281" s="45">
        <f t="shared" si="271"/>
        <v>8</v>
      </c>
      <c r="Y1281" s="45">
        <f t="shared" si="272"/>
        <v>6.3</v>
      </c>
      <c r="Z1281" s="45">
        <f t="shared" si="273"/>
        <v>8</v>
      </c>
      <c r="AA1281" s="17"/>
      <c r="AB1281" s="17"/>
      <c r="AC1281" s="17"/>
      <c r="AD1281" s="17"/>
      <c r="AE1281" s="17"/>
      <c r="AF1281" s="17"/>
      <c r="AG1281" s="17"/>
      <c r="AH1281" s="17"/>
      <c r="AI1281" s="17"/>
      <c r="AJ1281" s="17"/>
      <c r="AK1281" s="17"/>
      <c r="AL1281" s="43"/>
      <c r="AM1281" s="43"/>
    </row>
    <row r="1282" spans="1:39" x14ac:dyDescent="0.25">
      <c r="A1282" s="17" t="s">
        <v>1214</v>
      </c>
      <c r="B1282" s="18">
        <v>1032</v>
      </c>
      <c r="C1282" s="18">
        <v>1281</v>
      </c>
      <c r="D1282" s="17" t="s">
        <v>1176</v>
      </c>
      <c r="E1282" s="17">
        <v>1880</v>
      </c>
      <c r="F1282" s="17">
        <v>39</v>
      </c>
      <c r="G1282" s="17">
        <v>63</v>
      </c>
      <c r="H1282" s="17">
        <v>2020</v>
      </c>
      <c r="I1282" s="19" t="s">
        <v>12</v>
      </c>
      <c r="J1282" s="17">
        <v>7770.7647573900003</v>
      </c>
      <c r="K1282" s="17">
        <v>-197.46548231</v>
      </c>
      <c r="L1282" s="20">
        <v>140326.24489999999</v>
      </c>
      <c r="M1282" s="20">
        <v>5030121.68</v>
      </c>
      <c r="N1282" s="20">
        <f t="shared" ref="N1282:N1324" si="274">ROUND(L1282,3)</f>
        <v>140326.245</v>
      </c>
      <c r="O1282" s="20">
        <f t="shared" ref="O1282:O1324" si="275">ROUND(M1282,3)</f>
        <v>5030121.68</v>
      </c>
      <c r="P1282" s="20" t="s">
        <v>104</v>
      </c>
      <c r="Q1282" s="43"/>
      <c r="R1282" s="43"/>
      <c r="S1282" s="43"/>
      <c r="T1282" s="43"/>
      <c r="U1282" s="43"/>
      <c r="V1282" s="44">
        <v>23.5</v>
      </c>
      <c r="W1282" s="44">
        <v>5.2</v>
      </c>
      <c r="X1282" s="45">
        <f t="shared" si="271"/>
        <v>23.5</v>
      </c>
      <c r="Y1282" s="45">
        <f t="shared" si="272"/>
        <v>5.2</v>
      </c>
      <c r="Z1282" s="45">
        <f t="shared" si="273"/>
        <v>23.5</v>
      </c>
      <c r="AA1282" s="17"/>
      <c r="AB1282" s="17"/>
      <c r="AC1282" s="17"/>
      <c r="AD1282" s="17"/>
      <c r="AE1282" s="17"/>
      <c r="AF1282" s="17"/>
      <c r="AG1282" s="17"/>
      <c r="AH1282" s="17"/>
      <c r="AI1282" s="17"/>
      <c r="AJ1282" s="17"/>
      <c r="AK1282" s="17"/>
      <c r="AL1282" s="43"/>
      <c r="AM1282" s="43"/>
    </row>
    <row r="1283" spans="1:39" x14ac:dyDescent="0.25">
      <c r="A1283" s="17" t="s">
        <v>426</v>
      </c>
      <c r="B1283" s="18">
        <v>249</v>
      </c>
      <c r="C1283" s="18">
        <v>1282</v>
      </c>
      <c r="D1283" s="18">
        <v>1992</v>
      </c>
      <c r="E1283" s="17">
        <f>D1283</f>
        <v>1992</v>
      </c>
      <c r="F1283" s="17">
        <v>14</v>
      </c>
      <c r="G1283" s="17">
        <v>63</v>
      </c>
      <c r="H1283" s="17">
        <v>2020</v>
      </c>
      <c r="I1283" s="19" t="s">
        <v>12</v>
      </c>
      <c r="J1283" s="17">
        <v>3800.0479594600001</v>
      </c>
      <c r="K1283" s="17">
        <v>-549.32854481000004</v>
      </c>
      <c r="L1283" s="20">
        <v>140326.24489999999</v>
      </c>
      <c r="M1283" s="20">
        <v>5030121.68</v>
      </c>
      <c r="N1283" s="20">
        <f t="shared" si="274"/>
        <v>140326.245</v>
      </c>
      <c r="O1283" s="20">
        <f t="shared" si="275"/>
        <v>5030121.68</v>
      </c>
      <c r="P1283" s="20" t="s">
        <v>104</v>
      </c>
      <c r="Q1283" s="43"/>
      <c r="R1283" s="43"/>
      <c r="S1283" s="43"/>
      <c r="T1283" s="43"/>
      <c r="U1283" s="43"/>
      <c r="V1283" s="45">
        <v>19.333414879999999</v>
      </c>
      <c r="W1283" s="52">
        <v>18.457579429999999</v>
      </c>
      <c r="X1283" s="45">
        <f t="shared" si="271"/>
        <v>19.333414879999999</v>
      </c>
      <c r="Y1283" s="45">
        <f t="shared" si="272"/>
        <v>18.457579429999999</v>
      </c>
      <c r="Z1283" s="45">
        <f t="shared" si="273"/>
        <v>19.333414879999999</v>
      </c>
      <c r="AA1283" s="17"/>
      <c r="AB1283" s="17"/>
      <c r="AC1283" s="17"/>
      <c r="AD1283" s="17"/>
      <c r="AE1283" s="17"/>
      <c r="AF1283" s="17"/>
      <c r="AG1283" s="17"/>
      <c r="AH1283" s="17"/>
      <c r="AI1283" s="17"/>
      <c r="AJ1283" s="17"/>
      <c r="AK1283" s="17"/>
      <c r="AL1283" s="43"/>
      <c r="AM1283" s="43"/>
    </row>
    <row r="1284" spans="1:39" x14ac:dyDescent="0.25">
      <c r="A1284" s="17" t="s">
        <v>571</v>
      </c>
      <c r="B1284" s="18">
        <v>398</v>
      </c>
      <c r="C1284" s="18">
        <v>1283</v>
      </c>
      <c r="D1284">
        <v>1980</v>
      </c>
      <c r="E1284">
        <v>1980</v>
      </c>
      <c r="F1284">
        <v>36</v>
      </c>
      <c r="G1284" s="17">
        <v>63</v>
      </c>
      <c r="H1284" s="17">
        <v>2020</v>
      </c>
      <c r="I1284" s="19" t="s">
        <v>12</v>
      </c>
      <c r="J1284">
        <v>3975.3119087999999</v>
      </c>
      <c r="K1284">
        <v>-655.41157282999995</v>
      </c>
      <c r="L1284" s="54">
        <v>140326.24489999999</v>
      </c>
      <c r="M1284" s="54">
        <v>5030121.68</v>
      </c>
      <c r="N1284" s="20">
        <f t="shared" si="274"/>
        <v>140326.245</v>
      </c>
      <c r="O1284" s="20">
        <f t="shared" si="275"/>
        <v>5030121.68</v>
      </c>
      <c r="P1284" s="20" t="s">
        <v>104</v>
      </c>
      <c r="Q1284" s="43"/>
      <c r="R1284" s="43"/>
      <c r="S1284" s="43"/>
      <c r="T1284" s="43"/>
      <c r="U1284" s="43"/>
      <c r="V1284" s="44">
        <v>10.956331430000001</v>
      </c>
      <c r="W1284" s="44">
        <v>13.397170490000001</v>
      </c>
      <c r="X1284" s="45">
        <f t="shared" si="271"/>
        <v>10.956331430000001</v>
      </c>
      <c r="Y1284" s="45">
        <f t="shared" si="272"/>
        <v>13.397170490000001</v>
      </c>
      <c r="Z1284" s="45">
        <f t="shared" si="273"/>
        <v>10.956331430000001</v>
      </c>
      <c r="AA1284" s="17"/>
      <c r="AB1284" s="17"/>
      <c r="AC1284" s="17"/>
      <c r="AD1284" s="17"/>
      <c r="AE1284" s="17"/>
      <c r="AF1284" s="17"/>
      <c r="AG1284" s="17"/>
      <c r="AH1284" s="17"/>
      <c r="AI1284" s="17"/>
      <c r="AJ1284" s="17"/>
      <c r="AK1284" s="17"/>
      <c r="AL1284" s="43"/>
      <c r="AM1284" s="43"/>
    </row>
    <row r="1285" spans="1:39" x14ac:dyDescent="0.25">
      <c r="A1285" s="17" t="s">
        <v>580</v>
      </c>
      <c r="B1285" s="18">
        <v>407</v>
      </c>
      <c r="C1285" s="18">
        <v>1284</v>
      </c>
      <c r="D1285" s="18">
        <v>1977</v>
      </c>
      <c r="E1285" s="17">
        <f>D1285</f>
        <v>1977</v>
      </c>
      <c r="F1285" s="17">
        <v>6</v>
      </c>
      <c r="G1285" s="17">
        <v>63</v>
      </c>
      <c r="H1285" s="17">
        <v>2020</v>
      </c>
      <c r="I1285" s="19" t="s">
        <v>12</v>
      </c>
      <c r="J1285" s="17">
        <v>4049.8520117600001</v>
      </c>
      <c r="K1285" s="17">
        <v>-672.60699106000004</v>
      </c>
      <c r="L1285" s="20">
        <v>140326.24489999999</v>
      </c>
      <c r="M1285" s="20">
        <v>5030121.68</v>
      </c>
      <c r="N1285" s="20">
        <f t="shared" si="274"/>
        <v>140326.245</v>
      </c>
      <c r="O1285" s="20">
        <f t="shared" si="275"/>
        <v>5030121.68</v>
      </c>
      <c r="P1285" s="20" t="s">
        <v>104</v>
      </c>
      <c r="Q1285" s="43"/>
      <c r="R1285" s="43"/>
      <c r="S1285" s="43"/>
      <c r="T1285" s="43"/>
      <c r="U1285" s="43"/>
      <c r="V1285" s="44">
        <v>29.86731275</v>
      </c>
      <c r="W1285" s="44">
        <v>31.171180379999999</v>
      </c>
      <c r="X1285" s="45">
        <f t="shared" si="271"/>
        <v>29.86731275</v>
      </c>
      <c r="Y1285" s="45">
        <f t="shared" si="272"/>
        <v>31.171180379999999</v>
      </c>
      <c r="Z1285" s="45">
        <f t="shared" si="273"/>
        <v>29.86731275</v>
      </c>
      <c r="AA1285" s="17"/>
      <c r="AB1285" s="17"/>
      <c r="AC1285" s="17"/>
      <c r="AD1285" s="17"/>
      <c r="AE1285" s="17"/>
      <c r="AF1285" s="17"/>
      <c r="AG1285" s="17"/>
      <c r="AH1285" s="17"/>
      <c r="AI1285" s="17"/>
      <c r="AJ1285" s="17"/>
      <c r="AK1285" s="17"/>
      <c r="AL1285" s="43"/>
      <c r="AM1285" s="43"/>
    </row>
    <row r="1286" spans="1:39" x14ac:dyDescent="0.25">
      <c r="A1286" s="35" t="s">
        <v>230</v>
      </c>
      <c r="B1286" s="35">
        <v>65</v>
      </c>
      <c r="C1286" s="35">
        <v>1285</v>
      </c>
      <c r="D1286" s="35">
        <v>2020</v>
      </c>
      <c r="E1286" s="35">
        <f>D1286</f>
        <v>2020</v>
      </c>
      <c r="F1286" s="35" t="s">
        <v>12</v>
      </c>
      <c r="G1286" s="35">
        <v>65</v>
      </c>
      <c r="H1286" s="35">
        <v>2020</v>
      </c>
      <c r="I1286" s="36">
        <v>9</v>
      </c>
      <c r="J1286" s="35" t="s">
        <v>12</v>
      </c>
      <c r="K1286" s="35" t="s">
        <v>12</v>
      </c>
      <c r="L1286" s="37">
        <v>140414.83360000001</v>
      </c>
      <c r="M1286" s="37">
        <v>5029916.8459999999</v>
      </c>
      <c r="N1286" s="37">
        <f t="shared" si="274"/>
        <v>140414.834</v>
      </c>
      <c r="O1286" s="37">
        <f t="shared" si="275"/>
        <v>5029916.8459999999</v>
      </c>
      <c r="P1286" s="37" t="s">
        <v>104</v>
      </c>
      <c r="Q1286" s="38">
        <v>12.337981203333332</v>
      </c>
      <c r="R1286" s="38">
        <v>17.300700988888888</v>
      </c>
      <c r="S1286" s="39">
        <f>IF(E1286=2020, Q1286, IF(E1286=1946, Q1286+5.4, IF(E1286=1883, Q1286+8.2, IF(E1286=1882, Q1286+5.9, IF(E1286=1824, Q1286+5.8, IF(E1286=1803, Q1286+14.8, IF(E1286=1790, Q1286+8, )))))))</f>
        <v>12.337981203333332</v>
      </c>
      <c r="T1286" s="39">
        <f>IF(E1286=2020, R1286, IF(E1286=1946, R1286+5.4, IF(E1286=1883, R1286+8.2, IF(E1286=1882, R1286+5.9, IF(E1286=1824, R1286+5.8, IF(E1286=1803, R1286+14.8, IF(E1286=1790, R1286+8, )))))))</f>
        <v>17.300700988888888</v>
      </c>
      <c r="U1286" s="39">
        <f>IF(P1286="Affine", S1286, T1286)</f>
        <v>12.337981203333332</v>
      </c>
      <c r="V1286" s="35"/>
      <c r="W1286" s="35"/>
      <c r="X1286" s="40"/>
      <c r="Y1286" s="39"/>
      <c r="Z1286" s="38"/>
      <c r="AA1286" s="35"/>
      <c r="AB1286" s="35"/>
      <c r="AC1286" s="35"/>
      <c r="AD1286" s="35"/>
      <c r="AE1286" s="35"/>
      <c r="AF1286" s="35"/>
      <c r="AG1286" s="35"/>
      <c r="AH1286" s="35"/>
      <c r="AI1286" s="35" t="s">
        <v>212</v>
      </c>
      <c r="AJ1286" s="35">
        <v>3</v>
      </c>
      <c r="AK1286" s="35" t="s">
        <v>231</v>
      </c>
      <c r="AL1286" s="38">
        <f>AVERAGE(V1287:V1295)</f>
        <v>12.337981203333332</v>
      </c>
      <c r="AM1286" s="38">
        <f>AVERAGE(W1287:W1295)</f>
        <v>17.300700988888888</v>
      </c>
    </row>
    <row r="1287" spans="1:39" x14ac:dyDescent="0.25">
      <c r="A1287" s="17" t="s">
        <v>1259</v>
      </c>
      <c r="B1287" s="18">
        <v>1075</v>
      </c>
      <c r="C1287" s="18">
        <v>1286</v>
      </c>
      <c r="D1287" s="17" t="s">
        <v>1250</v>
      </c>
      <c r="E1287" s="17">
        <v>1876</v>
      </c>
      <c r="F1287" s="17">
        <v>10</v>
      </c>
      <c r="G1287" s="17">
        <v>65</v>
      </c>
      <c r="H1287" s="17">
        <v>2020</v>
      </c>
      <c r="I1287" s="19" t="s">
        <v>12</v>
      </c>
      <c r="J1287" s="17">
        <v>2955.84132168</v>
      </c>
      <c r="K1287" s="17">
        <v>-829.00073957999996</v>
      </c>
      <c r="L1287" s="20">
        <v>140414.83357379999</v>
      </c>
      <c r="M1287" s="20">
        <v>5029916.8456592597</v>
      </c>
      <c r="N1287" s="20">
        <f t="shared" si="274"/>
        <v>140414.834</v>
      </c>
      <c r="O1287" s="20">
        <f t="shared" si="275"/>
        <v>5029916.8459999999</v>
      </c>
      <c r="P1287" s="20" t="s">
        <v>104</v>
      </c>
      <c r="Q1287" s="43"/>
      <c r="R1287" s="43"/>
      <c r="S1287" s="43"/>
      <c r="T1287" s="43"/>
      <c r="U1287" s="43"/>
      <c r="V1287" s="44">
        <v>11.7</v>
      </c>
      <c r="W1287" s="44">
        <v>23.6</v>
      </c>
      <c r="X1287" s="45">
        <f t="shared" ref="X1287:X1295" si="276">IF(H1287=2020, V1287, IF(H1287=1946, V1287+5.4, IF(H1287=1883, V1287+8.2, IF(H1287=1882, V1287+5.9, IF(H1287=1824, V1287+5.8, IF(H1287=1803, V1287+14.8, IF(H1287=1790, V1287+8, )))))))</f>
        <v>11.7</v>
      </c>
      <c r="Y1287" s="45">
        <f t="shared" ref="Y1287:Y1295" si="277">IF(H1287=2020, W1287, IF(H1287=1946, W1287+6.1, IF(H1287=1883, W1287+7.6, IF(H1287=1882, W1287+6.3, IF(H1287=1824, W1287+7.4, IF(H1287=1803, W1287+17.5, IF(H1287=1790, W1287+11.8, )))))))</f>
        <v>23.6</v>
      </c>
      <c r="Z1287" s="45">
        <f t="shared" ref="Z1287:Z1295" si="278">IF(P1287="Affine", X1287, Y1287)</f>
        <v>11.7</v>
      </c>
      <c r="AA1287" s="17"/>
      <c r="AB1287" s="17"/>
      <c r="AC1287" s="17"/>
      <c r="AD1287" s="17"/>
      <c r="AE1287" s="17"/>
      <c r="AF1287" s="17"/>
      <c r="AG1287" s="17"/>
      <c r="AH1287" s="17"/>
      <c r="AI1287" s="17"/>
      <c r="AJ1287" s="17"/>
      <c r="AK1287" s="17"/>
      <c r="AL1287" s="43"/>
      <c r="AM1287" s="43"/>
    </row>
    <row r="1288" spans="1:39" x14ac:dyDescent="0.25">
      <c r="A1288" s="17" t="s">
        <v>1033</v>
      </c>
      <c r="B1288" s="18">
        <v>855</v>
      </c>
      <c r="C1288" s="18">
        <v>1287</v>
      </c>
      <c r="D1288" s="17" t="s">
        <v>1012</v>
      </c>
      <c r="E1288" s="17">
        <v>1905</v>
      </c>
      <c r="F1288" s="17">
        <v>22</v>
      </c>
      <c r="G1288" s="17">
        <v>65</v>
      </c>
      <c r="H1288" s="17">
        <v>2020</v>
      </c>
      <c r="I1288" s="19" t="s">
        <v>12</v>
      </c>
      <c r="J1288" s="17">
        <v>7410.7697887000004</v>
      </c>
      <c r="K1288" s="17">
        <v>-691.34953740000003</v>
      </c>
      <c r="L1288" s="20">
        <v>140414.83357379999</v>
      </c>
      <c r="M1288" s="20">
        <v>5029916.8456592597</v>
      </c>
      <c r="N1288" s="20">
        <f t="shared" si="274"/>
        <v>140414.834</v>
      </c>
      <c r="O1288" s="20">
        <f t="shared" si="275"/>
        <v>5029916.8459999999</v>
      </c>
      <c r="P1288" s="20" t="s">
        <v>104</v>
      </c>
      <c r="Q1288" s="43"/>
      <c r="R1288" s="43"/>
      <c r="S1288" s="43"/>
      <c r="T1288" s="43"/>
      <c r="U1288" s="43"/>
      <c r="V1288" s="45">
        <v>19.166452209999999</v>
      </c>
      <c r="W1288" s="52">
        <v>31.715231899999999</v>
      </c>
      <c r="X1288" s="45">
        <f t="shared" si="276"/>
        <v>19.166452209999999</v>
      </c>
      <c r="Y1288" s="45">
        <f t="shared" si="277"/>
        <v>31.715231899999999</v>
      </c>
      <c r="Z1288" s="45">
        <f t="shared" si="278"/>
        <v>19.166452209999999</v>
      </c>
      <c r="AA1288" s="17"/>
      <c r="AB1288" s="17"/>
      <c r="AC1288" s="17"/>
      <c r="AD1288" s="17"/>
      <c r="AE1288" s="17"/>
      <c r="AF1288" s="17"/>
      <c r="AG1288" s="17"/>
      <c r="AH1288" s="17"/>
      <c r="AI1288" s="17"/>
      <c r="AJ1288" s="17"/>
      <c r="AK1288" s="17"/>
      <c r="AL1288" s="43"/>
      <c r="AM1288" s="43"/>
    </row>
    <row r="1289" spans="1:39" x14ac:dyDescent="0.25">
      <c r="A1289" s="17" t="s">
        <v>1358</v>
      </c>
      <c r="B1289" s="18">
        <v>1173</v>
      </c>
      <c r="C1289" s="18">
        <v>1288</v>
      </c>
      <c r="D1289" s="17" t="s">
        <v>1742</v>
      </c>
      <c r="E1289" s="17">
        <v>1852</v>
      </c>
      <c r="F1289" s="17">
        <v>15</v>
      </c>
      <c r="G1289" s="17">
        <v>65</v>
      </c>
      <c r="H1289" s="17">
        <v>2020</v>
      </c>
      <c r="I1289" s="19" t="s">
        <v>12</v>
      </c>
      <c r="J1289" s="17">
        <v>0.47936507</v>
      </c>
      <c r="K1289" s="17">
        <v>0.88849409000000001</v>
      </c>
      <c r="L1289" s="20">
        <v>140414.83357379999</v>
      </c>
      <c r="M1289" s="20">
        <v>5029916.8456592597</v>
      </c>
      <c r="N1289" s="20">
        <f t="shared" si="274"/>
        <v>140414.834</v>
      </c>
      <c r="O1289" s="20">
        <f t="shared" si="275"/>
        <v>5029916.8459999999</v>
      </c>
      <c r="P1289" s="20" t="s">
        <v>104</v>
      </c>
      <c r="Q1289" s="43"/>
      <c r="R1289" s="43"/>
      <c r="S1289" s="43"/>
      <c r="T1289" s="43"/>
      <c r="U1289" s="43"/>
      <c r="V1289" s="44">
        <v>33.299999999999997</v>
      </c>
      <c r="W1289" s="44">
        <v>33.799999999999997</v>
      </c>
      <c r="X1289" s="45">
        <f t="shared" si="276"/>
        <v>33.299999999999997</v>
      </c>
      <c r="Y1289" s="45">
        <f t="shared" si="277"/>
        <v>33.799999999999997</v>
      </c>
      <c r="Z1289" s="45">
        <f t="shared" si="278"/>
        <v>33.299999999999997</v>
      </c>
      <c r="AA1289" s="17"/>
      <c r="AB1289" s="17"/>
      <c r="AC1289" s="17"/>
      <c r="AD1289" s="17"/>
      <c r="AE1289" s="17"/>
      <c r="AF1289" s="17"/>
      <c r="AG1289" s="17"/>
      <c r="AH1289" s="17"/>
      <c r="AI1289" s="17"/>
      <c r="AJ1289" s="17"/>
      <c r="AK1289" s="17"/>
      <c r="AL1289" s="43"/>
      <c r="AM1289" s="43"/>
    </row>
    <row r="1290" spans="1:39" x14ac:dyDescent="0.25">
      <c r="A1290" s="17" t="s">
        <v>281</v>
      </c>
      <c r="B1290" s="18">
        <v>98</v>
      </c>
      <c r="C1290" s="18">
        <v>1289</v>
      </c>
      <c r="D1290" s="18">
        <v>2013</v>
      </c>
      <c r="E1290" s="17">
        <f>D1290</f>
        <v>2013</v>
      </c>
      <c r="F1290" s="17">
        <v>17</v>
      </c>
      <c r="G1290" s="17">
        <v>65</v>
      </c>
      <c r="H1290" s="17">
        <v>2020</v>
      </c>
      <c r="I1290" s="19" t="s">
        <v>12</v>
      </c>
      <c r="J1290" s="17">
        <v>4.2436059500000001</v>
      </c>
      <c r="K1290" s="17">
        <v>5.0193345899999997</v>
      </c>
      <c r="L1290" s="20">
        <v>140414.83360000001</v>
      </c>
      <c r="M1290" s="20">
        <v>5029916.8459999999</v>
      </c>
      <c r="N1290" s="20">
        <f t="shared" si="274"/>
        <v>140414.834</v>
      </c>
      <c r="O1290" s="20">
        <f t="shared" si="275"/>
        <v>5029916.8459999999</v>
      </c>
      <c r="P1290" s="20" t="s">
        <v>104</v>
      </c>
      <c r="Q1290" s="43"/>
      <c r="R1290" s="43"/>
      <c r="S1290" s="43"/>
      <c r="T1290" s="43"/>
      <c r="U1290" s="43"/>
      <c r="V1290" s="44">
        <v>0</v>
      </c>
      <c r="W1290" s="44">
        <v>0.3</v>
      </c>
      <c r="X1290" s="45">
        <f t="shared" si="276"/>
        <v>0</v>
      </c>
      <c r="Y1290" s="45">
        <f t="shared" si="277"/>
        <v>0.3</v>
      </c>
      <c r="Z1290" s="45">
        <f t="shared" si="278"/>
        <v>0</v>
      </c>
      <c r="AA1290" s="17"/>
      <c r="AB1290" s="17"/>
      <c r="AC1290" s="17"/>
      <c r="AD1290" s="17"/>
      <c r="AE1290" s="17"/>
      <c r="AF1290" s="17"/>
      <c r="AG1290" s="17"/>
      <c r="AH1290" s="17"/>
      <c r="AI1290" s="17"/>
      <c r="AJ1290" s="17"/>
      <c r="AK1290" s="17"/>
      <c r="AL1290" s="43"/>
      <c r="AM1290" s="43"/>
    </row>
    <row r="1291" spans="1:39" x14ac:dyDescent="0.25">
      <c r="A1291" s="17" t="s">
        <v>842</v>
      </c>
      <c r="B1291" s="18">
        <v>667</v>
      </c>
      <c r="C1291" s="18">
        <v>1290</v>
      </c>
      <c r="D1291" s="17" t="s">
        <v>837</v>
      </c>
      <c r="E1291" s="17">
        <v>1946</v>
      </c>
      <c r="F1291" s="17">
        <v>6</v>
      </c>
      <c r="G1291" s="17">
        <v>65</v>
      </c>
      <c r="H1291" s="17">
        <v>2020</v>
      </c>
      <c r="I1291" s="19" t="s">
        <v>12</v>
      </c>
      <c r="J1291" s="17">
        <v>16.651787150000001</v>
      </c>
      <c r="K1291" s="17">
        <v>12.58694025</v>
      </c>
      <c r="L1291" s="20">
        <v>140414.83360000001</v>
      </c>
      <c r="M1291" s="20">
        <v>5029916.8459999999</v>
      </c>
      <c r="N1291" s="20">
        <f t="shared" si="274"/>
        <v>140414.834</v>
      </c>
      <c r="O1291" s="20">
        <f t="shared" si="275"/>
        <v>5029916.8459999999</v>
      </c>
      <c r="P1291" s="20" t="s">
        <v>104</v>
      </c>
      <c r="Q1291" s="48"/>
      <c r="R1291" s="48"/>
      <c r="S1291" s="48"/>
      <c r="T1291" s="48"/>
      <c r="U1291" s="48"/>
      <c r="V1291" s="44">
        <v>16</v>
      </c>
      <c r="W1291" s="44">
        <v>16.7</v>
      </c>
      <c r="X1291" s="45">
        <f t="shared" si="276"/>
        <v>16</v>
      </c>
      <c r="Y1291" s="45">
        <f t="shared" si="277"/>
        <v>16.7</v>
      </c>
      <c r="Z1291" s="45">
        <f t="shared" si="278"/>
        <v>16</v>
      </c>
      <c r="AA1291" s="17"/>
      <c r="AB1291" s="17"/>
      <c r="AC1291" s="17"/>
      <c r="AD1291" s="17"/>
      <c r="AE1291" s="17"/>
      <c r="AF1291" s="17"/>
      <c r="AG1291" s="17"/>
      <c r="AH1291" s="17"/>
      <c r="AI1291" s="17"/>
      <c r="AJ1291" s="17"/>
      <c r="AK1291" s="17"/>
      <c r="AL1291" s="48"/>
      <c r="AM1291" s="48"/>
    </row>
    <row r="1292" spans="1:39" x14ac:dyDescent="0.25">
      <c r="A1292" s="17" t="s">
        <v>892</v>
      </c>
      <c r="B1292" s="18">
        <v>716</v>
      </c>
      <c r="C1292" s="18">
        <v>1291</v>
      </c>
      <c r="D1292" s="17" t="s">
        <v>879</v>
      </c>
      <c r="E1292" s="17">
        <v>1946</v>
      </c>
      <c r="F1292" s="17">
        <v>14</v>
      </c>
      <c r="G1292" s="17">
        <v>65</v>
      </c>
      <c r="H1292" s="17">
        <v>2020</v>
      </c>
      <c r="I1292" s="19" t="s">
        <v>12</v>
      </c>
      <c r="J1292" s="17">
        <v>772.17258752999999</v>
      </c>
      <c r="K1292" s="17">
        <v>-34.500834240000003</v>
      </c>
      <c r="L1292" s="20">
        <v>140414.83360000001</v>
      </c>
      <c r="M1292" s="20">
        <v>5029916.8459999999</v>
      </c>
      <c r="N1292" s="20">
        <f t="shared" si="274"/>
        <v>140414.834</v>
      </c>
      <c r="O1292" s="20">
        <f t="shared" si="275"/>
        <v>5029916.8459999999</v>
      </c>
      <c r="P1292" s="20" t="s">
        <v>104</v>
      </c>
      <c r="Q1292" s="43"/>
      <c r="R1292" s="43"/>
      <c r="S1292" s="43"/>
      <c r="T1292" s="43"/>
      <c r="U1292" s="43"/>
      <c r="V1292" s="44">
        <v>2.8</v>
      </c>
      <c r="W1292" s="44">
        <v>4.5999999999999996</v>
      </c>
      <c r="X1292" s="45">
        <f t="shared" si="276"/>
        <v>2.8</v>
      </c>
      <c r="Y1292" s="45">
        <f t="shared" si="277"/>
        <v>4.5999999999999996</v>
      </c>
      <c r="Z1292" s="45">
        <f t="shared" si="278"/>
        <v>2.8</v>
      </c>
      <c r="AA1292" s="17"/>
      <c r="AB1292" s="17"/>
      <c r="AC1292" s="17"/>
      <c r="AD1292" s="17"/>
      <c r="AE1292" s="17"/>
      <c r="AF1292" s="17"/>
      <c r="AG1292" s="17"/>
      <c r="AH1292" s="17"/>
      <c r="AI1292" s="17"/>
      <c r="AJ1292" s="17"/>
      <c r="AK1292" s="17"/>
      <c r="AL1292" s="43"/>
      <c r="AM1292" s="43"/>
    </row>
    <row r="1293" spans="1:39" x14ac:dyDescent="0.25">
      <c r="A1293" s="17" t="s">
        <v>1215</v>
      </c>
      <c r="B1293" s="18">
        <v>1033</v>
      </c>
      <c r="C1293" s="18">
        <v>1292</v>
      </c>
      <c r="D1293" s="17" t="s">
        <v>1176</v>
      </c>
      <c r="E1293" s="17">
        <v>1880</v>
      </c>
      <c r="F1293" s="17">
        <v>40</v>
      </c>
      <c r="G1293" s="17">
        <v>65</v>
      </c>
      <c r="H1293" s="17">
        <v>2020</v>
      </c>
      <c r="I1293" s="19" t="s">
        <v>12</v>
      </c>
      <c r="J1293" s="17">
        <v>7868.4891123400002</v>
      </c>
      <c r="K1293" s="17">
        <v>-386.89577158999998</v>
      </c>
      <c r="L1293" s="20">
        <v>140414.83360000001</v>
      </c>
      <c r="M1293" s="20">
        <v>5029916.8459999999</v>
      </c>
      <c r="N1293" s="20">
        <f t="shared" si="274"/>
        <v>140414.834</v>
      </c>
      <c r="O1293" s="20">
        <f t="shared" si="275"/>
        <v>5029916.8459999999</v>
      </c>
      <c r="P1293" s="20" t="s">
        <v>104</v>
      </c>
      <c r="Q1293" s="43"/>
      <c r="R1293" s="43"/>
      <c r="S1293" s="43"/>
      <c r="T1293" s="43"/>
      <c r="U1293" s="43"/>
      <c r="V1293" s="44">
        <v>15.2</v>
      </c>
      <c r="W1293" s="44">
        <v>29.4</v>
      </c>
      <c r="X1293" s="45">
        <f t="shared" si="276"/>
        <v>15.2</v>
      </c>
      <c r="Y1293" s="45">
        <f t="shared" si="277"/>
        <v>29.4</v>
      </c>
      <c r="Z1293" s="45">
        <f t="shared" si="278"/>
        <v>15.2</v>
      </c>
      <c r="AA1293" s="17"/>
      <c r="AB1293" s="17"/>
      <c r="AC1293" s="17"/>
      <c r="AD1293" s="17"/>
      <c r="AE1293" s="17"/>
      <c r="AF1293" s="17"/>
      <c r="AG1293" s="17"/>
      <c r="AH1293" s="17"/>
      <c r="AI1293" s="17"/>
      <c r="AJ1293" s="17"/>
      <c r="AK1293" s="17"/>
      <c r="AL1293" s="43"/>
      <c r="AM1293" s="43"/>
    </row>
    <row r="1294" spans="1:39" x14ac:dyDescent="0.25">
      <c r="A1294" s="17" t="s">
        <v>573</v>
      </c>
      <c r="B1294" s="18">
        <v>400</v>
      </c>
      <c r="C1294" s="18">
        <v>1293</v>
      </c>
      <c r="D1294">
        <v>1980</v>
      </c>
      <c r="E1294">
        <v>1980</v>
      </c>
      <c r="F1294">
        <v>38</v>
      </c>
      <c r="G1294" s="17">
        <v>65</v>
      </c>
      <c r="H1294" s="17">
        <v>2020</v>
      </c>
      <c r="I1294" s="19" t="s">
        <v>12</v>
      </c>
      <c r="J1294">
        <v>3961.8690479100001</v>
      </c>
      <c r="K1294">
        <v>-720.04210879000004</v>
      </c>
      <c r="L1294" s="54">
        <v>140414.83360000001</v>
      </c>
      <c r="M1294" s="54">
        <v>5029916.8459999999</v>
      </c>
      <c r="N1294" s="20">
        <f t="shared" si="274"/>
        <v>140414.834</v>
      </c>
      <c r="O1294" s="20">
        <f t="shared" si="275"/>
        <v>5029916.8459999999</v>
      </c>
      <c r="P1294" s="20" t="s">
        <v>104</v>
      </c>
      <c r="Q1294" s="43"/>
      <c r="R1294" s="43"/>
      <c r="S1294" s="43"/>
      <c r="T1294" s="43"/>
      <c r="U1294" s="43"/>
      <c r="V1294" s="44">
        <v>0.91302748</v>
      </c>
      <c r="W1294" s="44">
        <v>2.43688371</v>
      </c>
      <c r="X1294" s="45">
        <f t="shared" si="276"/>
        <v>0.91302748</v>
      </c>
      <c r="Y1294" s="45">
        <f t="shared" si="277"/>
        <v>2.43688371</v>
      </c>
      <c r="Z1294" s="45">
        <f t="shared" si="278"/>
        <v>0.91302748</v>
      </c>
      <c r="AA1294" s="17"/>
      <c r="AB1294" s="17"/>
      <c r="AC1294" s="17"/>
      <c r="AD1294" s="17"/>
      <c r="AE1294" s="17"/>
      <c r="AF1294" s="17"/>
      <c r="AG1294" s="17"/>
      <c r="AH1294" s="17"/>
      <c r="AI1294" s="17"/>
      <c r="AJ1294" s="17"/>
      <c r="AK1294" s="17"/>
      <c r="AL1294" s="43"/>
      <c r="AM1294" s="43"/>
    </row>
    <row r="1295" spans="1:39" x14ac:dyDescent="0.25">
      <c r="A1295" s="17" t="s">
        <v>578</v>
      </c>
      <c r="B1295" s="18">
        <v>405</v>
      </c>
      <c r="C1295" s="18">
        <v>1294</v>
      </c>
      <c r="D1295" s="18">
        <v>1977</v>
      </c>
      <c r="E1295" s="17">
        <f>D1295</f>
        <v>1977</v>
      </c>
      <c r="F1295" s="17">
        <v>4</v>
      </c>
      <c r="G1295" s="17">
        <v>65</v>
      </c>
      <c r="H1295" s="17">
        <v>2020</v>
      </c>
      <c r="I1295" s="19" t="s">
        <v>12</v>
      </c>
      <c r="J1295" s="17">
        <v>4032.44955338</v>
      </c>
      <c r="K1295" s="17">
        <v>-738.83508494</v>
      </c>
      <c r="L1295" s="20">
        <v>140414.83360000001</v>
      </c>
      <c r="M1295" s="20">
        <v>5029916.8459999999</v>
      </c>
      <c r="N1295" s="20">
        <f t="shared" si="274"/>
        <v>140414.834</v>
      </c>
      <c r="O1295" s="20">
        <f t="shared" si="275"/>
        <v>5029916.8459999999</v>
      </c>
      <c r="P1295" s="20" t="s">
        <v>104</v>
      </c>
      <c r="Q1295" s="43"/>
      <c r="R1295" s="43"/>
      <c r="S1295" s="43"/>
      <c r="T1295" s="43"/>
      <c r="U1295" s="43"/>
      <c r="V1295" s="44">
        <v>11.962351140000001</v>
      </c>
      <c r="W1295" s="44">
        <v>13.15419329</v>
      </c>
      <c r="X1295" s="45">
        <f t="shared" si="276"/>
        <v>11.962351140000001</v>
      </c>
      <c r="Y1295" s="45">
        <f t="shared" si="277"/>
        <v>13.15419329</v>
      </c>
      <c r="Z1295" s="45">
        <f t="shared" si="278"/>
        <v>11.962351140000001</v>
      </c>
      <c r="AA1295" s="17"/>
      <c r="AB1295" s="17"/>
      <c r="AC1295" s="17"/>
      <c r="AD1295" s="17"/>
      <c r="AE1295" s="17"/>
      <c r="AF1295" s="17"/>
      <c r="AG1295" s="17"/>
      <c r="AH1295" s="17"/>
      <c r="AI1295" s="17"/>
      <c r="AJ1295" s="17"/>
      <c r="AK1295" s="17"/>
      <c r="AL1295" s="43"/>
      <c r="AM1295" s="43"/>
    </row>
    <row r="1296" spans="1:39" x14ac:dyDescent="0.25">
      <c r="A1296" s="35" t="s">
        <v>243</v>
      </c>
      <c r="B1296" s="35">
        <v>71</v>
      </c>
      <c r="C1296" s="35">
        <v>1295</v>
      </c>
      <c r="D1296" s="35">
        <v>2020</v>
      </c>
      <c r="E1296" s="35">
        <f>D1296</f>
        <v>2020</v>
      </c>
      <c r="F1296" s="35" t="s">
        <v>12</v>
      </c>
      <c r="G1296" s="35">
        <v>71</v>
      </c>
      <c r="H1296" s="35">
        <v>2020</v>
      </c>
      <c r="I1296" s="36">
        <v>9</v>
      </c>
      <c r="J1296" s="35" t="s">
        <v>12</v>
      </c>
      <c r="K1296" s="35" t="s">
        <v>12</v>
      </c>
      <c r="L1296" s="37">
        <v>140878.8511</v>
      </c>
      <c r="M1296" s="37">
        <v>5029385.6030000001</v>
      </c>
      <c r="N1296" s="37">
        <f t="shared" si="274"/>
        <v>140878.851</v>
      </c>
      <c r="O1296" s="37">
        <f t="shared" si="275"/>
        <v>5029385.6030000001</v>
      </c>
      <c r="P1296" s="37" t="s">
        <v>104</v>
      </c>
      <c r="Q1296" s="38">
        <v>32.718732024444442</v>
      </c>
      <c r="R1296" s="38">
        <v>27.661871611111113</v>
      </c>
      <c r="S1296" s="39">
        <f>IF(E1296=2020, Q1296, IF(E1296=1946, Q1296+5.4, IF(E1296=1883, Q1296+8.2, IF(E1296=1882, Q1296+5.9, IF(E1296=1824, Q1296+5.8, IF(E1296=1803, Q1296+14.8, IF(E1296=1790, Q1296+8, )))))))</f>
        <v>32.718732024444442</v>
      </c>
      <c r="T1296" s="39">
        <f>IF(E1296=2020, R1296, IF(E1296=1946, R1296+5.4, IF(E1296=1883, R1296+8.2, IF(E1296=1882, R1296+5.9, IF(E1296=1824, R1296+5.8, IF(E1296=1803, R1296+14.8, IF(E1296=1790, R1296+8, )))))))</f>
        <v>27.661871611111113</v>
      </c>
      <c r="U1296" s="39">
        <f>IF(P1296="Affine", S1296, T1296)</f>
        <v>32.718732024444442</v>
      </c>
      <c r="V1296" s="35"/>
      <c r="W1296" s="35"/>
      <c r="X1296" s="40"/>
      <c r="Y1296" s="39"/>
      <c r="Z1296" s="38"/>
      <c r="AA1296" s="35"/>
      <c r="AB1296" s="35"/>
      <c r="AC1296" s="35"/>
      <c r="AD1296" s="35"/>
      <c r="AE1296" s="35"/>
      <c r="AF1296" s="35"/>
      <c r="AG1296" s="35"/>
      <c r="AH1296" s="35"/>
      <c r="AI1296" s="35" t="s">
        <v>237</v>
      </c>
      <c r="AJ1296" s="35">
        <v>4</v>
      </c>
      <c r="AK1296" s="35" t="s">
        <v>244</v>
      </c>
      <c r="AL1296" s="38">
        <f>AVERAGE(V1297:V1305)</f>
        <v>32.718732024444442</v>
      </c>
      <c r="AM1296" s="38">
        <f>AVERAGE(W1297:W1305)</f>
        <v>27.661871611111113</v>
      </c>
    </row>
    <row r="1297" spans="1:39" x14ac:dyDescent="0.25">
      <c r="A1297" s="17" t="s">
        <v>1262</v>
      </c>
      <c r="B1297" s="18">
        <v>1078</v>
      </c>
      <c r="C1297" s="18">
        <v>1296</v>
      </c>
      <c r="D1297" s="17" t="s">
        <v>1250</v>
      </c>
      <c r="E1297" s="17">
        <v>1876</v>
      </c>
      <c r="F1297" s="17">
        <v>13</v>
      </c>
      <c r="G1297" s="17">
        <v>71</v>
      </c>
      <c r="H1297" s="17">
        <v>2020</v>
      </c>
      <c r="I1297" s="19" t="s">
        <v>12</v>
      </c>
      <c r="J1297" s="17">
        <v>3176.1489547699998</v>
      </c>
      <c r="K1297" s="17">
        <v>-1265.7493094399999</v>
      </c>
      <c r="L1297" s="20">
        <v>140878.85106977</v>
      </c>
      <c r="M1297" s="20">
        <v>5029385.6025935598</v>
      </c>
      <c r="N1297" s="20">
        <f t="shared" si="274"/>
        <v>140878.851</v>
      </c>
      <c r="O1297" s="20">
        <f t="shared" si="275"/>
        <v>5029385.6030000001</v>
      </c>
      <c r="P1297" s="20" t="s">
        <v>104</v>
      </c>
      <c r="Q1297" s="43"/>
      <c r="R1297" s="43"/>
      <c r="S1297" s="43"/>
      <c r="T1297" s="43"/>
      <c r="U1297" s="43"/>
      <c r="V1297" s="44">
        <v>107.1</v>
      </c>
      <c r="W1297" s="44">
        <v>57.8</v>
      </c>
      <c r="X1297" s="45">
        <f t="shared" ref="X1297:X1305" si="279">IF(H1297=2020, V1297, IF(H1297=1946, V1297+5.4, IF(H1297=1883, V1297+8.2, IF(H1297=1882, V1297+5.9, IF(H1297=1824, V1297+5.8, IF(H1297=1803, V1297+14.8, IF(H1297=1790, V1297+8, )))))))</f>
        <v>107.1</v>
      </c>
      <c r="Y1297" s="45">
        <f t="shared" ref="Y1297:Y1305" si="280">IF(H1297=2020, W1297, IF(H1297=1946, W1297+6.1, IF(H1297=1883, W1297+7.6, IF(H1297=1882, W1297+6.3, IF(H1297=1824, W1297+7.4, IF(H1297=1803, W1297+17.5, IF(H1297=1790, W1297+11.8, )))))))</f>
        <v>57.8</v>
      </c>
      <c r="Z1297" s="45">
        <f t="shared" ref="Z1297:Z1305" si="281">IF(P1297="Affine", X1297, Y1297)</f>
        <v>107.1</v>
      </c>
      <c r="AA1297" s="17"/>
      <c r="AB1297" s="17"/>
      <c r="AC1297" s="17"/>
      <c r="AD1297" s="17"/>
      <c r="AE1297" s="17"/>
      <c r="AF1297" s="17"/>
      <c r="AG1297" s="17"/>
      <c r="AH1297" s="17"/>
      <c r="AI1297" s="17"/>
      <c r="AJ1297" s="17"/>
      <c r="AK1297" s="17"/>
      <c r="AL1297" s="43"/>
      <c r="AM1297" s="43"/>
    </row>
    <row r="1298" spans="1:39" x14ac:dyDescent="0.25">
      <c r="A1298" s="17" t="s">
        <v>1035</v>
      </c>
      <c r="B1298" s="18">
        <v>857</v>
      </c>
      <c r="C1298" s="18">
        <v>1297</v>
      </c>
      <c r="D1298" s="17" t="s">
        <v>1012</v>
      </c>
      <c r="E1298" s="17">
        <v>1905</v>
      </c>
      <c r="F1298" s="17">
        <v>24</v>
      </c>
      <c r="G1298" s="17">
        <v>71</v>
      </c>
      <c r="H1298" s="17">
        <v>2020</v>
      </c>
      <c r="I1298" s="19" t="s">
        <v>12</v>
      </c>
      <c r="J1298" s="17">
        <v>7866.0263545199996</v>
      </c>
      <c r="K1298" s="17">
        <v>-1223.71153996</v>
      </c>
      <c r="L1298" s="20">
        <v>140878.85106977</v>
      </c>
      <c r="M1298" s="20">
        <v>5029385.6025935598</v>
      </c>
      <c r="N1298" s="20">
        <f t="shared" si="274"/>
        <v>140878.851</v>
      </c>
      <c r="O1298" s="20">
        <f t="shared" si="275"/>
        <v>5029385.6030000001</v>
      </c>
      <c r="P1298" s="20" t="s">
        <v>104</v>
      </c>
      <c r="Q1298" s="43"/>
      <c r="R1298" s="43"/>
      <c r="S1298" s="43"/>
      <c r="T1298" s="43"/>
      <c r="U1298" s="43"/>
      <c r="V1298" s="45">
        <v>32.065808390000001</v>
      </c>
      <c r="W1298" s="52">
        <v>33.812507940000003</v>
      </c>
      <c r="X1298" s="45">
        <f t="shared" si="279"/>
        <v>32.065808390000001</v>
      </c>
      <c r="Y1298" s="45">
        <f t="shared" si="280"/>
        <v>33.812507940000003</v>
      </c>
      <c r="Z1298" s="45">
        <f t="shared" si="281"/>
        <v>32.065808390000001</v>
      </c>
      <c r="AA1298" s="17"/>
      <c r="AB1298" s="17"/>
      <c r="AC1298" s="17"/>
      <c r="AD1298" s="17"/>
      <c r="AE1298" s="17"/>
      <c r="AF1298" s="17"/>
      <c r="AG1298" s="17"/>
      <c r="AH1298" s="17"/>
      <c r="AI1298" s="17"/>
      <c r="AJ1298" s="17"/>
      <c r="AK1298" s="17"/>
      <c r="AL1298" s="43"/>
      <c r="AM1298" s="43"/>
    </row>
    <row r="1299" spans="1:39" x14ac:dyDescent="0.25">
      <c r="A1299" s="17" t="s">
        <v>1426</v>
      </c>
      <c r="B1299" s="18">
        <v>1240</v>
      </c>
      <c r="C1299" s="18">
        <v>1298</v>
      </c>
      <c r="D1299" s="17" t="s">
        <v>1399</v>
      </c>
      <c r="E1299" s="17">
        <v>1827</v>
      </c>
      <c r="F1299" s="17">
        <v>28</v>
      </c>
      <c r="G1299" s="17">
        <v>71</v>
      </c>
      <c r="H1299" s="17">
        <v>2020</v>
      </c>
      <c r="I1299" s="19" t="s">
        <v>12</v>
      </c>
      <c r="J1299" s="17">
        <v>6189.7996341400003</v>
      </c>
      <c r="K1299" s="17">
        <v>-3322.2360064499999</v>
      </c>
      <c r="L1299" s="20">
        <v>140878.8511</v>
      </c>
      <c r="M1299" s="20">
        <v>5029385.6030000001</v>
      </c>
      <c r="N1299" s="20">
        <f t="shared" si="274"/>
        <v>140878.851</v>
      </c>
      <c r="O1299" s="20">
        <f t="shared" si="275"/>
        <v>5029385.6030000001</v>
      </c>
      <c r="P1299" s="20" t="s">
        <v>199</v>
      </c>
      <c r="Q1299" s="43"/>
      <c r="R1299" s="43"/>
      <c r="S1299" s="43"/>
      <c r="T1299" s="43"/>
      <c r="U1299" s="43"/>
      <c r="V1299" s="45">
        <v>80.507430909999997</v>
      </c>
      <c r="W1299" s="45">
        <v>85.452760769999998</v>
      </c>
      <c r="X1299" s="45">
        <f t="shared" si="279"/>
        <v>80.507430909999997</v>
      </c>
      <c r="Y1299" s="45">
        <f t="shared" si="280"/>
        <v>85.452760769999998</v>
      </c>
      <c r="Z1299" s="45">
        <f t="shared" si="281"/>
        <v>85.452760769999998</v>
      </c>
      <c r="AA1299" s="17"/>
      <c r="AB1299" s="17"/>
      <c r="AC1299" s="17"/>
      <c r="AD1299" s="17"/>
      <c r="AE1299" s="17"/>
      <c r="AF1299" s="17"/>
      <c r="AG1299" s="17"/>
      <c r="AH1299" s="17"/>
      <c r="AI1299" s="17"/>
      <c r="AJ1299" s="17"/>
      <c r="AK1299" s="17"/>
      <c r="AL1299" s="43"/>
      <c r="AM1299" s="43"/>
    </row>
    <row r="1300" spans="1:39" x14ac:dyDescent="0.25">
      <c r="A1300" s="17" t="s">
        <v>284</v>
      </c>
      <c r="B1300" s="18">
        <v>101</v>
      </c>
      <c r="C1300" s="18">
        <v>1299</v>
      </c>
      <c r="D1300" s="18">
        <v>2013</v>
      </c>
      <c r="E1300" s="17">
        <f>D1300</f>
        <v>2013</v>
      </c>
      <c r="F1300" s="17">
        <v>20</v>
      </c>
      <c r="G1300" s="17">
        <v>71</v>
      </c>
      <c r="H1300" s="17">
        <v>2020</v>
      </c>
      <c r="I1300" s="19" t="s">
        <v>12</v>
      </c>
      <c r="J1300" s="17">
        <v>4.7968128099999996</v>
      </c>
      <c r="K1300" s="17">
        <v>4.3877354200000003</v>
      </c>
      <c r="L1300" s="20">
        <v>140878.8511</v>
      </c>
      <c r="M1300" s="20">
        <v>5029385.6030000001</v>
      </c>
      <c r="N1300" s="20">
        <f t="shared" si="274"/>
        <v>140878.851</v>
      </c>
      <c r="O1300" s="20">
        <f t="shared" si="275"/>
        <v>5029385.6030000001</v>
      </c>
      <c r="P1300" s="20" t="s">
        <v>104</v>
      </c>
      <c r="Q1300" s="43"/>
      <c r="R1300" s="43"/>
      <c r="S1300" s="43"/>
      <c r="T1300" s="43"/>
      <c r="U1300" s="43"/>
      <c r="V1300" s="44">
        <v>0</v>
      </c>
      <c r="W1300" s="44">
        <v>0.8</v>
      </c>
      <c r="X1300" s="45">
        <f t="shared" si="279"/>
        <v>0</v>
      </c>
      <c r="Y1300" s="45">
        <f t="shared" si="280"/>
        <v>0.8</v>
      </c>
      <c r="Z1300" s="45">
        <f t="shared" si="281"/>
        <v>0</v>
      </c>
      <c r="AA1300" s="17"/>
      <c r="AB1300" s="17"/>
      <c r="AC1300" s="17"/>
      <c r="AD1300" s="17"/>
      <c r="AE1300" s="17"/>
      <c r="AF1300" s="17"/>
      <c r="AG1300" s="17"/>
      <c r="AH1300" s="17"/>
      <c r="AI1300" s="17"/>
      <c r="AJ1300" s="17"/>
      <c r="AK1300" s="17"/>
      <c r="AL1300" s="43"/>
      <c r="AM1300" s="43"/>
    </row>
    <row r="1301" spans="1:39" x14ac:dyDescent="0.25">
      <c r="A1301" s="17" t="s">
        <v>839</v>
      </c>
      <c r="B1301" s="18">
        <v>664</v>
      </c>
      <c r="C1301" s="18">
        <v>1300</v>
      </c>
      <c r="D1301" s="17" t="s">
        <v>837</v>
      </c>
      <c r="E1301" s="17">
        <v>1946</v>
      </c>
      <c r="F1301" s="17">
        <v>3</v>
      </c>
      <c r="G1301" s="17">
        <v>71</v>
      </c>
      <c r="H1301" s="17">
        <v>2020</v>
      </c>
      <c r="I1301" s="19" t="s">
        <v>12</v>
      </c>
      <c r="J1301" s="17">
        <v>17.34955669</v>
      </c>
      <c r="K1301" s="17">
        <v>11.786162089999999</v>
      </c>
      <c r="L1301" s="20">
        <v>140878.8511</v>
      </c>
      <c r="M1301" s="20">
        <v>5029385.6030000001</v>
      </c>
      <c r="N1301" s="20">
        <f t="shared" si="274"/>
        <v>140878.851</v>
      </c>
      <c r="O1301" s="20">
        <f t="shared" si="275"/>
        <v>5029385.6030000001</v>
      </c>
      <c r="P1301" s="20" t="s">
        <v>104</v>
      </c>
      <c r="Q1301" s="43"/>
      <c r="R1301" s="43"/>
      <c r="S1301" s="43"/>
      <c r="T1301" s="43"/>
      <c r="U1301" s="43"/>
      <c r="V1301" s="44">
        <v>10.5</v>
      </c>
      <c r="W1301" s="44">
        <v>14.5</v>
      </c>
      <c r="X1301" s="45">
        <f t="shared" si="279"/>
        <v>10.5</v>
      </c>
      <c r="Y1301" s="45">
        <f t="shared" si="280"/>
        <v>14.5</v>
      </c>
      <c r="Z1301" s="45">
        <f t="shared" si="281"/>
        <v>10.5</v>
      </c>
      <c r="AA1301" s="17"/>
      <c r="AB1301" s="17"/>
      <c r="AC1301" s="17"/>
      <c r="AD1301" s="17"/>
      <c r="AE1301" s="17"/>
      <c r="AF1301" s="17"/>
      <c r="AG1301" s="17"/>
      <c r="AH1301" s="17"/>
      <c r="AI1301" s="17"/>
      <c r="AJ1301" s="17"/>
      <c r="AK1301" s="17"/>
      <c r="AL1301" s="43"/>
      <c r="AM1301" s="43"/>
    </row>
    <row r="1302" spans="1:39" x14ac:dyDescent="0.25">
      <c r="A1302" s="17" t="s">
        <v>889</v>
      </c>
      <c r="B1302" s="18">
        <v>713</v>
      </c>
      <c r="C1302" s="18">
        <v>1301</v>
      </c>
      <c r="D1302" s="17" t="s">
        <v>879</v>
      </c>
      <c r="E1302" s="17">
        <v>1946</v>
      </c>
      <c r="F1302" s="17">
        <v>11</v>
      </c>
      <c r="G1302" s="17">
        <v>71</v>
      </c>
      <c r="H1302" s="17">
        <v>2020</v>
      </c>
      <c r="I1302" s="19" t="s">
        <v>12</v>
      </c>
      <c r="J1302" s="17">
        <v>840.01748793000002</v>
      </c>
      <c r="K1302" s="17">
        <v>-114.07114703000001</v>
      </c>
      <c r="L1302" s="20">
        <v>140878.8511</v>
      </c>
      <c r="M1302" s="20">
        <v>5029385.6030000001</v>
      </c>
      <c r="N1302" s="20">
        <f t="shared" si="274"/>
        <v>140878.851</v>
      </c>
      <c r="O1302" s="20">
        <f t="shared" si="275"/>
        <v>5029385.6030000001</v>
      </c>
      <c r="P1302" s="20" t="s">
        <v>104</v>
      </c>
      <c r="Q1302" s="48"/>
      <c r="R1302" s="48"/>
      <c r="S1302" s="48"/>
      <c r="T1302" s="48"/>
      <c r="U1302" s="48"/>
      <c r="V1302" s="44">
        <v>11.9</v>
      </c>
      <c r="W1302" s="44">
        <v>15.7</v>
      </c>
      <c r="X1302" s="45">
        <f t="shared" si="279"/>
        <v>11.9</v>
      </c>
      <c r="Y1302" s="45">
        <f t="shared" si="280"/>
        <v>15.7</v>
      </c>
      <c r="Z1302" s="45">
        <f t="shared" si="281"/>
        <v>11.9</v>
      </c>
      <c r="AA1302" s="17"/>
      <c r="AB1302" s="17"/>
      <c r="AC1302" s="17"/>
      <c r="AD1302" s="17"/>
      <c r="AE1302" s="17"/>
      <c r="AF1302" s="17"/>
      <c r="AG1302" s="17"/>
      <c r="AH1302" s="17"/>
      <c r="AI1302" s="17"/>
      <c r="AJ1302" s="17"/>
      <c r="AK1302" s="17"/>
      <c r="AL1302" s="48"/>
      <c r="AM1302" s="48"/>
    </row>
    <row r="1303" spans="1:39" x14ac:dyDescent="0.25">
      <c r="A1303" s="17" t="s">
        <v>1217</v>
      </c>
      <c r="B1303" s="18">
        <v>1035</v>
      </c>
      <c r="C1303" s="18">
        <v>1302</v>
      </c>
      <c r="D1303" s="17" t="s">
        <v>1176</v>
      </c>
      <c r="E1303" s="17">
        <v>1880</v>
      </c>
      <c r="F1303" s="17">
        <v>42</v>
      </c>
      <c r="G1303" s="17">
        <v>71</v>
      </c>
      <c r="H1303" s="17">
        <v>2020</v>
      </c>
      <c r="I1303" s="19" t="s">
        <v>12</v>
      </c>
      <c r="J1303" s="17">
        <v>8385.9182938499998</v>
      </c>
      <c r="K1303" s="17">
        <v>-979.98493436000001</v>
      </c>
      <c r="L1303" s="20">
        <v>140878.8511</v>
      </c>
      <c r="M1303" s="20">
        <v>5029385.6030000001</v>
      </c>
      <c r="N1303" s="20">
        <f t="shared" si="274"/>
        <v>140878.851</v>
      </c>
      <c r="O1303" s="20">
        <f t="shared" si="275"/>
        <v>5029385.6030000001</v>
      </c>
      <c r="P1303" s="20" t="s">
        <v>104</v>
      </c>
      <c r="Q1303" s="43"/>
      <c r="R1303" s="43"/>
      <c r="S1303" s="43"/>
      <c r="T1303" s="43"/>
      <c r="U1303" s="43"/>
      <c r="V1303" s="44">
        <v>25.1</v>
      </c>
      <c r="W1303" s="44">
        <v>26.4</v>
      </c>
      <c r="X1303" s="45">
        <f t="shared" si="279"/>
        <v>25.1</v>
      </c>
      <c r="Y1303" s="45">
        <f t="shared" si="280"/>
        <v>26.4</v>
      </c>
      <c r="Z1303" s="45">
        <f t="shared" si="281"/>
        <v>25.1</v>
      </c>
      <c r="AA1303" s="17"/>
      <c r="AB1303" s="17"/>
      <c r="AC1303" s="17"/>
      <c r="AD1303" s="17"/>
      <c r="AE1303" s="17"/>
      <c r="AF1303" s="17"/>
      <c r="AG1303" s="17"/>
      <c r="AH1303" s="17"/>
      <c r="AI1303" s="17"/>
      <c r="AJ1303" s="17"/>
      <c r="AK1303" s="17"/>
      <c r="AL1303" s="43"/>
      <c r="AM1303" s="43"/>
    </row>
    <row r="1304" spans="1:39" x14ac:dyDescent="0.25">
      <c r="A1304" s="17" t="s">
        <v>574</v>
      </c>
      <c r="B1304" s="18">
        <v>401</v>
      </c>
      <c r="C1304" s="18">
        <v>1303</v>
      </c>
      <c r="D1304">
        <v>1980</v>
      </c>
      <c r="E1304">
        <v>1980</v>
      </c>
      <c r="F1304">
        <v>39</v>
      </c>
      <c r="G1304" s="17">
        <v>71</v>
      </c>
      <c r="H1304" s="17">
        <v>2020</v>
      </c>
      <c r="I1304" s="19" t="s">
        <v>12</v>
      </c>
      <c r="J1304" s="17">
        <v>3990.5162272500002</v>
      </c>
      <c r="K1304" s="17">
        <v>-921.05166996000003</v>
      </c>
      <c r="L1304" s="20">
        <v>140878.8511</v>
      </c>
      <c r="M1304" s="20">
        <v>5029385.6030000001</v>
      </c>
      <c r="N1304" s="20">
        <f t="shared" si="274"/>
        <v>140878.851</v>
      </c>
      <c r="O1304" s="20">
        <f t="shared" si="275"/>
        <v>5029385.6030000001</v>
      </c>
      <c r="P1304" s="20" t="s">
        <v>104</v>
      </c>
      <c r="Q1304" s="43"/>
      <c r="R1304" s="43"/>
      <c r="S1304" s="43"/>
      <c r="T1304" s="43"/>
      <c r="U1304" s="43"/>
      <c r="V1304" s="44">
        <v>14.525813729999999</v>
      </c>
      <c r="W1304" s="44">
        <v>10.63425318</v>
      </c>
      <c r="X1304" s="45">
        <f t="shared" si="279"/>
        <v>14.525813729999999</v>
      </c>
      <c r="Y1304" s="45">
        <f t="shared" si="280"/>
        <v>10.63425318</v>
      </c>
      <c r="Z1304" s="45">
        <f t="shared" si="281"/>
        <v>14.525813729999999</v>
      </c>
      <c r="AA1304" s="17"/>
      <c r="AB1304" s="17"/>
      <c r="AC1304" s="17"/>
      <c r="AD1304" s="17"/>
      <c r="AE1304" s="17"/>
      <c r="AF1304" s="17"/>
      <c r="AG1304" s="17"/>
      <c r="AH1304" s="17"/>
      <c r="AI1304" s="17"/>
      <c r="AJ1304" s="17"/>
      <c r="AK1304" s="17"/>
      <c r="AL1304" s="43"/>
      <c r="AM1304" s="43"/>
    </row>
    <row r="1305" spans="1:39" x14ac:dyDescent="0.25">
      <c r="A1305" s="17" t="s">
        <v>577</v>
      </c>
      <c r="B1305" s="18">
        <v>404</v>
      </c>
      <c r="C1305" s="18">
        <v>1304</v>
      </c>
      <c r="D1305" s="18">
        <v>1977</v>
      </c>
      <c r="E1305" s="17">
        <f>D1305</f>
        <v>1977</v>
      </c>
      <c r="F1305" s="17">
        <v>3</v>
      </c>
      <c r="G1305" s="17">
        <v>71</v>
      </c>
      <c r="H1305" s="17">
        <v>2020</v>
      </c>
      <c r="I1305" s="19" t="s">
        <v>12</v>
      </c>
      <c r="J1305" s="17">
        <v>4062.1551056100002</v>
      </c>
      <c r="K1305" s="17">
        <v>-942.89990133000003</v>
      </c>
      <c r="L1305" s="20">
        <v>140878.8511</v>
      </c>
      <c r="M1305" s="20">
        <v>5029385.6030000001</v>
      </c>
      <c r="N1305" s="20">
        <f t="shared" si="274"/>
        <v>140878.851</v>
      </c>
      <c r="O1305" s="20">
        <f t="shared" si="275"/>
        <v>5029385.6030000001</v>
      </c>
      <c r="P1305" s="20" t="s">
        <v>104</v>
      </c>
      <c r="Q1305" s="43"/>
      <c r="R1305" s="43"/>
      <c r="S1305" s="43"/>
      <c r="T1305" s="43"/>
      <c r="U1305" s="43"/>
      <c r="V1305" s="44">
        <v>12.769535189999999</v>
      </c>
      <c r="W1305" s="44">
        <v>3.8573226100000002</v>
      </c>
      <c r="X1305" s="45">
        <f t="shared" si="279"/>
        <v>12.769535189999999</v>
      </c>
      <c r="Y1305" s="45">
        <f t="shared" si="280"/>
        <v>3.8573226100000002</v>
      </c>
      <c r="Z1305" s="45">
        <f t="shared" si="281"/>
        <v>12.769535189999999</v>
      </c>
      <c r="AA1305" s="17"/>
      <c r="AB1305" s="17"/>
      <c r="AC1305" s="17"/>
      <c r="AD1305" s="17"/>
      <c r="AE1305" s="17"/>
      <c r="AF1305" s="17"/>
      <c r="AG1305" s="17"/>
      <c r="AH1305" s="17"/>
      <c r="AI1305" s="17"/>
      <c r="AJ1305" s="17"/>
      <c r="AK1305" s="17"/>
      <c r="AL1305" s="43"/>
      <c r="AM1305" s="43"/>
    </row>
    <row r="1306" spans="1:39" x14ac:dyDescent="0.25">
      <c r="A1306" s="35" t="s">
        <v>236</v>
      </c>
      <c r="B1306" s="35">
        <v>68</v>
      </c>
      <c r="C1306" s="35">
        <v>1305</v>
      </c>
      <c r="D1306" s="35">
        <v>2020</v>
      </c>
      <c r="E1306" s="35">
        <f>D1306</f>
        <v>2020</v>
      </c>
      <c r="F1306" s="35" t="s">
        <v>12</v>
      </c>
      <c r="G1306" s="35">
        <v>68</v>
      </c>
      <c r="H1306" s="35">
        <v>2020</v>
      </c>
      <c r="I1306" s="36">
        <v>9</v>
      </c>
      <c r="J1306" s="35" t="s">
        <v>12</v>
      </c>
      <c r="K1306" s="35" t="s">
        <v>12</v>
      </c>
      <c r="L1306" s="37">
        <v>140954.3653</v>
      </c>
      <c r="M1306" s="37">
        <v>5028893.3080000002</v>
      </c>
      <c r="N1306" s="37">
        <f t="shared" si="274"/>
        <v>140954.36499999999</v>
      </c>
      <c r="O1306" s="37">
        <f t="shared" si="275"/>
        <v>5028893.3080000002</v>
      </c>
      <c r="P1306" s="37" t="s">
        <v>104</v>
      </c>
      <c r="Q1306" s="38">
        <v>20.757937008888888</v>
      </c>
      <c r="R1306" s="38">
        <v>20.039176511111108</v>
      </c>
      <c r="S1306" s="39">
        <f>IF(E1306=2020, Q1306, IF(E1306=1946, Q1306+5.4, IF(E1306=1883, Q1306+8.2, IF(E1306=1882, Q1306+5.9, IF(E1306=1824, Q1306+5.8, IF(E1306=1803, Q1306+14.8, IF(E1306=1790, Q1306+8, )))))))</f>
        <v>20.757937008888888</v>
      </c>
      <c r="T1306" s="39">
        <f>IF(E1306=2020, R1306, IF(E1306=1946, R1306+5.4, IF(E1306=1883, R1306+8.2, IF(E1306=1882, R1306+5.9, IF(E1306=1824, R1306+5.8, IF(E1306=1803, R1306+14.8, IF(E1306=1790, R1306+8, )))))))</f>
        <v>20.039176511111108</v>
      </c>
      <c r="U1306" s="39">
        <f>IF(P1306="Affine", S1306, T1306)</f>
        <v>20.757937008888888</v>
      </c>
      <c r="V1306" s="35"/>
      <c r="W1306" s="35"/>
      <c r="X1306" s="40"/>
      <c r="Y1306" s="39"/>
      <c r="Z1306" s="38"/>
      <c r="AA1306" s="35"/>
      <c r="AB1306" s="35"/>
      <c r="AC1306" s="35"/>
      <c r="AD1306" s="35"/>
      <c r="AE1306" s="35"/>
      <c r="AF1306" s="35"/>
      <c r="AG1306" s="35"/>
      <c r="AH1306" s="35"/>
      <c r="AI1306" s="35" t="s">
        <v>237</v>
      </c>
      <c r="AJ1306" s="35">
        <v>4</v>
      </c>
      <c r="AK1306" s="35" t="s">
        <v>238</v>
      </c>
      <c r="AL1306" s="38">
        <f>AVERAGE(V1307:V1315)</f>
        <v>20.757937008888888</v>
      </c>
      <c r="AM1306" s="38">
        <f>AVERAGE(W1307:W1315)</f>
        <v>20.039176511111108</v>
      </c>
    </row>
    <row r="1307" spans="1:39" x14ac:dyDescent="0.25">
      <c r="A1307" s="17" t="s">
        <v>1404</v>
      </c>
      <c r="B1307" s="18">
        <v>1218</v>
      </c>
      <c r="C1307" s="18">
        <v>1306</v>
      </c>
      <c r="D1307" s="17" t="s">
        <v>1399</v>
      </c>
      <c r="E1307" s="17">
        <v>1827</v>
      </c>
      <c r="F1307" s="17">
        <v>6</v>
      </c>
      <c r="G1307" s="17">
        <v>68</v>
      </c>
      <c r="H1307" s="17">
        <v>2020</v>
      </c>
      <c r="I1307" s="19" t="s">
        <v>12</v>
      </c>
      <c r="J1307" s="17">
        <v>6061.9541891899999</v>
      </c>
      <c r="K1307" s="17">
        <v>-3848.9281469299999</v>
      </c>
      <c r="L1307" s="20">
        <v>140954.36525182001</v>
      </c>
      <c r="M1307" s="20">
        <v>5028893.3082144</v>
      </c>
      <c r="N1307" s="20">
        <f t="shared" si="274"/>
        <v>140954.36499999999</v>
      </c>
      <c r="O1307" s="20">
        <f t="shared" si="275"/>
        <v>5028893.3080000002</v>
      </c>
      <c r="P1307" s="20" t="s">
        <v>199</v>
      </c>
      <c r="Q1307" s="43"/>
      <c r="R1307" s="43"/>
      <c r="S1307" s="43"/>
      <c r="T1307" s="43"/>
      <c r="U1307" s="43"/>
      <c r="V1307" s="53">
        <v>112.72454032</v>
      </c>
      <c r="W1307" s="53">
        <v>89.175686339999999</v>
      </c>
      <c r="X1307" s="45">
        <f t="shared" ref="X1307:X1315" si="282">IF(H1307=2020, V1307, IF(H1307=1946, V1307+5.4, IF(H1307=1883, V1307+8.2, IF(H1307=1882, V1307+5.9, IF(H1307=1824, V1307+5.8, IF(H1307=1803, V1307+14.8, IF(H1307=1790, V1307+8, )))))))</f>
        <v>112.72454032</v>
      </c>
      <c r="Y1307" s="45">
        <f t="shared" ref="Y1307:Y1315" si="283">IF(H1307=2020, W1307, IF(H1307=1946, W1307+6.1, IF(H1307=1883, W1307+7.6, IF(H1307=1882, W1307+6.3, IF(H1307=1824, W1307+7.4, IF(H1307=1803, W1307+17.5, IF(H1307=1790, W1307+11.8, )))))))</f>
        <v>89.175686339999999</v>
      </c>
      <c r="Z1307" s="45">
        <f t="shared" ref="Z1307:Z1315" si="284">IF(P1307="Affine", X1307, Y1307)</f>
        <v>89.175686339999999</v>
      </c>
      <c r="AA1307" s="17"/>
      <c r="AB1307" s="17"/>
      <c r="AC1307" s="17"/>
      <c r="AD1307" s="17"/>
      <c r="AE1307" s="17"/>
      <c r="AF1307" s="17"/>
      <c r="AG1307" s="17"/>
      <c r="AH1307" s="17"/>
      <c r="AI1307" s="17"/>
      <c r="AJ1307" s="17"/>
      <c r="AK1307" s="17"/>
      <c r="AL1307" s="43"/>
      <c r="AM1307" s="43"/>
    </row>
    <row r="1308" spans="1:39" x14ac:dyDescent="0.25">
      <c r="A1308" s="17" t="s">
        <v>1038</v>
      </c>
      <c r="B1308" s="18">
        <v>860</v>
      </c>
      <c r="C1308" s="18">
        <v>1307</v>
      </c>
      <c r="D1308" s="17" t="s">
        <v>1012</v>
      </c>
      <c r="E1308" s="17">
        <v>1905</v>
      </c>
      <c r="F1308" s="17">
        <v>27</v>
      </c>
      <c r="G1308" s="17">
        <v>68</v>
      </c>
      <c r="H1308" s="17">
        <v>2020</v>
      </c>
      <c r="I1308" s="19" t="s">
        <v>12</v>
      </c>
      <c r="J1308" s="17">
        <v>7953.5938033900002</v>
      </c>
      <c r="K1308" s="17">
        <v>-1748.76944951</v>
      </c>
      <c r="L1308" s="20">
        <v>140954.36525182001</v>
      </c>
      <c r="M1308" s="20">
        <v>5028893.3082144</v>
      </c>
      <c r="N1308" s="20">
        <f t="shared" si="274"/>
        <v>140954.36499999999</v>
      </c>
      <c r="O1308" s="20">
        <f t="shared" si="275"/>
        <v>5028893.3080000002</v>
      </c>
      <c r="P1308" s="20" t="s">
        <v>104</v>
      </c>
      <c r="Q1308" s="43"/>
      <c r="R1308" s="43"/>
      <c r="S1308" s="43"/>
      <c r="T1308" s="43"/>
      <c r="U1308" s="43"/>
      <c r="V1308" s="45">
        <v>17.883289609999999</v>
      </c>
      <c r="W1308" s="52">
        <v>4.1764204999999999</v>
      </c>
      <c r="X1308" s="45">
        <f t="shared" si="282"/>
        <v>17.883289609999999</v>
      </c>
      <c r="Y1308" s="45">
        <f t="shared" si="283"/>
        <v>4.1764204999999999</v>
      </c>
      <c r="Z1308" s="45">
        <f t="shared" si="284"/>
        <v>17.883289609999999</v>
      </c>
      <c r="AA1308" s="17"/>
      <c r="AB1308" s="17"/>
      <c r="AC1308" s="17"/>
      <c r="AD1308" s="17"/>
      <c r="AE1308" s="17"/>
      <c r="AF1308" s="17"/>
      <c r="AG1308" s="17"/>
      <c r="AH1308" s="17"/>
      <c r="AI1308" s="17"/>
      <c r="AJ1308" s="17"/>
      <c r="AK1308" s="17"/>
      <c r="AL1308" s="43"/>
      <c r="AM1308" s="43"/>
    </row>
    <row r="1309" spans="1:39" x14ac:dyDescent="0.25">
      <c r="A1309" s="17" t="s">
        <v>271</v>
      </c>
      <c r="B1309" s="18">
        <v>88</v>
      </c>
      <c r="C1309" s="18">
        <v>1308</v>
      </c>
      <c r="D1309" s="18">
        <v>2013</v>
      </c>
      <c r="E1309" s="17">
        <f>D1309</f>
        <v>2013</v>
      </c>
      <c r="F1309" s="17">
        <v>7</v>
      </c>
      <c r="G1309" s="17">
        <v>68</v>
      </c>
      <c r="H1309" s="17">
        <v>2020</v>
      </c>
      <c r="I1309" s="19" t="s">
        <v>12</v>
      </c>
      <c r="J1309" s="17">
        <v>4.8908027199999999</v>
      </c>
      <c r="K1309" s="17">
        <v>3.8033438899999998</v>
      </c>
      <c r="L1309" s="20">
        <v>140954.3653</v>
      </c>
      <c r="M1309" s="20">
        <v>5028893.3080000002</v>
      </c>
      <c r="N1309" s="20">
        <f t="shared" si="274"/>
        <v>140954.36499999999</v>
      </c>
      <c r="O1309" s="20">
        <f t="shared" si="275"/>
        <v>5028893.3080000002</v>
      </c>
      <c r="P1309" s="20" t="s">
        <v>104</v>
      </c>
      <c r="Q1309" s="43"/>
      <c r="R1309" s="43"/>
      <c r="S1309" s="43"/>
      <c r="T1309" s="43"/>
      <c r="U1309" s="43"/>
      <c r="V1309" s="44">
        <v>2.9</v>
      </c>
      <c r="W1309" s="44">
        <v>4.3</v>
      </c>
      <c r="X1309" s="45">
        <f t="shared" si="282"/>
        <v>2.9</v>
      </c>
      <c r="Y1309" s="45">
        <f t="shared" si="283"/>
        <v>4.3</v>
      </c>
      <c r="Z1309" s="45">
        <f t="shared" si="284"/>
        <v>2.9</v>
      </c>
      <c r="AA1309" s="17"/>
      <c r="AB1309" s="17"/>
      <c r="AC1309" s="17"/>
      <c r="AD1309" s="17"/>
      <c r="AE1309" s="17"/>
      <c r="AF1309" s="17"/>
      <c r="AG1309" s="17"/>
      <c r="AH1309" s="17"/>
      <c r="AI1309" s="17"/>
      <c r="AJ1309" s="17"/>
      <c r="AK1309" s="17"/>
      <c r="AL1309" s="43"/>
      <c r="AM1309" s="43"/>
    </row>
    <row r="1310" spans="1:39" x14ac:dyDescent="0.25">
      <c r="A1310" s="17" t="s">
        <v>840</v>
      </c>
      <c r="B1310" s="18">
        <v>665</v>
      </c>
      <c r="C1310" s="18">
        <v>1309</v>
      </c>
      <c r="D1310" s="17" t="s">
        <v>837</v>
      </c>
      <c r="E1310" s="17">
        <v>1946</v>
      </c>
      <c r="F1310" s="17">
        <v>4</v>
      </c>
      <c r="G1310" s="17">
        <v>68</v>
      </c>
      <c r="H1310" s="17">
        <v>2020</v>
      </c>
      <c r="I1310" s="19" t="s">
        <v>12</v>
      </c>
      <c r="J1310" s="17">
        <v>17.45246212</v>
      </c>
      <c r="K1310" s="17">
        <v>11.00392226</v>
      </c>
      <c r="L1310" s="20">
        <v>140954.3653</v>
      </c>
      <c r="M1310" s="20">
        <v>5028893.3080000002</v>
      </c>
      <c r="N1310" s="20">
        <f t="shared" si="274"/>
        <v>140954.36499999999</v>
      </c>
      <c r="O1310" s="20">
        <f t="shared" si="275"/>
        <v>5028893.3080000002</v>
      </c>
      <c r="P1310" s="20" t="s">
        <v>104</v>
      </c>
      <c r="Q1310" s="43"/>
      <c r="R1310" s="43"/>
      <c r="S1310" s="43"/>
      <c r="T1310" s="43"/>
      <c r="U1310" s="43"/>
      <c r="V1310" s="44">
        <v>3.2</v>
      </c>
      <c r="W1310" s="44">
        <v>8.6999999999999993</v>
      </c>
      <c r="X1310" s="45">
        <f t="shared" si="282"/>
        <v>3.2</v>
      </c>
      <c r="Y1310" s="45">
        <f t="shared" si="283"/>
        <v>8.6999999999999993</v>
      </c>
      <c r="Z1310" s="45">
        <f t="shared" si="284"/>
        <v>3.2</v>
      </c>
      <c r="AA1310" s="17"/>
      <c r="AB1310" s="17"/>
      <c r="AC1310" s="17"/>
      <c r="AD1310" s="17"/>
      <c r="AE1310" s="17"/>
      <c r="AF1310" s="17"/>
      <c r="AG1310" s="17"/>
      <c r="AH1310" s="17"/>
      <c r="AI1310" s="17"/>
      <c r="AJ1310" s="17"/>
      <c r="AK1310" s="17"/>
      <c r="AL1310" s="43"/>
      <c r="AM1310" s="43"/>
    </row>
    <row r="1311" spans="1:39" x14ac:dyDescent="0.25">
      <c r="A1311" s="17" t="s">
        <v>891</v>
      </c>
      <c r="B1311" s="18">
        <v>715</v>
      </c>
      <c r="C1311" s="18">
        <v>1310</v>
      </c>
      <c r="D1311" s="17" t="s">
        <v>879</v>
      </c>
      <c r="E1311" s="17">
        <v>1946</v>
      </c>
      <c r="F1311" s="17">
        <v>13</v>
      </c>
      <c r="G1311" s="17">
        <v>68</v>
      </c>
      <c r="H1311" s="17">
        <v>2020</v>
      </c>
      <c r="I1311" s="19" t="s">
        <v>12</v>
      </c>
      <c r="J1311" s="17">
        <v>849.49777626000002</v>
      </c>
      <c r="K1311" s="17">
        <v>-189.53235351999999</v>
      </c>
      <c r="L1311" s="20">
        <v>140954.3653</v>
      </c>
      <c r="M1311" s="20">
        <v>5028893.3080000002</v>
      </c>
      <c r="N1311" s="20">
        <f t="shared" si="274"/>
        <v>140954.36499999999</v>
      </c>
      <c r="O1311" s="20">
        <f t="shared" si="275"/>
        <v>5028893.3080000002</v>
      </c>
      <c r="P1311" s="20" t="s">
        <v>104</v>
      </c>
      <c r="Q1311" s="43"/>
      <c r="R1311" s="43"/>
      <c r="S1311" s="43"/>
      <c r="T1311" s="43"/>
      <c r="U1311" s="43"/>
      <c r="V1311" s="44">
        <v>3.4</v>
      </c>
      <c r="W1311" s="44">
        <v>9.8000000000000007</v>
      </c>
      <c r="X1311" s="45">
        <f t="shared" si="282"/>
        <v>3.4</v>
      </c>
      <c r="Y1311" s="45">
        <f t="shared" si="283"/>
        <v>9.8000000000000007</v>
      </c>
      <c r="Z1311" s="45">
        <f t="shared" si="284"/>
        <v>3.4</v>
      </c>
      <c r="AA1311" s="17"/>
      <c r="AB1311" s="17"/>
      <c r="AC1311" s="17"/>
      <c r="AD1311" s="17"/>
      <c r="AE1311" s="17"/>
      <c r="AF1311" s="17"/>
      <c r="AG1311" s="17"/>
      <c r="AH1311" s="17"/>
      <c r="AI1311" s="17"/>
      <c r="AJ1311" s="17"/>
      <c r="AK1311" s="17"/>
      <c r="AL1311" s="43"/>
      <c r="AM1311" s="43"/>
    </row>
    <row r="1312" spans="1:39" x14ac:dyDescent="0.25">
      <c r="A1312" s="17" t="s">
        <v>1218</v>
      </c>
      <c r="B1312" s="18">
        <v>1036</v>
      </c>
      <c r="C1312" s="18">
        <v>1311</v>
      </c>
      <c r="D1312" s="17" t="s">
        <v>1176</v>
      </c>
      <c r="E1312" s="17">
        <v>1880</v>
      </c>
      <c r="F1312" s="17">
        <v>43</v>
      </c>
      <c r="G1312" s="17">
        <v>68</v>
      </c>
      <c r="H1312" s="17">
        <v>2020</v>
      </c>
      <c r="I1312" s="19" t="s">
        <v>12</v>
      </c>
      <c r="J1312" s="17">
        <v>8481.1309482600009</v>
      </c>
      <c r="K1312" s="17">
        <v>-1549.7861740599999</v>
      </c>
      <c r="L1312" s="20">
        <v>140954.3653</v>
      </c>
      <c r="M1312" s="20">
        <v>5028893.3080000002</v>
      </c>
      <c r="N1312" s="20">
        <f t="shared" si="274"/>
        <v>140954.36499999999</v>
      </c>
      <c r="O1312" s="20">
        <f t="shared" si="275"/>
        <v>5028893.3080000002</v>
      </c>
      <c r="P1312" s="20" t="s">
        <v>104</v>
      </c>
      <c r="Q1312" s="48"/>
      <c r="R1312" s="48"/>
      <c r="S1312" s="48"/>
      <c r="T1312" s="48"/>
      <c r="U1312" s="48"/>
      <c r="V1312" s="44">
        <v>19.2</v>
      </c>
      <c r="W1312" s="44">
        <v>10</v>
      </c>
      <c r="X1312" s="45">
        <f t="shared" si="282"/>
        <v>19.2</v>
      </c>
      <c r="Y1312" s="45">
        <f t="shared" si="283"/>
        <v>10</v>
      </c>
      <c r="Z1312" s="45">
        <f t="shared" si="284"/>
        <v>19.2</v>
      </c>
      <c r="AA1312" s="17"/>
      <c r="AB1312" s="17"/>
      <c r="AC1312" s="17"/>
      <c r="AD1312" s="17"/>
      <c r="AE1312" s="17"/>
      <c r="AF1312" s="17"/>
      <c r="AG1312" s="17"/>
      <c r="AH1312" s="17"/>
      <c r="AI1312" s="17"/>
      <c r="AJ1312" s="17"/>
      <c r="AK1312" s="17"/>
      <c r="AL1312" s="48"/>
      <c r="AM1312" s="48"/>
    </row>
    <row r="1313" spans="1:39" x14ac:dyDescent="0.25">
      <c r="A1313" s="17" t="s">
        <v>424</v>
      </c>
      <c r="B1313" s="18">
        <v>247</v>
      </c>
      <c r="C1313" s="18">
        <v>1312</v>
      </c>
      <c r="D1313" s="18">
        <v>1992</v>
      </c>
      <c r="E1313" s="17">
        <f>D1313</f>
        <v>1992</v>
      </c>
      <c r="F1313" s="17">
        <v>12</v>
      </c>
      <c r="G1313" s="17">
        <v>68</v>
      </c>
      <c r="H1313" s="17">
        <v>2020</v>
      </c>
      <c r="I1313" s="19" t="s">
        <v>12</v>
      </c>
      <c r="J1313" s="17">
        <v>3739.18292148</v>
      </c>
      <c r="K1313" s="17">
        <v>-948.33478474000003</v>
      </c>
      <c r="L1313" s="20">
        <v>140954.3653</v>
      </c>
      <c r="M1313" s="20">
        <v>5028893.3080000002</v>
      </c>
      <c r="N1313" s="20">
        <f t="shared" si="274"/>
        <v>140954.36499999999</v>
      </c>
      <c r="O1313" s="20">
        <f t="shared" si="275"/>
        <v>5028893.3080000002</v>
      </c>
      <c r="P1313" s="20" t="s">
        <v>104</v>
      </c>
      <c r="Q1313" s="43"/>
      <c r="R1313" s="43"/>
      <c r="S1313" s="43"/>
      <c r="T1313" s="43"/>
      <c r="U1313" s="43"/>
      <c r="V1313" s="44">
        <v>10.037014429999999</v>
      </c>
      <c r="W1313" s="45">
        <v>22.69335207</v>
      </c>
      <c r="X1313" s="45">
        <f t="shared" si="282"/>
        <v>10.037014429999999</v>
      </c>
      <c r="Y1313" s="45">
        <f t="shared" si="283"/>
        <v>22.69335207</v>
      </c>
      <c r="Z1313" s="45">
        <f t="shared" si="284"/>
        <v>10.037014429999999</v>
      </c>
      <c r="AA1313" s="17"/>
      <c r="AB1313" s="17"/>
      <c r="AC1313" s="17"/>
      <c r="AD1313" s="17"/>
      <c r="AE1313" s="17"/>
      <c r="AF1313" s="17"/>
      <c r="AG1313" s="17"/>
      <c r="AH1313" s="17"/>
      <c r="AI1313" s="17"/>
      <c r="AJ1313" s="17"/>
      <c r="AK1313" s="17"/>
      <c r="AL1313" s="43"/>
      <c r="AM1313" s="43"/>
    </row>
    <row r="1314" spans="1:39" x14ac:dyDescent="0.25">
      <c r="A1314" s="17" t="s">
        <v>540</v>
      </c>
      <c r="B1314" s="18">
        <v>365</v>
      </c>
      <c r="C1314" s="18">
        <v>1313</v>
      </c>
      <c r="D1314">
        <v>1980</v>
      </c>
      <c r="E1314">
        <v>1980</v>
      </c>
      <c r="F1314">
        <v>5</v>
      </c>
      <c r="G1314" s="17">
        <v>68</v>
      </c>
      <c r="H1314" s="17">
        <v>2020</v>
      </c>
      <c r="I1314" s="19" t="s">
        <v>12</v>
      </c>
      <c r="J1314">
        <v>3928.2811891299998</v>
      </c>
      <c r="K1314">
        <v>-1046.0131171999999</v>
      </c>
      <c r="L1314" s="54">
        <v>140954.3653</v>
      </c>
      <c r="M1314" s="54">
        <v>5028893.3080000002</v>
      </c>
      <c r="N1314" s="20">
        <f t="shared" si="274"/>
        <v>140954.36499999999</v>
      </c>
      <c r="O1314" s="20">
        <f t="shared" si="275"/>
        <v>5028893.3080000002</v>
      </c>
      <c r="P1314" s="20" t="s">
        <v>104</v>
      </c>
      <c r="Q1314" s="43"/>
      <c r="R1314" s="43"/>
      <c r="S1314" s="43"/>
      <c r="T1314" s="43"/>
      <c r="U1314" s="43"/>
      <c r="V1314" s="44">
        <v>5.2905887199999997</v>
      </c>
      <c r="W1314" s="44">
        <v>16.603087080000002</v>
      </c>
      <c r="X1314" s="45">
        <f t="shared" si="282"/>
        <v>5.2905887199999997</v>
      </c>
      <c r="Y1314" s="45">
        <f t="shared" si="283"/>
        <v>16.603087080000002</v>
      </c>
      <c r="Z1314" s="45">
        <f t="shared" si="284"/>
        <v>5.2905887199999997</v>
      </c>
      <c r="AA1314" s="17"/>
      <c r="AB1314" s="17"/>
      <c r="AC1314" s="17"/>
      <c r="AD1314" s="17"/>
      <c r="AE1314" s="17"/>
      <c r="AF1314" s="17"/>
      <c r="AG1314" s="17"/>
      <c r="AH1314" s="17"/>
      <c r="AI1314" s="17"/>
      <c r="AJ1314" s="17"/>
      <c r="AK1314" s="17"/>
      <c r="AL1314" s="43"/>
      <c r="AM1314" s="43"/>
    </row>
    <row r="1315" spans="1:39" x14ac:dyDescent="0.25">
      <c r="A1315" s="17" t="s">
        <v>576</v>
      </c>
      <c r="B1315" s="18">
        <v>403</v>
      </c>
      <c r="C1315" s="18">
        <v>1314</v>
      </c>
      <c r="D1315" s="18">
        <v>1977</v>
      </c>
      <c r="E1315" s="17">
        <f>D1315</f>
        <v>1977</v>
      </c>
      <c r="F1315" s="17">
        <v>2</v>
      </c>
      <c r="G1315" s="17">
        <v>68</v>
      </c>
      <c r="H1315" s="17">
        <v>2020</v>
      </c>
      <c r="I1315" s="19" t="s">
        <v>12</v>
      </c>
      <c r="J1315" s="17">
        <v>4002.1214367699999</v>
      </c>
      <c r="K1315" s="17">
        <v>-1067.2792360200001</v>
      </c>
      <c r="L1315" s="20">
        <v>140954.3653</v>
      </c>
      <c r="M1315" s="20">
        <v>5028893.3080000002</v>
      </c>
      <c r="N1315" s="20">
        <f t="shared" si="274"/>
        <v>140954.36499999999</v>
      </c>
      <c r="O1315" s="20">
        <f t="shared" si="275"/>
        <v>5028893.3080000002</v>
      </c>
      <c r="P1315" s="20" t="s">
        <v>104</v>
      </c>
      <c r="Q1315" s="43"/>
      <c r="R1315" s="43"/>
      <c r="S1315" s="43"/>
      <c r="T1315" s="43"/>
      <c r="U1315" s="43"/>
      <c r="V1315" s="44">
        <v>12.186</v>
      </c>
      <c r="W1315" s="44">
        <v>14.904042609999999</v>
      </c>
      <c r="X1315" s="45">
        <f t="shared" si="282"/>
        <v>12.186</v>
      </c>
      <c r="Y1315" s="45">
        <f t="shared" si="283"/>
        <v>14.904042609999999</v>
      </c>
      <c r="Z1315" s="45">
        <f t="shared" si="284"/>
        <v>12.186</v>
      </c>
      <c r="AA1315" s="17"/>
      <c r="AB1315" s="17"/>
      <c r="AC1315" s="17"/>
      <c r="AD1315" s="17"/>
      <c r="AE1315" s="17"/>
      <c r="AF1315" s="17"/>
      <c r="AG1315" s="17"/>
      <c r="AH1315" s="17"/>
      <c r="AI1315" s="17"/>
      <c r="AJ1315" s="17"/>
      <c r="AK1315" s="17"/>
      <c r="AL1315" s="43"/>
      <c r="AM1315" s="43"/>
    </row>
    <row r="1316" spans="1:39" x14ac:dyDescent="0.25">
      <c r="A1316" s="35" t="s">
        <v>239</v>
      </c>
      <c r="B1316" s="35">
        <v>69</v>
      </c>
      <c r="C1316" s="35">
        <v>1315</v>
      </c>
      <c r="D1316" s="35">
        <v>2020</v>
      </c>
      <c r="E1316" s="35">
        <f>D1316</f>
        <v>2020</v>
      </c>
      <c r="F1316" s="35" t="s">
        <v>12</v>
      </c>
      <c r="G1316" s="35">
        <v>69</v>
      </c>
      <c r="H1316" s="35">
        <v>2020</v>
      </c>
      <c r="I1316" s="36">
        <v>5</v>
      </c>
      <c r="J1316" s="35" t="s">
        <v>12</v>
      </c>
      <c r="K1316" s="35" t="s">
        <v>12</v>
      </c>
      <c r="L1316" s="37">
        <v>141318.8664</v>
      </c>
      <c r="M1316" s="37">
        <v>5029042.8839999996</v>
      </c>
      <c r="N1316" s="37">
        <f t="shared" si="274"/>
        <v>141318.86600000001</v>
      </c>
      <c r="O1316" s="37">
        <f t="shared" si="275"/>
        <v>5029042.8839999996</v>
      </c>
      <c r="P1316" s="37" t="s">
        <v>104</v>
      </c>
      <c r="Q1316" s="38">
        <v>26.604147026</v>
      </c>
      <c r="R1316" s="38">
        <v>31.593608401999994</v>
      </c>
      <c r="S1316" s="39">
        <f>IF(E1316=2020, Q1316, IF(E1316=1946, Q1316+5.4, IF(E1316=1883, Q1316+8.2, IF(E1316=1882, Q1316+5.9, IF(E1316=1824, Q1316+5.8, IF(E1316=1803, Q1316+14.8, IF(E1316=1790, Q1316+8, )))))))</f>
        <v>26.604147026</v>
      </c>
      <c r="T1316" s="39">
        <f>IF(E1316=2020, R1316, IF(E1316=1946, R1316+5.4, IF(E1316=1883, R1316+8.2, IF(E1316=1882, R1316+5.9, IF(E1316=1824, R1316+5.8, IF(E1316=1803, R1316+14.8, IF(E1316=1790, R1316+8, )))))))</f>
        <v>31.593608401999994</v>
      </c>
      <c r="U1316" s="39">
        <f>IF(P1316="Affine", S1316, T1316)</f>
        <v>26.604147026</v>
      </c>
      <c r="V1316" s="35"/>
      <c r="W1316" s="35"/>
      <c r="X1316" s="40"/>
      <c r="Y1316" s="39"/>
      <c r="Z1316" s="38"/>
      <c r="AA1316" s="35"/>
      <c r="AB1316" s="35"/>
      <c r="AC1316" s="35"/>
      <c r="AD1316" s="35"/>
      <c r="AE1316" s="35"/>
      <c r="AF1316" s="35"/>
      <c r="AG1316" s="35"/>
      <c r="AH1316" s="35"/>
      <c r="AI1316" s="35" t="s">
        <v>237</v>
      </c>
      <c r="AJ1316" s="35">
        <v>4</v>
      </c>
      <c r="AK1316" s="35" t="s">
        <v>240</v>
      </c>
      <c r="AL1316" s="38">
        <f>AVERAGE(V1317:V1321)</f>
        <v>26.604147026</v>
      </c>
      <c r="AM1316" s="38">
        <f>AVERAGE(W1317:W1321)</f>
        <v>31.593608401999994</v>
      </c>
    </row>
    <row r="1317" spans="1:39" x14ac:dyDescent="0.25">
      <c r="A1317" s="17" t="s">
        <v>1405</v>
      </c>
      <c r="B1317" s="18">
        <v>1219</v>
      </c>
      <c r="C1317" s="18">
        <v>1316</v>
      </c>
      <c r="D1317" s="17" t="s">
        <v>1399</v>
      </c>
      <c r="E1317" s="17">
        <v>1827</v>
      </c>
      <c r="F1317" s="17">
        <v>7</v>
      </c>
      <c r="G1317" s="17">
        <v>69</v>
      </c>
      <c r="H1317" s="17">
        <v>2020</v>
      </c>
      <c r="I1317" s="19" t="s">
        <v>12</v>
      </c>
      <c r="J1317" s="17">
        <v>6503.6008352600002</v>
      </c>
      <c r="K1317" s="17">
        <v>-3956.5505039599998</v>
      </c>
      <c r="L1317" s="20">
        <v>141318.8663998</v>
      </c>
      <c r="M1317" s="20">
        <v>5029042.8843826996</v>
      </c>
      <c r="N1317" s="20">
        <f t="shared" si="274"/>
        <v>141318.86600000001</v>
      </c>
      <c r="O1317" s="20">
        <f t="shared" si="275"/>
        <v>5029042.8839999996</v>
      </c>
      <c r="P1317" s="20" t="s">
        <v>199</v>
      </c>
      <c r="Q1317" s="43"/>
      <c r="R1317" s="43"/>
      <c r="S1317" s="43"/>
      <c r="T1317" s="43"/>
      <c r="U1317" s="43"/>
      <c r="V1317" s="53">
        <v>121.55052684</v>
      </c>
      <c r="W1317" s="53">
        <v>123.77297948</v>
      </c>
      <c r="X1317" s="45">
        <f>IF(H1317=2020, V1317, IF(H1317=1946, V1317+5.4, IF(H1317=1883, V1317+8.2, IF(H1317=1882, V1317+5.9, IF(H1317=1824, V1317+5.8, IF(H1317=1803, V1317+14.8, IF(H1317=1790, V1317+8, )))))))</f>
        <v>121.55052684</v>
      </c>
      <c r="Y1317" s="45">
        <f>IF(H1317=2020, W1317, IF(H1317=1946, W1317+6.1, IF(H1317=1883, W1317+7.6, IF(H1317=1882, W1317+6.3, IF(H1317=1824, W1317+7.4, IF(H1317=1803, W1317+17.5, IF(H1317=1790, W1317+11.8, )))))))</f>
        <v>123.77297948</v>
      </c>
      <c r="Z1317" s="45">
        <f>IF(P1317="Affine", X1317, Y1317)</f>
        <v>123.77297948</v>
      </c>
      <c r="AA1317" s="17"/>
      <c r="AB1317" s="17"/>
      <c r="AC1317" s="17"/>
      <c r="AD1317" s="17"/>
      <c r="AE1317" s="17"/>
      <c r="AF1317" s="17"/>
      <c r="AG1317" s="17"/>
      <c r="AH1317" s="17"/>
      <c r="AI1317" s="17"/>
      <c r="AJ1317" s="17"/>
      <c r="AK1317" s="17"/>
      <c r="AL1317" s="43"/>
      <c r="AM1317" s="43"/>
    </row>
    <row r="1318" spans="1:39" x14ac:dyDescent="0.25">
      <c r="A1318" s="17" t="s">
        <v>1037</v>
      </c>
      <c r="B1318" s="18">
        <v>859</v>
      </c>
      <c r="C1318" s="18">
        <v>1317</v>
      </c>
      <c r="D1318" s="17" t="s">
        <v>1012</v>
      </c>
      <c r="E1318" s="17">
        <v>1905</v>
      </c>
      <c r="F1318" s="17">
        <v>26</v>
      </c>
      <c r="G1318" s="17">
        <v>69</v>
      </c>
      <c r="H1318" s="17">
        <v>2020</v>
      </c>
      <c r="I1318" s="19" t="s">
        <v>12</v>
      </c>
      <c r="J1318" s="17">
        <v>8312.2078807399994</v>
      </c>
      <c r="K1318" s="17">
        <v>-1610.91525729</v>
      </c>
      <c r="L1318" s="20">
        <v>141318.8663998</v>
      </c>
      <c r="M1318" s="20">
        <v>5029042.8843826996</v>
      </c>
      <c r="N1318" s="20">
        <f t="shared" si="274"/>
        <v>141318.86600000001</v>
      </c>
      <c r="O1318" s="20">
        <f t="shared" si="275"/>
        <v>5029042.8839999996</v>
      </c>
      <c r="P1318" s="20" t="s">
        <v>104</v>
      </c>
      <c r="Q1318" s="43"/>
      <c r="R1318" s="43"/>
      <c r="S1318" s="43"/>
      <c r="T1318" s="43"/>
      <c r="U1318" s="43"/>
      <c r="V1318" s="45">
        <v>1.6702082899999999</v>
      </c>
      <c r="W1318" s="52">
        <v>15.395062530000001</v>
      </c>
      <c r="X1318" s="45">
        <f>IF(H1318=2020, V1318, IF(H1318=1946, V1318+5.4, IF(H1318=1883, V1318+8.2, IF(H1318=1882, V1318+5.9, IF(H1318=1824, V1318+5.8, IF(H1318=1803, V1318+14.8, IF(H1318=1790, V1318+8, )))))))</f>
        <v>1.6702082899999999</v>
      </c>
      <c r="Y1318" s="45">
        <f>IF(H1318=2020, W1318, IF(H1318=1946, W1318+6.1, IF(H1318=1883, W1318+7.6, IF(H1318=1882, W1318+6.3, IF(H1318=1824, W1318+7.4, IF(H1318=1803, W1318+17.5, IF(H1318=1790, W1318+11.8, )))))))</f>
        <v>15.395062530000001</v>
      </c>
      <c r="Z1318" s="45">
        <f>IF(P1318="Affine", X1318, Y1318)</f>
        <v>1.6702082899999999</v>
      </c>
      <c r="AA1318" s="17"/>
      <c r="AB1318" s="17"/>
      <c r="AC1318" s="17"/>
      <c r="AD1318" s="17"/>
      <c r="AE1318" s="17"/>
      <c r="AF1318" s="17"/>
      <c r="AG1318" s="17"/>
      <c r="AH1318" s="17"/>
      <c r="AI1318" s="17"/>
      <c r="AJ1318" s="17"/>
      <c r="AK1318" s="17"/>
      <c r="AL1318" s="43"/>
      <c r="AM1318" s="43"/>
    </row>
    <row r="1319" spans="1:39" x14ac:dyDescent="0.25">
      <c r="A1319" s="17" t="s">
        <v>270</v>
      </c>
      <c r="B1319" s="18">
        <v>87</v>
      </c>
      <c r="C1319" s="18">
        <v>1318</v>
      </c>
      <c r="D1319" s="18">
        <v>2013</v>
      </c>
      <c r="E1319" s="17">
        <f>D1319</f>
        <v>2013</v>
      </c>
      <c r="F1319" s="17">
        <v>6</v>
      </c>
      <c r="G1319" s="17">
        <v>69</v>
      </c>
      <c r="H1319" s="17">
        <v>2020</v>
      </c>
      <c r="I1319" s="19" t="s">
        <v>12</v>
      </c>
      <c r="J1319" s="17">
        <v>5.3201200000000002</v>
      </c>
      <c r="K1319" s="17">
        <v>3.9840726000000002</v>
      </c>
      <c r="L1319" s="20">
        <v>141318.8664</v>
      </c>
      <c r="M1319" s="20">
        <v>5029042.8839999996</v>
      </c>
      <c r="N1319" s="20">
        <f t="shared" si="274"/>
        <v>141318.86600000001</v>
      </c>
      <c r="O1319" s="20">
        <f t="shared" si="275"/>
        <v>5029042.8839999996</v>
      </c>
      <c r="P1319" s="20" t="s">
        <v>104</v>
      </c>
      <c r="Q1319" s="46"/>
      <c r="R1319" s="46"/>
      <c r="S1319" s="46"/>
      <c r="T1319" s="46"/>
      <c r="U1319" s="46"/>
      <c r="V1319" s="44">
        <v>3.3</v>
      </c>
      <c r="W1319" s="44">
        <v>3.2</v>
      </c>
      <c r="X1319" s="45">
        <f>IF(H1319=2020, V1319, IF(H1319=1946, V1319+5.4, IF(H1319=1883, V1319+8.2, IF(H1319=1882, V1319+5.9, IF(H1319=1824, V1319+5.8, IF(H1319=1803, V1319+14.8, IF(H1319=1790, V1319+8, )))))))</f>
        <v>3.3</v>
      </c>
      <c r="Y1319" s="45">
        <f>IF(H1319=2020, W1319, IF(H1319=1946, W1319+6.1, IF(H1319=1883, W1319+7.6, IF(H1319=1882, W1319+6.3, IF(H1319=1824, W1319+7.4, IF(H1319=1803, W1319+17.5, IF(H1319=1790, W1319+11.8, )))))))</f>
        <v>3.2</v>
      </c>
      <c r="Z1319" s="45">
        <f>IF(P1319="Affine", X1319, Y1319)</f>
        <v>3.3</v>
      </c>
      <c r="AA1319" s="17"/>
      <c r="AB1319" s="17"/>
      <c r="AC1319" s="17"/>
      <c r="AD1319" s="17"/>
      <c r="AE1319" s="17"/>
      <c r="AF1319" s="17"/>
      <c r="AG1319" s="17"/>
      <c r="AH1319" s="17"/>
      <c r="AI1319" s="17"/>
      <c r="AJ1319" s="17"/>
      <c r="AK1319" s="17"/>
      <c r="AL1319" s="46"/>
      <c r="AM1319" s="46"/>
    </row>
    <row r="1320" spans="1:39" x14ac:dyDescent="0.25">
      <c r="A1320" s="17" t="s">
        <v>841</v>
      </c>
      <c r="B1320" s="18">
        <v>666</v>
      </c>
      <c r="C1320" s="18">
        <v>1319</v>
      </c>
      <c r="D1320" s="17" t="s">
        <v>837</v>
      </c>
      <c r="E1320" s="17">
        <v>1946</v>
      </c>
      <c r="F1320" s="17">
        <v>5</v>
      </c>
      <c r="G1320" s="17">
        <v>69</v>
      </c>
      <c r="H1320" s="17">
        <v>2020</v>
      </c>
      <c r="I1320" s="19" t="s">
        <v>12</v>
      </c>
      <c r="J1320" s="17">
        <v>18.031044820000002</v>
      </c>
      <c r="K1320" s="17">
        <v>11.2288298</v>
      </c>
      <c r="L1320" s="20">
        <v>141318.8664</v>
      </c>
      <c r="M1320" s="20">
        <v>5029042.8839999996</v>
      </c>
      <c r="N1320" s="20">
        <f t="shared" si="274"/>
        <v>141318.86600000001</v>
      </c>
      <c r="O1320" s="20">
        <f t="shared" si="275"/>
        <v>5029042.8839999996</v>
      </c>
      <c r="P1320" s="20" t="s">
        <v>104</v>
      </c>
      <c r="Q1320" s="46"/>
      <c r="R1320" s="46"/>
      <c r="S1320" s="46"/>
      <c r="T1320" s="46"/>
      <c r="U1320" s="46"/>
      <c r="V1320" s="44">
        <v>2.9</v>
      </c>
      <c r="W1320" s="44">
        <v>11.2</v>
      </c>
      <c r="X1320" s="45">
        <f>IF(H1320=2020, V1320, IF(H1320=1946, V1320+5.4, IF(H1320=1883, V1320+8.2, IF(H1320=1882, V1320+5.9, IF(H1320=1824, V1320+5.8, IF(H1320=1803, V1320+14.8, IF(H1320=1790, V1320+8, )))))))</f>
        <v>2.9</v>
      </c>
      <c r="Y1320" s="45">
        <f>IF(H1320=2020, W1320, IF(H1320=1946, W1320+6.1, IF(H1320=1883, W1320+7.6, IF(H1320=1882, W1320+6.3, IF(H1320=1824, W1320+7.4, IF(H1320=1803, W1320+17.5, IF(H1320=1790, W1320+11.8, )))))))</f>
        <v>11.2</v>
      </c>
      <c r="Z1320" s="45">
        <f>IF(P1320="Affine", X1320, Y1320)</f>
        <v>2.9</v>
      </c>
      <c r="AA1320" s="17"/>
      <c r="AB1320" s="17"/>
      <c r="AC1320" s="17"/>
      <c r="AD1320" s="17"/>
      <c r="AE1320" s="17"/>
      <c r="AF1320" s="17"/>
      <c r="AG1320" s="17"/>
      <c r="AH1320" s="17"/>
      <c r="AI1320" s="17"/>
      <c r="AJ1320" s="17"/>
      <c r="AK1320" s="17"/>
      <c r="AL1320" s="46"/>
      <c r="AM1320" s="46"/>
    </row>
    <row r="1321" spans="1:39" x14ac:dyDescent="0.25">
      <c r="A1321" s="17" t="s">
        <v>890</v>
      </c>
      <c r="B1321" s="18">
        <v>714</v>
      </c>
      <c r="C1321" s="18">
        <v>1320</v>
      </c>
      <c r="D1321" s="17" t="s">
        <v>879</v>
      </c>
      <c r="E1321" s="17">
        <v>1946</v>
      </c>
      <c r="F1321" s="17">
        <v>12</v>
      </c>
      <c r="G1321" s="17">
        <v>69</v>
      </c>
      <c r="H1321" s="17">
        <v>2020</v>
      </c>
      <c r="I1321" s="19" t="s">
        <v>12</v>
      </c>
      <c r="J1321" s="17">
        <v>905.20078887</v>
      </c>
      <c r="K1321" s="17">
        <v>-168.99467863000001</v>
      </c>
      <c r="L1321" s="20">
        <v>141318.8664</v>
      </c>
      <c r="M1321" s="20">
        <v>5029042.8839999996</v>
      </c>
      <c r="N1321" s="20">
        <f t="shared" si="274"/>
        <v>141318.86600000001</v>
      </c>
      <c r="O1321" s="20">
        <f t="shared" si="275"/>
        <v>5029042.8839999996</v>
      </c>
      <c r="P1321" s="20" t="s">
        <v>104</v>
      </c>
      <c r="Q1321" s="46"/>
      <c r="R1321" s="46"/>
      <c r="S1321" s="46"/>
      <c r="T1321" s="46"/>
      <c r="U1321" s="46"/>
      <c r="V1321" s="44">
        <v>3.6</v>
      </c>
      <c r="W1321" s="44">
        <v>4.4000000000000004</v>
      </c>
      <c r="X1321" s="45">
        <f>IF(H1321=2020, V1321, IF(H1321=1946, V1321+5.4, IF(H1321=1883, V1321+8.2, IF(H1321=1882, V1321+5.9, IF(H1321=1824, V1321+5.8, IF(H1321=1803, V1321+14.8, IF(H1321=1790, V1321+8, )))))))</f>
        <v>3.6</v>
      </c>
      <c r="Y1321" s="45">
        <f>IF(H1321=2020, W1321, IF(H1321=1946, W1321+6.1, IF(H1321=1883, W1321+7.6, IF(H1321=1882, W1321+6.3, IF(H1321=1824, W1321+7.4, IF(H1321=1803, W1321+17.5, IF(H1321=1790, W1321+11.8, )))))))</f>
        <v>4.4000000000000004</v>
      </c>
      <c r="Z1321" s="45">
        <f>IF(P1321="Affine", X1321, Y1321)</f>
        <v>3.6</v>
      </c>
      <c r="AA1321" s="17"/>
      <c r="AB1321" s="17"/>
      <c r="AC1321" s="17"/>
      <c r="AD1321" s="17"/>
      <c r="AE1321" s="17"/>
      <c r="AF1321" s="17"/>
      <c r="AG1321" s="17"/>
      <c r="AH1321" s="17"/>
      <c r="AI1321" s="17"/>
      <c r="AJ1321" s="17"/>
      <c r="AK1321" s="17"/>
      <c r="AL1321" s="46"/>
      <c r="AM1321" s="46"/>
    </row>
    <row r="1322" spans="1:39" x14ac:dyDescent="0.25">
      <c r="A1322" s="35" t="s">
        <v>241</v>
      </c>
      <c r="B1322" s="35">
        <v>70</v>
      </c>
      <c r="C1322" s="35">
        <v>1321</v>
      </c>
      <c r="D1322" s="35">
        <v>2020</v>
      </c>
      <c r="E1322" s="35">
        <f>D1322</f>
        <v>2020</v>
      </c>
      <c r="F1322" s="35" t="s">
        <v>12</v>
      </c>
      <c r="G1322" s="35">
        <v>70</v>
      </c>
      <c r="H1322" s="35">
        <v>2020</v>
      </c>
      <c r="I1322" s="36">
        <v>2</v>
      </c>
      <c r="J1322" s="35" t="s">
        <v>12</v>
      </c>
      <c r="K1322" s="35" t="s">
        <v>12</v>
      </c>
      <c r="L1322" s="37">
        <v>141620.92310000001</v>
      </c>
      <c r="M1322" s="37">
        <v>5029288.3049999997</v>
      </c>
      <c r="N1322" s="37">
        <f t="shared" si="274"/>
        <v>141620.92300000001</v>
      </c>
      <c r="O1322" s="37">
        <f t="shared" si="275"/>
        <v>5029288.3049999997</v>
      </c>
      <c r="P1322" s="37" t="s">
        <v>104</v>
      </c>
      <c r="Q1322" s="41">
        <v>16.408567304999998</v>
      </c>
      <c r="R1322" s="41">
        <v>27.923500515000001</v>
      </c>
      <c r="S1322" s="39">
        <f>IF(E1322=2020, Q1322, IF(E1322=1946, Q1322+5.4, IF(E1322=1883, Q1322+8.2, IF(E1322=1882, Q1322+5.9, IF(E1322=1824, Q1322+5.8, IF(E1322=1803, Q1322+14.8, IF(E1322=1790, Q1322+8, )))))))</f>
        <v>16.408567304999998</v>
      </c>
      <c r="T1322" s="39">
        <f>IF(E1322=2020, R1322, IF(E1322=1946, R1322+5.4, IF(E1322=1883, R1322+8.2, IF(E1322=1882, R1322+5.9, IF(E1322=1824, R1322+5.8, IF(E1322=1803, R1322+14.8, IF(E1322=1790, R1322+8, )))))))</f>
        <v>27.923500515000001</v>
      </c>
      <c r="U1322" s="39">
        <f>IF(P1322="Affine", S1322, T1322)</f>
        <v>16.408567304999998</v>
      </c>
      <c r="V1322" s="35"/>
      <c r="W1322" s="35"/>
      <c r="X1322" s="40"/>
      <c r="Y1322" s="39"/>
      <c r="Z1322" s="41"/>
      <c r="AA1322" s="35"/>
      <c r="AB1322" s="35"/>
      <c r="AC1322" s="35"/>
      <c r="AD1322" s="35"/>
      <c r="AE1322" s="35"/>
      <c r="AF1322" s="35"/>
      <c r="AG1322" s="35"/>
      <c r="AH1322" s="35"/>
      <c r="AI1322" s="35" t="s">
        <v>237</v>
      </c>
      <c r="AJ1322" s="35">
        <v>4</v>
      </c>
      <c r="AK1322" s="35" t="s">
        <v>242</v>
      </c>
      <c r="AL1322" s="38">
        <f>AVERAGE(V1323:V1324)</f>
        <v>16.408567304999998</v>
      </c>
      <c r="AM1322" s="38">
        <f>AVERAGE(W1323:W1324)</f>
        <v>27.923500515000001</v>
      </c>
    </row>
    <row r="1323" spans="1:39" x14ac:dyDescent="0.25">
      <c r="A1323" s="17" t="s">
        <v>870</v>
      </c>
      <c r="B1323" s="18">
        <v>695</v>
      </c>
      <c r="C1323" s="18">
        <v>1322</v>
      </c>
      <c r="D1323" s="17" t="s">
        <v>837</v>
      </c>
      <c r="E1323" s="17">
        <v>1946</v>
      </c>
      <c r="F1323" s="17">
        <v>34</v>
      </c>
      <c r="G1323" s="17">
        <v>70</v>
      </c>
      <c r="H1323" s="17">
        <v>2020</v>
      </c>
      <c r="I1323" s="19" t="s">
        <v>12</v>
      </c>
      <c r="J1323" s="17">
        <v>18.529266289999999</v>
      </c>
      <c r="K1323" s="17">
        <v>11.60090194</v>
      </c>
      <c r="L1323" s="20">
        <v>141620.92310000001</v>
      </c>
      <c r="M1323" s="20">
        <v>5029288.3049999997</v>
      </c>
      <c r="N1323" s="20">
        <f t="shared" si="274"/>
        <v>141620.92300000001</v>
      </c>
      <c r="O1323" s="20">
        <f t="shared" si="275"/>
        <v>5029288.3049999997</v>
      </c>
      <c r="P1323" s="20" t="s">
        <v>104</v>
      </c>
      <c r="Q1323" s="43"/>
      <c r="R1323" s="43"/>
      <c r="S1323" s="43"/>
      <c r="T1323" s="43"/>
      <c r="U1323" s="43"/>
      <c r="V1323" s="44">
        <v>9.5</v>
      </c>
      <c r="W1323" s="44">
        <v>17.5</v>
      </c>
      <c r="X1323" s="45">
        <f>IF(H1323=2020, V1323, IF(H1323=1946, V1323+5.4, IF(H1323=1883, V1323+8.2, IF(H1323=1882, V1323+5.9, IF(H1323=1824, V1323+5.8, IF(H1323=1803, V1323+14.8, IF(H1323=1790, V1323+8, )))))))</f>
        <v>9.5</v>
      </c>
      <c r="Y1323" s="45">
        <f>IF(H1323=2020, W1323, IF(H1323=1946, W1323+6.1, IF(H1323=1883, W1323+7.6, IF(H1323=1882, W1323+6.3, IF(H1323=1824, W1323+7.4, IF(H1323=1803, W1323+17.5, IF(H1323=1790, W1323+11.8, )))))))</f>
        <v>17.5</v>
      </c>
      <c r="Z1323" s="45">
        <f>IF(P1323="Affine", X1323, Y1323)</f>
        <v>9.5</v>
      </c>
      <c r="AA1323" s="17"/>
      <c r="AB1323" s="17"/>
      <c r="AC1323" s="17"/>
      <c r="AD1323" s="17"/>
      <c r="AE1323" s="17"/>
      <c r="AF1323" s="17"/>
      <c r="AG1323" s="17"/>
      <c r="AH1323" s="17"/>
      <c r="AI1323" s="17"/>
      <c r="AJ1323" s="17"/>
      <c r="AK1323" s="17"/>
      <c r="AL1323" s="48"/>
      <c r="AM1323" s="48"/>
    </row>
    <row r="1324" spans="1:39" x14ac:dyDescent="0.25">
      <c r="A1324" s="17" t="s">
        <v>1036</v>
      </c>
      <c r="B1324" s="18">
        <v>858</v>
      </c>
      <c r="C1324" s="18">
        <v>1323</v>
      </c>
      <c r="D1324" s="17" t="s">
        <v>1012</v>
      </c>
      <c r="E1324" s="17">
        <v>1905</v>
      </c>
      <c r="F1324" s="17">
        <v>25</v>
      </c>
      <c r="G1324" s="17">
        <v>70</v>
      </c>
      <c r="H1324" s="17">
        <v>2020</v>
      </c>
      <c r="I1324" s="19" t="s">
        <v>12</v>
      </c>
      <c r="J1324" s="17">
        <v>8591.2912352999992</v>
      </c>
      <c r="K1324" s="17">
        <v>-1367.2334274299999</v>
      </c>
      <c r="L1324" s="20">
        <v>141620.92312801999</v>
      </c>
      <c r="M1324" s="20">
        <v>5029288.3054743698</v>
      </c>
      <c r="N1324" s="20">
        <f t="shared" si="274"/>
        <v>141620.92300000001</v>
      </c>
      <c r="O1324" s="20">
        <f t="shared" si="275"/>
        <v>5029288.3049999997</v>
      </c>
      <c r="P1324" s="20" t="s">
        <v>104</v>
      </c>
      <c r="Q1324" s="43"/>
      <c r="R1324" s="43"/>
      <c r="S1324" s="43"/>
      <c r="T1324" s="43"/>
      <c r="U1324" s="43"/>
      <c r="V1324" s="45">
        <v>23.31713461</v>
      </c>
      <c r="W1324" s="52">
        <v>38.347001030000001</v>
      </c>
      <c r="X1324" s="45">
        <f>IF(H1324=2020, V1324, IF(H1324=1946, V1324+5.4, IF(H1324=1883, V1324+8.2, IF(H1324=1882, V1324+5.9, IF(H1324=1824, V1324+5.8, IF(H1324=1803, V1324+14.8, IF(H1324=1790, V1324+8, )))))))</f>
        <v>23.31713461</v>
      </c>
      <c r="Y1324" s="45">
        <f>IF(H1324=2020, W1324, IF(H1324=1946, W1324+6.1, IF(H1324=1883, W1324+7.6, IF(H1324=1882, W1324+6.3, IF(H1324=1824, W1324+7.4, IF(H1324=1803, W1324+17.5, IF(H1324=1790, W1324+11.8, )))))))</f>
        <v>38.347001030000001</v>
      </c>
      <c r="Z1324" s="45">
        <f>IF(P1324="Affine", X1324, Y1324)</f>
        <v>23.31713461</v>
      </c>
      <c r="AA1324" s="17"/>
      <c r="AB1324" s="17"/>
      <c r="AC1324" s="17"/>
      <c r="AD1324" s="17"/>
      <c r="AE1324" s="17"/>
      <c r="AF1324" s="17"/>
      <c r="AG1324" s="17"/>
      <c r="AH1324" s="17"/>
      <c r="AI1324" s="17"/>
      <c r="AJ1324" s="17"/>
      <c r="AK1324" s="17"/>
      <c r="AL1324" s="43"/>
      <c r="AM1324" s="43"/>
    </row>
  </sheetData>
  <autoFilter ref="A1:AM1324" xr:uid="{D84A1CC5-9634-42DE-8536-C97E3F1AD438}">
    <sortState ref="A2:AM1324">
      <sortCondition ref="C1:C1324"/>
    </sortState>
  </autoFilter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C9FC25-FD2D-47BB-AEE9-99041BD5030C}">
  <dimension ref="A1:AC1062"/>
  <sheetViews>
    <sheetView topLeftCell="A55" zoomScale="106" zoomScaleNormal="106" workbookViewId="0">
      <selection activeCell="E7" sqref="E7"/>
    </sheetView>
  </sheetViews>
  <sheetFormatPr baseColWidth="10" defaultColWidth="10.85546875" defaultRowHeight="15" x14ac:dyDescent="0.25"/>
  <cols>
    <col min="1" max="1" width="14.140625" customWidth="1"/>
    <col min="2" max="2" width="12.42578125" customWidth="1"/>
    <col min="3" max="3" width="12.7109375" style="43" customWidth="1"/>
    <col min="9" max="9" width="12.42578125" style="19" bestFit="1" customWidth="1"/>
    <col min="10" max="10" width="12.28515625" bestFit="1" customWidth="1"/>
    <col min="11" max="11" width="12.85546875" bestFit="1" customWidth="1"/>
    <col min="12" max="12" width="10.5703125" style="54" bestFit="1" customWidth="1"/>
    <col min="13" max="13" width="11.7109375" style="54" bestFit="1" customWidth="1"/>
    <col min="14" max="14" width="12.85546875" style="54" bestFit="1" customWidth="1"/>
    <col min="15" max="15" width="12.5703125" style="54" bestFit="1" customWidth="1"/>
    <col min="16" max="16" width="16.85546875" bestFit="1" customWidth="1"/>
    <col min="17" max="17" width="19.5703125" bestFit="1" customWidth="1"/>
    <col min="18" max="19" width="17.42578125" bestFit="1" customWidth="1"/>
    <col min="20" max="20" width="14.42578125" bestFit="1" customWidth="1"/>
    <col min="21" max="21" width="12.140625" bestFit="1" customWidth="1"/>
    <col min="22" max="23" width="17.28515625" bestFit="1" customWidth="1"/>
    <col min="24" max="24" width="14.28515625" bestFit="1" customWidth="1"/>
    <col min="25" max="25" width="12.140625" bestFit="1" customWidth="1"/>
    <col min="26" max="26" width="13.140625" bestFit="1" customWidth="1"/>
    <col min="27" max="27" width="34.28515625" bestFit="1" customWidth="1"/>
    <col min="28" max="28" width="16.28515625" style="43" customWidth="1"/>
    <col min="29" max="29" width="19.5703125" style="43" bestFit="1" customWidth="1"/>
    <col min="30" max="16384" width="10.85546875" style="43"/>
  </cols>
  <sheetData>
    <row r="1" spans="1:29" x14ac:dyDescent="0.25">
      <c r="A1" s="17" t="s">
        <v>72</v>
      </c>
      <c r="B1" s="17" t="s">
        <v>73</v>
      </c>
      <c r="C1" s="18" t="s">
        <v>74</v>
      </c>
      <c r="D1" s="57" t="s">
        <v>75</v>
      </c>
      <c r="E1" s="57" t="s">
        <v>76</v>
      </c>
      <c r="F1" s="17" t="s">
        <v>77</v>
      </c>
      <c r="G1" s="17" t="s">
        <v>78</v>
      </c>
      <c r="H1" s="17" t="s">
        <v>0</v>
      </c>
      <c r="I1" s="19" t="s">
        <v>79</v>
      </c>
      <c r="J1" s="17" t="s">
        <v>80</v>
      </c>
      <c r="K1" s="17" t="s">
        <v>81</v>
      </c>
      <c r="L1" s="20" t="s">
        <v>1538</v>
      </c>
      <c r="M1" s="20" t="s">
        <v>55</v>
      </c>
      <c r="N1" s="20" t="s">
        <v>84</v>
      </c>
      <c r="O1" s="20" t="s">
        <v>85</v>
      </c>
      <c r="P1" s="17" t="s">
        <v>1539</v>
      </c>
      <c r="Q1" s="17" t="s">
        <v>1540</v>
      </c>
      <c r="R1" s="21" t="s">
        <v>93</v>
      </c>
      <c r="S1" s="21" t="s">
        <v>94</v>
      </c>
      <c r="T1" s="21" t="s">
        <v>95</v>
      </c>
      <c r="U1" s="21" t="s">
        <v>96</v>
      </c>
      <c r="V1" s="22" t="s">
        <v>97</v>
      </c>
      <c r="W1" s="22" t="s">
        <v>98</v>
      </c>
      <c r="X1" s="22" t="s">
        <v>99</v>
      </c>
      <c r="Y1" s="22" t="s">
        <v>96</v>
      </c>
      <c r="Z1" s="17" t="s">
        <v>1541</v>
      </c>
      <c r="AA1" s="17" t="s">
        <v>102</v>
      </c>
      <c r="AB1" s="18" t="s">
        <v>87</v>
      </c>
      <c r="AC1" s="18" t="s">
        <v>88</v>
      </c>
    </row>
    <row r="2" spans="1:29" x14ac:dyDescent="0.25">
      <c r="A2" s="23" t="s">
        <v>1578</v>
      </c>
      <c r="B2" s="23">
        <v>1</v>
      </c>
      <c r="C2" s="18">
        <v>66</v>
      </c>
      <c r="D2" s="23">
        <v>2020</v>
      </c>
      <c r="E2" s="17">
        <v>2020</v>
      </c>
      <c r="F2" s="23" t="s">
        <v>12</v>
      </c>
      <c r="G2" s="23">
        <v>1</v>
      </c>
      <c r="H2" s="23">
        <v>2020</v>
      </c>
      <c r="I2" s="24">
        <v>23</v>
      </c>
      <c r="J2" s="23" t="s">
        <v>12</v>
      </c>
      <c r="K2" s="23" t="s">
        <v>12</v>
      </c>
      <c r="L2" s="25">
        <v>137507.4472</v>
      </c>
      <c r="M2" s="25">
        <v>5027063.6220000004</v>
      </c>
      <c r="N2" s="25">
        <v>137507.44699999999</v>
      </c>
      <c r="O2" s="25">
        <v>5027063.6220000004</v>
      </c>
      <c r="P2" s="23"/>
      <c r="Q2" s="23"/>
      <c r="R2" s="23">
        <v>1917</v>
      </c>
      <c r="S2" s="23">
        <v>1931</v>
      </c>
      <c r="T2" s="23">
        <f t="shared" ref="T2:T33" si="0">AVERAGE(R2:S2)</f>
        <v>1924</v>
      </c>
      <c r="U2" s="23">
        <f t="shared" ref="U2:U38" si="1">T2-R2</f>
        <v>7</v>
      </c>
      <c r="V2" s="23">
        <v>2020</v>
      </c>
      <c r="W2" s="23">
        <v>2020</v>
      </c>
      <c r="X2" s="23">
        <f t="shared" ref="X2:X45" si="2">AVERAGE(V2:W2)</f>
        <v>2020</v>
      </c>
      <c r="Y2" s="23">
        <f t="shared" ref="Y2:Y33" si="3">X2-V2</f>
        <v>0</v>
      </c>
      <c r="Z2" s="23" t="s">
        <v>105</v>
      </c>
      <c r="AA2" s="23" t="s">
        <v>106</v>
      </c>
      <c r="AB2" s="26">
        <v>11.038884110434783</v>
      </c>
      <c r="AC2" s="26">
        <v>12.481528060000002</v>
      </c>
    </row>
    <row r="3" spans="1:29" x14ac:dyDescent="0.25">
      <c r="A3" s="23" t="s">
        <v>1579</v>
      </c>
      <c r="B3" s="23">
        <v>2</v>
      </c>
      <c r="C3" s="18">
        <v>133</v>
      </c>
      <c r="D3" s="23">
        <v>2020</v>
      </c>
      <c r="E3" s="17">
        <v>2020</v>
      </c>
      <c r="F3" s="23" t="s">
        <v>12</v>
      </c>
      <c r="G3" s="23">
        <v>2</v>
      </c>
      <c r="H3" s="23">
        <v>2020</v>
      </c>
      <c r="I3" s="24">
        <v>22</v>
      </c>
      <c r="J3" s="23" t="s">
        <v>12</v>
      </c>
      <c r="K3" s="23" t="s">
        <v>12</v>
      </c>
      <c r="L3" s="25">
        <v>137884.7782</v>
      </c>
      <c r="M3" s="25">
        <v>5028654.9610000001</v>
      </c>
      <c r="N3" s="25">
        <v>137884.77799999999</v>
      </c>
      <c r="O3" s="25">
        <v>5028654.9610000001</v>
      </c>
      <c r="P3" s="23"/>
      <c r="Q3" s="23"/>
      <c r="R3" s="23">
        <v>1880</v>
      </c>
      <c r="S3" s="23">
        <v>1911</v>
      </c>
      <c r="T3" s="23">
        <f t="shared" si="0"/>
        <v>1895.5</v>
      </c>
      <c r="U3" s="23">
        <f t="shared" si="1"/>
        <v>15.5</v>
      </c>
      <c r="V3" s="23">
        <v>2020</v>
      </c>
      <c r="W3" s="23">
        <v>2020</v>
      </c>
      <c r="X3" s="23">
        <f t="shared" si="2"/>
        <v>2020</v>
      </c>
      <c r="Y3" s="23">
        <f t="shared" si="3"/>
        <v>0</v>
      </c>
      <c r="Z3" s="23" t="s">
        <v>105</v>
      </c>
      <c r="AA3" s="23" t="s">
        <v>108</v>
      </c>
      <c r="AB3" s="26">
        <v>7.1956659577272717</v>
      </c>
      <c r="AC3" s="26">
        <v>8.0045198831818212</v>
      </c>
    </row>
    <row r="4" spans="1:29" x14ac:dyDescent="0.25">
      <c r="A4" s="23" t="s">
        <v>1580</v>
      </c>
      <c r="B4" s="23">
        <v>3</v>
      </c>
      <c r="C4" s="18">
        <v>815</v>
      </c>
      <c r="D4" s="23">
        <v>2020</v>
      </c>
      <c r="E4" s="17">
        <v>2020</v>
      </c>
      <c r="F4" s="23" t="s">
        <v>12</v>
      </c>
      <c r="G4" s="23">
        <v>3</v>
      </c>
      <c r="H4" s="23">
        <v>2020</v>
      </c>
      <c r="I4" s="24">
        <v>29</v>
      </c>
      <c r="J4" s="23" t="s">
        <v>12</v>
      </c>
      <c r="K4" s="23" t="s">
        <v>12</v>
      </c>
      <c r="L4" s="25">
        <v>139048.30859999999</v>
      </c>
      <c r="M4" s="25">
        <v>5028379.59</v>
      </c>
      <c r="N4" s="25">
        <v>139048.30900000001</v>
      </c>
      <c r="O4" s="25">
        <v>5028379.59</v>
      </c>
      <c r="P4" s="23"/>
      <c r="Q4" s="23"/>
      <c r="R4" s="23">
        <v>1883</v>
      </c>
      <c r="S4" s="23">
        <v>1889</v>
      </c>
      <c r="T4" s="23">
        <f t="shared" si="0"/>
        <v>1886</v>
      </c>
      <c r="U4" s="23">
        <f t="shared" si="1"/>
        <v>3</v>
      </c>
      <c r="V4" s="23">
        <v>2020</v>
      </c>
      <c r="W4" s="23">
        <v>2020</v>
      </c>
      <c r="X4" s="23">
        <f t="shared" si="2"/>
        <v>2020</v>
      </c>
      <c r="Y4" s="23">
        <f t="shared" si="3"/>
        <v>0</v>
      </c>
      <c r="Z4" s="23" t="s">
        <v>105</v>
      </c>
      <c r="AA4" s="23" t="s">
        <v>110</v>
      </c>
      <c r="AB4" s="26">
        <v>6.1076633679310337</v>
      </c>
      <c r="AC4" s="26">
        <v>6.9089379482758613</v>
      </c>
    </row>
    <row r="5" spans="1:29" x14ac:dyDescent="0.25">
      <c r="A5" s="23" t="s">
        <v>1581</v>
      </c>
      <c r="B5" s="23">
        <v>4</v>
      </c>
      <c r="C5" s="18">
        <v>769</v>
      </c>
      <c r="D5" s="23">
        <v>2020</v>
      </c>
      <c r="E5" s="17">
        <v>2020</v>
      </c>
      <c r="F5" s="23" t="s">
        <v>12</v>
      </c>
      <c r="G5" s="23">
        <v>4</v>
      </c>
      <c r="H5" s="23">
        <v>2020</v>
      </c>
      <c r="I5" s="24">
        <v>45</v>
      </c>
      <c r="J5" s="23" t="s">
        <v>12</v>
      </c>
      <c r="K5" s="23" t="s">
        <v>12</v>
      </c>
      <c r="L5" s="25">
        <v>139042.86850000001</v>
      </c>
      <c r="M5" s="25">
        <v>5028070.6809999999</v>
      </c>
      <c r="N5" s="25">
        <v>139042.86900000001</v>
      </c>
      <c r="O5" s="25">
        <v>5028070.6809999999</v>
      </c>
      <c r="P5" s="23"/>
      <c r="Q5" s="23"/>
      <c r="R5" s="23">
        <v>1790</v>
      </c>
      <c r="S5" s="23">
        <v>1797</v>
      </c>
      <c r="T5" s="23">
        <f t="shared" si="0"/>
        <v>1793.5</v>
      </c>
      <c r="U5" s="23">
        <f t="shared" si="1"/>
        <v>3.5</v>
      </c>
      <c r="V5" s="23">
        <v>2020</v>
      </c>
      <c r="W5" s="23">
        <v>2020</v>
      </c>
      <c r="X5" s="23">
        <f t="shared" si="2"/>
        <v>2020</v>
      </c>
      <c r="Y5" s="23">
        <f t="shared" si="3"/>
        <v>0</v>
      </c>
      <c r="Z5" s="23" t="s">
        <v>105</v>
      </c>
      <c r="AA5" s="23" t="s">
        <v>112</v>
      </c>
      <c r="AB5" s="26">
        <v>9.8592168962222253</v>
      </c>
      <c r="AC5" s="26">
        <v>14.023306961777781</v>
      </c>
    </row>
    <row r="6" spans="1:29" s="18" customFormat="1" x14ac:dyDescent="0.25">
      <c r="A6" s="23" t="s">
        <v>1559</v>
      </c>
      <c r="B6" s="23">
        <v>5</v>
      </c>
      <c r="C6" s="18">
        <v>410</v>
      </c>
      <c r="D6" s="23">
        <v>1946</v>
      </c>
      <c r="E6" s="17">
        <v>1946</v>
      </c>
      <c r="F6" s="23" t="s">
        <v>12</v>
      </c>
      <c r="G6" s="23">
        <v>5</v>
      </c>
      <c r="H6" s="23">
        <v>1946</v>
      </c>
      <c r="I6" s="24">
        <v>23</v>
      </c>
      <c r="J6" s="23" t="s">
        <v>12</v>
      </c>
      <c r="K6" s="23" t="s">
        <v>12</v>
      </c>
      <c r="L6" s="25">
        <v>138524.06099999999</v>
      </c>
      <c r="M6" s="25">
        <v>5027439.5</v>
      </c>
      <c r="N6" s="25">
        <v>138524.06099999999</v>
      </c>
      <c r="O6" s="25">
        <v>5027439.5</v>
      </c>
      <c r="P6" s="23"/>
      <c r="Q6" s="23"/>
      <c r="R6" s="23">
        <v>1813</v>
      </c>
      <c r="S6" s="23">
        <v>1832</v>
      </c>
      <c r="T6" s="23">
        <f t="shared" si="0"/>
        <v>1822.5</v>
      </c>
      <c r="U6" s="23">
        <f t="shared" si="1"/>
        <v>9.5</v>
      </c>
      <c r="V6" s="23">
        <v>2000</v>
      </c>
      <c r="W6" s="23">
        <v>2004</v>
      </c>
      <c r="X6" s="23">
        <f t="shared" si="2"/>
        <v>2002</v>
      </c>
      <c r="Y6" s="23">
        <f t="shared" si="3"/>
        <v>2</v>
      </c>
      <c r="Z6" s="23" t="s">
        <v>105</v>
      </c>
      <c r="AA6" s="23" t="s">
        <v>114</v>
      </c>
      <c r="AB6" s="26">
        <v>7.6038339982608703</v>
      </c>
      <c r="AC6" s="26">
        <v>10.649487375217392</v>
      </c>
    </row>
    <row r="7" spans="1:29" x14ac:dyDescent="0.25">
      <c r="A7" s="23" t="s">
        <v>1560</v>
      </c>
      <c r="B7" s="23">
        <v>6</v>
      </c>
      <c r="C7" s="18">
        <v>299</v>
      </c>
      <c r="D7" s="23">
        <v>1946</v>
      </c>
      <c r="E7" s="17">
        <v>1946</v>
      </c>
      <c r="F7" s="23" t="s">
        <v>12</v>
      </c>
      <c r="G7" s="23">
        <v>6</v>
      </c>
      <c r="H7" s="23">
        <v>1946</v>
      </c>
      <c r="I7" s="24">
        <v>23</v>
      </c>
      <c r="J7" s="23" t="s">
        <v>12</v>
      </c>
      <c r="K7" s="23" t="s">
        <v>12</v>
      </c>
      <c r="L7" s="25">
        <v>138328.01019999999</v>
      </c>
      <c r="M7" s="25">
        <v>5027348.5149999997</v>
      </c>
      <c r="N7" s="25">
        <v>138328.01</v>
      </c>
      <c r="O7" s="25">
        <v>5027348.5149999997</v>
      </c>
      <c r="P7" s="23"/>
      <c r="Q7" s="23"/>
      <c r="R7" s="23">
        <v>1832</v>
      </c>
      <c r="S7" s="23">
        <v>1862</v>
      </c>
      <c r="T7" s="23">
        <f t="shared" si="0"/>
        <v>1847</v>
      </c>
      <c r="U7" s="23">
        <f t="shared" si="1"/>
        <v>15</v>
      </c>
      <c r="V7" s="23">
        <v>2000</v>
      </c>
      <c r="W7" s="23">
        <v>2004</v>
      </c>
      <c r="X7" s="23">
        <f t="shared" si="2"/>
        <v>2002</v>
      </c>
      <c r="Y7" s="23">
        <f t="shared" si="3"/>
        <v>2</v>
      </c>
      <c r="Z7" s="23" t="s">
        <v>105</v>
      </c>
      <c r="AA7" s="23" t="s">
        <v>116</v>
      </c>
      <c r="AB7" s="26">
        <v>8.2188084447826082</v>
      </c>
      <c r="AC7" s="26">
        <v>9.478772673043478</v>
      </c>
    </row>
    <row r="8" spans="1:29" x14ac:dyDescent="0.25">
      <c r="A8" s="23" t="s">
        <v>1561</v>
      </c>
      <c r="B8" s="23">
        <v>7</v>
      </c>
      <c r="C8" s="18">
        <v>225</v>
      </c>
      <c r="D8" s="23">
        <v>1946</v>
      </c>
      <c r="E8" s="17">
        <v>1946</v>
      </c>
      <c r="F8" s="23" t="s">
        <v>12</v>
      </c>
      <c r="G8" s="23">
        <v>7</v>
      </c>
      <c r="H8" s="23">
        <v>1946</v>
      </c>
      <c r="I8" s="24">
        <v>24</v>
      </c>
      <c r="J8" s="23" t="s">
        <v>12</v>
      </c>
      <c r="K8" s="23" t="s">
        <v>12</v>
      </c>
      <c r="L8" s="25">
        <v>138113.54569999999</v>
      </c>
      <c r="M8" s="25">
        <v>5027303.023</v>
      </c>
      <c r="N8" s="25">
        <v>138113.546</v>
      </c>
      <c r="O8" s="25">
        <v>5027303.023</v>
      </c>
      <c r="P8" s="23"/>
      <c r="Q8" s="23"/>
      <c r="R8" s="23">
        <v>1832</v>
      </c>
      <c r="S8" s="23">
        <v>1862</v>
      </c>
      <c r="T8" s="23">
        <f t="shared" si="0"/>
        <v>1847</v>
      </c>
      <c r="U8" s="23">
        <f t="shared" si="1"/>
        <v>15</v>
      </c>
      <c r="V8" s="23">
        <v>2000</v>
      </c>
      <c r="W8" s="23">
        <v>2004</v>
      </c>
      <c r="X8" s="23">
        <f t="shared" si="2"/>
        <v>2002</v>
      </c>
      <c r="Y8" s="23">
        <f t="shared" si="3"/>
        <v>2</v>
      </c>
      <c r="Z8" s="23" t="s">
        <v>105</v>
      </c>
      <c r="AA8" s="23" t="s">
        <v>118</v>
      </c>
      <c r="AB8" s="26">
        <v>11.199371395416668</v>
      </c>
      <c r="AC8" s="26">
        <v>10.131706050416666</v>
      </c>
    </row>
    <row r="9" spans="1:29" x14ac:dyDescent="0.25">
      <c r="A9" s="23" t="s">
        <v>1562</v>
      </c>
      <c r="B9" s="23">
        <v>8</v>
      </c>
      <c r="C9" s="18">
        <v>633</v>
      </c>
      <c r="D9" s="23">
        <v>1946</v>
      </c>
      <c r="E9" s="17">
        <v>1946</v>
      </c>
      <c r="F9" s="23" t="s">
        <v>12</v>
      </c>
      <c r="G9" s="23">
        <v>8</v>
      </c>
      <c r="H9" s="23">
        <v>1946</v>
      </c>
      <c r="I9" s="24">
        <v>10</v>
      </c>
      <c r="J9" s="23" t="s">
        <v>12</v>
      </c>
      <c r="K9" s="23" t="s">
        <v>12</v>
      </c>
      <c r="L9" s="25">
        <v>138829.38699999999</v>
      </c>
      <c r="M9" s="25">
        <v>5027869.4029999999</v>
      </c>
      <c r="N9" s="25">
        <v>138829.38699999999</v>
      </c>
      <c r="O9" s="25">
        <v>5027869.4029999999</v>
      </c>
      <c r="P9" s="23"/>
      <c r="Q9" s="23"/>
      <c r="R9" s="23">
        <v>1917</v>
      </c>
      <c r="S9" s="23">
        <v>1931</v>
      </c>
      <c r="T9" s="23">
        <f t="shared" si="0"/>
        <v>1924</v>
      </c>
      <c r="U9" s="23">
        <f t="shared" si="1"/>
        <v>7</v>
      </c>
      <c r="V9" s="23">
        <v>1974</v>
      </c>
      <c r="W9" s="23">
        <v>1983</v>
      </c>
      <c r="X9" s="23">
        <f t="shared" si="2"/>
        <v>1978.5</v>
      </c>
      <c r="Y9" s="23">
        <f t="shared" si="3"/>
        <v>4.5</v>
      </c>
      <c r="Z9" s="23" t="s">
        <v>105</v>
      </c>
      <c r="AA9" s="23" t="s">
        <v>120</v>
      </c>
      <c r="AB9" s="26">
        <v>4.6214025779999997</v>
      </c>
      <c r="AC9" s="26">
        <v>4.4369495099999998</v>
      </c>
    </row>
    <row r="10" spans="1:29" x14ac:dyDescent="0.25">
      <c r="A10" s="23" t="s">
        <v>1563</v>
      </c>
      <c r="B10" s="23">
        <v>9</v>
      </c>
      <c r="C10" s="18">
        <v>394</v>
      </c>
      <c r="D10" s="23">
        <v>1946</v>
      </c>
      <c r="E10" s="17">
        <v>1946</v>
      </c>
      <c r="F10" s="23" t="s">
        <v>12</v>
      </c>
      <c r="G10" s="23">
        <v>9</v>
      </c>
      <c r="H10" s="23">
        <v>1946</v>
      </c>
      <c r="I10" s="24">
        <v>15</v>
      </c>
      <c r="J10" s="23" t="s">
        <v>12</v>
      </c>
      <c r="K10" s="23" t="s">
        <v>12</v>
      </c>
      <c r="L10" s="25">
        <v>138476.45569999999</v>
      </c>
      <c r="M10" s="25">
        <v>5027917.4749999996</v>
      </c>
      <c r="N10" s="25">
        <v>138476.45600000001</v>
      </c>
      <c r="O10" s="25">
        <v>5027917.4749999996</v>
      </c>
      <c r="P10" s="23"/>
      <c r="Q10" s="23"/>
      <c r="R10" s="23">
        <v>1891</v>
      </c>
      <c r="S10" s="23">
        <v>1905</v>
      </c>
      <c r="T10" s="23">
        <f t="shared" si="0"/>
        <v>1898</v>
      </c>
      <c r="U10" s="23">
        <f t="shared" si="1"/>
        <v>7</v>
      </c>
      <c r="V10" s="23">
        <v>1974</v>
      </c>
      <c r="W10" s="23">
        <v>1983</v>
      </c>
      <c r="X10" s="23">
        <f t="shared" si="2"/>
        <v>1978.5</v>
      </c>
      <c r="Y10" s="23">
        <f t="shared" si="3"/>
        <v>4.5</v>
      </c>
      <c r="Z10" s="23" t="s">
        <v>105</v>
      </c>
      <c r="AA10" s="23" t="s">
        <v>122</v>
      </c>
      <c r="AB10" s="26">
        <v>4.5485280640000001</v>
      </c>
      <c r="AC10" s="26">
        <v>5.9418622540000001</v>
      </c>
    </row>
    <row r="11" spans="1:29" x14ac:dyDescent="0.25">
      <c r="A11" s="23" t="s">
        <v>1564</v>
      </c>
      <c r="B11" s="23">
        <v>10</v>
      </c>
      <c r="C11" s="18">
        <v>90</v>
      </c>
      <c r="D11" s="23">
        <v>1946</v>
      </c>
      <c r="E11" s="17">
        <v>1946</v>
      </c>
      <c r="F11" s="23" t="s">
        <v>12</v>
      </c>
      <c r="G11" s="23">
        <v>10</v>
      </c>
      <c r="H11" s="23">
        <v>1946</v>
      </c>
      <c r="I11" s="24">
        <v>10</v>
      </c>
      <c r="J11" s="23" t="s">
        <v>12</v>
      </c>
      <c r="K11" s="23" t="s">
        <v>12</v>
      </c>
      <c r="L11" s="25">
        <v>137525.39319999999</v>
      </c>
      <c r="M11" s="25">
        <v>5027127.5520000001</v>
      </c>
      <c r="N11" s="25">
        <v>137525.39300000001</v>
      </c>
      <c r="O11" s="25">
        <v>5027127.5520000001</v>
      </c>
      <c r="P11" s="23"/>
      <c r="Q11" s="23"/>
      <c r="R11" s="23">
        <v>1911</v>
      </c>
      <c r="S11" s="23">
        <v>1917</v>
      </c>
      <c r="T11" s="23">
        <f t="shared" si="0"/>
        <v>1914</v>
      </c>
      <c r="U11" s="23">
        <f t="shared" si="1"/>
        <v>3</v>
      </c>
      <c r="V11" s="23">
        <v>1974</v>
      </c>
      <c r="W11" s="23">
        <v>1983</v>
      </c>
      <c r="X11" s="23">
        <f t="shared" si="2"/>
        <v>1978.5</v>
      </c>
      <c r="Y11" s="23">
        <f t="shared" si="3"/>
        <v>4.5</v>
      </c>
      <c r="Z11" s="23" t="s">
        <v>105</v>
      </c>
      <c r="AA11" s="23" t="s">
        <v>124</v>
      </c>
      <c r="AB11" s="26">
        <v>10.082377257999999</v>
      </c>
      <c r="AC11" s="26">
        <v>13.115905575999999</v>
      </c>
    </row>
    <row r="12" spans="1:29" x14ac:dyDescent="0.25">
      <c r="A12" s="23" t="s">
        <v>1565</v>
      </c>
      <c r="B12" s="23">
        <v>11</v>
      </c>
      <c r="C12" s="18">
        <v>50</v>
      </c>
      <c r="D12" s="23">
        <v>1946</v>
      </c>
      <c r="E12" s="17">
        <v>1946</v>
      </c>
      <c r="F12" s="23" t="s">
        <v>12</v>
      </c>
      <c r="G12" s="23">
        <v>11</v>
      </c>
      <c r="H12" s="23">
        <v>1946</v>
      </c>
      <c r="I12" s="24">
        <v>15</v>
      </c>
      <c r="J12" s="23" t="s">
        <v>12</v>
      </c>
      <c r="K12" s="23" t="s">
        <v>12</v>
      </c>
      <c r="L12" s="25">
        <v>137025.39989999999</v>
      </c>
      <c r="M12" s="25">
        <v>5028136.7539999997</v>
      </c>
      <c r="N12" s="25">
        <v>137025.4</v>
      </c>
      <c r="O12" s="25">
        <v>5028136.7539999997</v>
      </c>
      <c r="P12" s="23"/>
      <c r="Q12" s="23"/>
      <c r="R12" s="23">
        <v>1883</v>
      </c>
      <c r="S12" s="23">
        <v>1889</v>
      </c>
      <c r="T12" s="23">
        <f t="shared" si="0"/>
        <v>1886</v>
      </c>
      <c r="U12" s="23">
        <f t="shared" si="1"/>
        <v>3</v>
      </c>
      <c r="V12" s="23">
        <v>1971</v>
      </c>
      <c r="W12" s="23">
        <v>1974</v>
      </c>
      <c r="X12" s="23">
        <f t="shared" si="2"/>
        <v>1972.5</v>
      </c>
      <c r="Y12" s="23">
        <f t="shared" si="3"/>
        <v>1.5</v>
      </c>
      <c r="Z12" s="23" t="s">
        <v>105</v>
      </c>
      <c r="AA12" s="23" t="s">
        <v>126</v>
      </c>
      <c r="AB12" s="26">
        <v>14.567650725333332</v>
      </c>
      <c r="AC12" s="26">
        <v>18.855944242000003</v>
      </c>
    </row>
    <row r="13" spans="1:29" x14ac:dyDescent="0.25">
      <c r="A13" s="23" t="s">
        <v>1566</v>
      </c>
      <c r="B13" s="23">
        <v>12</v>
      </c>
      <c r="C13" s="18">
        <v>619</v>
      </c>
      <c r="D13" s="23">
        <v>1946</v>
      </c>
      <c r="E13" s="17">
        <v>1946</v>
      </c>
      <c r="F13" s="23" t="s">
        <v>12</v>
      </c>
      <c r="G13" s="23">
        <v>12</v>
      </c>
      <c r="H13" s="23">
        <v>1946</v>
      </c>
      <c r="I13" s="24">
        <v>13</v>
      </c>
      <c r="J13" s="23" t="s">
        <v>12</v>
      </c>
      <c r="K13" s="23" t="s">
        <v>12</v>
      </c>
      <c r="L13" s="25">
        <v>138829.0577</v>
      </c>
      <c r="M13" s="25">
        <v>5027799.0020000003</v>
      </c>
      <c r="N13" s="25">
        <v>138829.05799999999</v>
      </c>
      <c r="O13" s="25">
        <v>5027799.0020000003</v>
      </c>
      <c r="P13" s="23"/>
      <c r="Q13" s="23"/>
      <c r="R13" s="23">
        <v>1891</v>
      </c>
      <c r="S13" s="23">
        <v>1905</v>
      </c>
      <c r="T13" s="23">
        <f t="shared" si="0"/>
        <v>1898</v>
      </c>
      <c r="U13" s="23">
        <f t="shared" si="1"/>
        <v>7</v>
      </c>
      <c r="V13" s="23">
        <v>1966</v>
      </c>
      <c r="W13" s="23">
        <v>1971</v>
      </c>
      <c r="X13" s="23">
        <f t="shared" si="2"/>
        <v>1968.5</v>
      </c>
      <c r="Y13" s="23">
        <f t="shared" si="3"/>
        <v>2.5</v>
      </c>
      <c r="Z13" s="23" t="s">
        <v>105</v>
      </c>
      <c r="AA13" s="23" t="s">
        <v>128</v>
      </c>
      <c r="AB13" s="26">
        <v>6.2099813123076917</v>
      </c>
      <c r="AC13" s="26">
        <v>7.7869556161538478</v>
      </c>
    </row>
    <row r="14" spans="1:29" x14ac:dyDescent="0.25">
      <c r="A14" s="23" t="s">
        <v>1567</v>
      </c>
      <c r="B14" s="23">
        <v>13</v>
      </c>
      <c r="C14" s="18">
        <v>250</v>
      </c>
      <c r="D14" s="23">
        <v>1946</v>
      </c>
      <c r="E14" s="17">
        <v>1946</v>
      </c>
      <c r="F14" s="23" t="s">
        <v>12</v>
      </c>
      <c r="G14" s="23">
        <v>13</v>
      </c>
      <c r="H14" s="23">
        <v>1946</v>
      </c>
      <c r="I14" s="24">
        <v>11</v>
      </c>
      <c r="J14" s="23" t="s">
        <v>12</v>
      </c>
      <c r="K14" s="23" t="s">
        <v>12</v>
      </c>
      <c r="L14" s="25">
        <v>138237.6624</v>
      </c>
      <c r="M14" s="25">
        <v>5027770.51</v>
      </c>
      <c r="N14" s="25">
        <v>138237.66200000001</v>
      </c>
      <c r="O14" s="25">
        <v>5027770.51</v>
      </c>
      <c r="P14" s="23"/>
      <c r="Q14" s="23"/>
      <c r="R14" s="23">
        <v>1880</v>
      </c>
      <c r="S14" s="23">
        <v>1882</v>
      </c>
      <c r="T14" s="23">
        <f t="shared" si="0"/>
        <v>1881</v>
      </c>
      <c r="U14" s="23">
        <f t="shared" si="1"/>
        <v>1</v>
      </c>
      <c r="V14" s="23">
        <v>1952</v>
      </c>
      <c r="W14" s="23">
        <v>1958</v>
      </c>
      <c r="X14" s="23">
        <f t="shared" si="2"/>
        <v>1955</v>
      </c>
      <c r="Y14" s="23">
        <f t="shared" si="3"/>
        <v>3</v>
      </c>
      <c r="Z14" s="23" t="s">
        <v>105</v>
      </c>
      <c r="AA14" s="23" t="s">
        <v>130</v>
      </c>
      <c r="AB14" s="26">
        <v>4.5408311990909089</v>
      </c>
      <c r="AC14" s="26">
        <v>4.374291754545454</v>
      </c>
    </row>
    <row r="15" spans="1:29" x14ac:dyDescent="0.25">
      <c r="A15" s="23" t="s">
        <v>1568</v>
      </c>
      <c r="B15" s="23">
        <v>14</v>
      </c>
      <c r="C15" s="18">
        <v>262</v>
      </c>
      <c r="D15" s="23">
        <v>1946</v>
      </c>
      <c r="E15" s="17">
        <v>1946</v>
      </c>
      <c r="F15" s="23" t="s">
        <v>12</v>
      </c>
      <c r="G15" s="23">
        <v>14</v>
      </c>
      <c r="H15" s="23">
        <v>1946</v>
      </c>
      <c r="I15" s="24">
        <v>11</v>
      </c>
      <c r="J15" s="23" t="s">
        <v>12</v>
      </c>
      <c r="K15" s="23" t="s">
        <v>12</v>
      </c>
      <c r="L15" s="25">
        <v>138283.8492</v>
      </c>
      <c r="M15" s="25">
        <v>5027798.9330000002</v>
      </c>
      <c r="N15" s="25">
        <v>138283.84899999999</v>
      </c>
      <c r="O15" s="25">
        <v>5027798.9330000002</v>
      </c>
      <c r="P15" s="23"/>
      <c r="Q15" s="23"/>
      <c r="R15" s="23">
        <v>1880</v>
      </c>
      <c r="S15" s="23">
        <v>1882</v>
      </c>
      <c r="T15" s="23">
        <f t="shared" si="0"/>
        <v>1881</v>
      </c>
      <c r="U15" s="23">
        <f t="shared" si="1"/>
        <v>1</v>
      </c>
      <c r="V15" s="23">
        <v>1952</v>
      </c>
      <c r="W15" s="23">
        <v>1958</v>
      </c>
      <c r="X15" s="23">
        <f t="shared" si="2"/>
        <v>1955</v>
      </c>
      <c r="Y15" s="23">
        <f t="shared" si="3"/>
        <v>3</v>
      </c>
      <c r="Z15" s="23" t="s">
        <v>105</v>
      </c>
      <c r="AA15" s="23" t="s">
        <v>132</v>
      </c>
      <c r="AB15" s="26">
        <v>4.3136327018181824</v>
      </c>
      <c r="AC15" s="26">
        <v>5.8859890472727274</v>
      </c>
    </row>
    <row r="16" spans="1:29" x14ac:dyDescent="0.25">
      <c r="A16" s="23" t="s">
        <v>1569</v>
      </c>
      <c r="B16" s="23">
        <v>15</v>
      </c>
      <c r="C16" s="18">
        <v>105</v>
      </c>
      <c r="D16" s="23">
        <v>1946</v>
      </c>
      <c r="E16" s="17">
        <v>1946</v>
      </c>
      <c r="F16" s="23" t="s">
        <v>12</v>
      </c>
      <c r="G16" s="23">
        <v>15</v>
      </c>
      <c r="H16" s="23">
        <v>1946</v>
      </c>
      <c r="I16" s="24">
        <v>12</v>
      </c>
      <c r="J16" s="23" t="s">
        <v>12</v>
      </c>
      <c r="K16" s="23" t="s">
        <v>12</v>
      </c>
      <c r="L16" s="25">
        <v>137682.64189999999</v>
      </c>
      <c r="M16" s="25">
        <v>5028195.0889999997</v>
      </c>
      <c r="N16" s="25">
        <v>137682.64199999999</v>
      </c>
      <c r="O16" s="25">
        <v>5028195.0889999997</v>
      </c>
      <c r="P16" s="23"/>
      <c r="Q16" s="23"/>
      <c r="R16" s="23">
        <v>1827</v>
      </c>
      <c r="S16" s="23">
        <v>1832</v>
      </c>
      <c r="T16" s="23">
        <f t="shared" si="0"/>
        <v>1829.5</v>
      </c>
      <c r="U16" s="23">
        <f t="shared" si="1"/>
        <v>2.5</v>
      </c>
      <c r="V16" s="23">
        <v>1946</v>
      </c>
      <c r="W16" s="23">
        <v>1946</v>
      </c>
      <c r="X16" s="23">
        <f t="shared" si="2"/>
        <v>1946</v>
      </c>
      <c r="Y16" s="23">
        <f t="shared" si="3"/>
        <v>0</v>
      </c>
      <c r="Z16" s="23" t="s">
        <v>105</v>
      </c>
      <c r="AA16" s="23" t="s">
        <v>134</v>
      </c>
      <c r="AB16" s="26">
        <v>13.8546130375</v>
      </c>
      <c r="AC16" s="26">
        <v>14.877235733333336</v>
      </c>
    </row>
    <row r="17" spans="1:29" x14ac:dyDescent="0.25">
      <c r="A17" s="23" t="s">
        <v>1570</v>
      </c>
      <c r="B17" s="23">
        <v>16</v>
      </c>
      <c r="C17" s="18">
        <v>118</v>
      </c>
      <c r="D17" s="23">
        <v>1946</v>
      </c>
      <c r="E17" s="17">
        <v>1946</v>
      </c>
      <c r="F17" s="23" t="s">
        <v>12</v>
      </c>
      <c r="G17" s="23">
        <v>16</v>
      </c>
      <c r="H17" s="23">
        <v>1946</v>
      </c>
      <c r="I17" s="24">
        <v>14</v>
      </c>
      <c r="J17" s="23" t="s">
        <v>12</v>
      </c>
      <c r="K17" s="23" t="s">
        <v>12</v>
      </c>
      <c r="L17" s="25">
        <v>137828.94200000001</v>
      </c>
      <c r="M17" s="25">
        <v>5028343.6739999996</v>
      </c>
      <c r="N17" s="25">
        <v>137828.94200000001</v>
      </c>
      <c r="O17" s="25">
        <v>5028343.6739999996</v>
      </c>
      <c r="P17" s="23"/>
      <c r="Q17" s="23"/>
      <c r="R17" s="23">
        <v>1827</v>
      </c>
      <c r="S17" s="23">
        <v>1832</v>
      </c>
      <c r="T17" s="23">
        <f t="shared" si="0"/>
        <v>1829.5</v>
      </c>
      <c r="U17" s="23">
        <f t="shared" si="1"/>
        <v>2.5</v>
      </c>
      <c r="V17" s="23">
        <v>1946</v>
      </c>
      <c r="W17" s="23">
        <v>1946</v>
      </c>
      <c r="X17" s="23">
        <f t="shared" si="2"/>
        <v>1946</v>
      </c>
      <c r="Y17" s="23">
        <f t="shared" si="3"/>
        <v>0</v>
      </c>
      <c r="Z17" s="23" t="s">
        <v>105</v>
      </c>
      <c r="AA17" s="23" t="s">
        <v>136</v>
      </c>
      <c r="AB17" s="26">
        <v>15.876536803571428</v>
      </c>
      <c r="AC17" s="26">
        <v>17.260918260714288</v>
      </c>
    </row>
    <row r="18" spans="1:29" x14ac:dyDescent="0.25">
      <c r="A18" s="23" t="s">
        <v>1550</v>
      </c>
      <c r="B18" s="23">
        <v>17</v>
      </c>
      <c r="C18" s="18">
        <v>213</v>
      </c>
      <c r="D18" s="23">
        <v>1824</v>
      </c>
      <c r="E18" s="17">
        <v>1824</v>
      </c>
      <c r="F18" s="23" t="s">
        <v>12</v>
      </c>
      <c r="G18" s="23">
        <v>17</v>
      </c>
      <c r="H18" s="23">
        <v>1824</v>
      </c>
      <c r="I18" s="24">
        <v>11</v>
      </c>
      <c r="J18" s="23" t="s">
        <v>12</v>
      </c>
      <c r="K18" s="23" t="s">
        <v>12</v>
      </c>
      <c r="L18" s="25">
        <v>138093.1605789687</v>
      </c>
      <c r="M18" s="25">
        <v>5028483.4719872996</v>
      </c>
      <c r="N18" s="25">
        <v>138093.16099999999</v>
      </c>
      <c r="O18" s="25">
        <v>5028483.4720000001</v>
      </c>
      <c r="P18" s="23"/>
      <c r="Q18" s="23"/>
      <c r="R18" s="23">
        <v>1790</v>
      </c>
      <c r="S18" s="23">
        <v>1807</v>
      </c>
      <c r="T18" s="23">
        <f t="shared" si="0"/>
        <v>1798.5</v>
      </c>
      <c r="U18" s="23">
        <f t="shared" si="1"/>
        <v>8.5</v>
      </c>
      <c r="V18" s="23">
        <v>1878</v>
      </c>
      <c r="W18" s="23">
        <v>1882</v>
      </c>
      <c r="X18" s="23">
        <f t="shared" si="2"/>
        <v>1880</v>
      </c>
      <c r="Y18" s="23">
        <f t="shared" si="3"/>
        <v>2</v>
      </c>
      <c r="Z18" s="23" t="s">
        <v>105</v>
      </c>
      <c r="AA18" s="23" t="s">
        <v>138</v>
      </c>
      <c r="AB18" s="26">
        <v>23.160910569090905</v>
      </c>
      <c r="AC18" s="26">
        <v>31.494669002727274</v>
      </c>
    </row>
    <row r="19" spans="1:29" x14ac:dyDescent="0.25">
      <c r="A19" s="23" t="s">
        <v>1551</v>
      </c>
      <c r="B19" s="23">
        <v>18</v>
      </c>
      <c r="C19" s="18">
        <v>550</v>
      </c>
      <c r="D19" s="23">
        <v>1824</v>
      </c>
      <c r="E19" s="17">
        <v>1824</v>
      </c>
      <c r="F19" s="23" t="s">
        <v>12</v>
      </c>
      <c r="G19" s="23">
        <v>18</v>
      </c>
      <c r="H19" s="23">
        <v>1824</v>
      </c>
      <c r="I19" s="24">
        <v>4</v>
      </c>
      <c r="J19" s="23" t="s">
        <v>12</v>
      </c>
      <c r="K19" s="23" t="s">
        <v>12</v>
      </c>
      <c r="L19" s="25">
        <v>138660.94709999999</v>
      </c>
      <c r="M19" s="25">
        <v>5027554.343701222</v>
      </c>
      <c r="N19" s="25">
        <v>138660.94699999999</v>
      </c>
      <c r="O19" s="25">
        <v>5027554.3439999996</v>
      </c>
      <c r="P19" s="23"/>
      <c r="Q19" s="23"/>
      <c r="R19" s="23">
        <v>1790</v>
      </c>
      <c r="S19" s="23">
        <v>1803</v>
      </c>
      <c r="T19" s="23">
        <f t="shared" si="0"/>
        <v>1796.5</v>
      </c>
      <c r="U19" s="23">
        <f t="shared" si="1"/>
        <v>6.5</v>
      </c>
      <c r="V19" s="23">
        <v>1827</v>
      </c>
      <c r="W19" s="23">
        <v>1832</v>
      </c>
      <c r="X19" s="23">
        <f t="shared" si="2"/>
        <v>1829.5</v>
      </c>
      <c r="Y19" s="23">
        <f t="shared" si="3"/>
        <v>2.5</v>
      </c>
      <c r="Z19" s="23" t="s">
        <v>105</v>
      </c>
      <c r="AA19" s="23" t="s">
        <v>140</v>
      </c>
      <c r="AB19" s="26">
        <v>18.24025885</v>
      </c>
      <c r="AC19" s="26">
        <v>70.767929559999999</v>
      </c>
    </row>
    <row r="20" spans="1:29" x14ac:dyDescent="0.25">
      <c r="A20" s="29" t="s">
        <v>1582</v>
      </c>
      <c r="B20" s="29">
        <v>19</v>
      </c>
      <c r="C20" s="18">
        <v>156</v>
      </c>
      <c r="D20" s="29">
        <v>2020</v>
      </c>
      <c r="E20" s="17">
        <v>2020</v>
      </c>
      <c r="F20" s="29" t="s">
        <v>12</v>
      </c>
      <c r="G20" s="29">
        <v>19</v>
      </c>
      <c r="H20" s="29">
        <v>2020</v>
      </c>
      <c r="I20" s="30">
        <v>22</v>
      </c>
      <c r="J20" s="29" t="s">
        <v>12</v>
      </c>
      <c r="K20" s="29" t="s">
        <v>12</v>
      </c>
      <c r="L20" s="31">
        <v>137986.1893</v>
      </c>
      <c r="M20" s="31">
        <v>5028609.9960000003</v>
      </c>
      <c r="N20" s="31">
        <v>137986.18900000001</v>
      </c>
      <c r="O20" s="31">
        <v>5028609.9960000003</v>
      </c>
      <c r="P20" s="29"/>
      <c r="Q20" s="29"/>
      <c r="R20" s="29">
        <v>1946</v>
      </c>
      <c r="S20" s="29">
        <v>1958</v>
      </c>
      <c r="T20" s="29">
        <f t="shared" si="0"/>
        <v>1952</v>
      </c>
      <c r="U20" s="29">
        <f t="shared" si="1"/>
        <v>6</v>
      </c>
      <c r="V20" s="29">
        <v>2020</v>
      </c>
      <c r="W20" s="29">
        <v>2020</v>
      </c>
      <c r="X20" s="29">
        <f t="shared" si="2"/>
        <v>2020</v>
      </c>
      <c r="Y20" s="29">
        <f t="shared" si="3"/>
        <v>0</v>
      </c>
      <c r="Z20" s="29" t="s">
        <v>142</v>
      </c>
      <c r="AA20" s="29" t="s">
        <v>143</v>
      </c>
      <c r="AB20" s="32">
        <v>5.2340298640909095</v>
      </c>
      <c r="AC20" s="32">
        <v>6.443797796818183</v>
      </c>
    </row>
    <row r="21" spans="1:29" x14ac:dyDescent="0.25">
      <c r="A21" s="29" t="s">
        <v>1583</v>
      </c>
      <c r="B21" s="29">
        <v>20</v>
      </c>
      <c r="C21" s="18">
        <v>274</v>
      </c>
      <c r="D21" s="29">
        <v>2020</v>
      </c>
      <c r="E21" s="17">
        <v>2020</v>
      </c>
      <c r="F21" s="29" t="s">
        <v>12</v>
      </c>
      <c r="G21" s="29">
        <v>20</v>
      </c>
      <c r="H21" s="29">
        <v>2020</v>
      </c>
      <c r="I21" s="30">
        <v>24</v>
      </c>
      <c r="J21" s="29" t="s">
        <v>12</v>
      </c>
      <c r="K21" s="29" t="s">
        <v>12</v>
      </c>
      <c r="L21" s="31">
        <v>138309.29639999999</v>
      </c>
      <c r="M21" s="31">
        <v>5028647.4110000003</v>
      </c>
      <c r="N21" s="31">
        <v>138309.296</v>
      </c>
      <c r="O21" s="31">
        <v>5028647.4110000003</v>
      </c>
      <c r="P21" s="29"/>
      <c r="Q21" s="29"/>
      <c r="R21" s="29">
        <v>1911</v>
      </c>
      <c r="S21" s="29">
        <v>1917</v>
      </c>
      <c r="T21" s="29">
        <f t="shared" si="0"/>
        <v>1914</v>
      </c>
      <c r="U21" s="29">
        <f t="shared" si="1"/>
        <v>3</v>
      </c>
      <c r="V21" s="29">
        <v>2020</v>
      </c>
      <c r="W21" s="29">
        <v>2020</v>
      </c>
      <c r="X21" s="29">
        <f t="shared" si="2"/>
        <v>2020</v>
      </c>
      <c r="Y21" s="29">
        <f t="shared" si="3"/>
        <v>0</v>
      </c>
      <c r="Z21" s="29" t="s">
        <v>142</v>
      </c>
      <c r="AA21" s="29" t="s">
        <v>145</v>
      </c>
      <c r="AB21" s="32">
        <v>4.9201517483333328</v>
      </c>
      <c r="AC21" s="32">
        <v>5.1769922687500003</v>
      </c>
    </row>
    <row r="22" spans="1:29" x14ac:dyDescent="0.25">
      <c r="A22" s="29" t="s">
        <v>1584</v>
      </c>
      <c r="B22" s="29">
        <v>21</v>
      </c>
      <c r="C22" s="18">
        <v>707</v>
      </c>
      <c r="D22" s="29">
        <v>2020</v>
      </c>
      <c r="E22" s="17">
        <v>2020</v>
      </c>
      <c r="F22" s="29" t="s">
        <v>12</v>
      </c>
      <c r="G22" s="29">
        <v>21</v>
      </c>
      <c r="H22" s="29">
        <v>2020</v>
      </c>
      <c r="I22" s="30">
        <v>27</v>
      </c>
      <c r="J22" s="29" t="s">
        <v>12</v>
      </c>
      <c r="K22" s="29" t="s">
        <v>12</v>
      </c>
      <c r="L22" s="31">
        <v>138925.0497</v>
      </c>
      <c r="M22" s="31">
        <v>5028453.1310000001</v>
      </c>
      <c r="N22" s="31">
        <v>138925.04999999999</v>
      </c>
      <c r="O22" s="31">
        <v>5028453.1310000001</v>
      </c>
      <c r="P22" s="29"/>
      <c r="Q22" s="29"/>
      <c r="R22" s="29">
        <v>1893</v>
      </c>
      <c r="S22" s="29">
        <v>1893</v>
      </c>
      <c r="T22" s="29">
        <f t="shared" si="0"/>
        <v>1893</v>
      </c>
      <c r="U22" s="29">
        <f t="shared" si="1"/>
        <v>0</v>
      </c>
      <c r="V22" s="29">
        <v>2020</v>
      </c>
      <c r="W22" s="29">
        <v>2020</v>
      </c>
      <c r="X22" s="29">
        <f t="shared" si="2"/>
        <v>2020</v>
      </c>
      <c r="Y22" s="29">
        <f t="shared" si="3"/>
        <v>0</v>
      </c>
      <c r="Z22" s="29" t="s">
        <v>142</v>
      </c>
      <c r="AA22" s="29" t="s">
        <v>147</v>
      </c>
      <c r="AB22" s="32">
        <v>5.8962104140740736</v>
      </c>
      <c r="AC22" s="32">
        <v>6.1109327059259266</v>
      </c>
    </row>
    <row r="23" spans="1:29" x14ac:dyDescent="0.25">
      <c r="A23" s="29" t="s">
        <v>1585</v>
      </c>
      <c r="B23" s="29">
        <v>22</v>
      </c>
      <c r="C23" s="18">
        <v>434</v>
      </c>
      <c r="D23" s="29">
        <v>2020</v>
      </c>
      <c r="E23" s="17">
        <v>2020</v>
      </c>
      <c r="F23" s="29" t="s">
        <v>12</v>
      </c>
      <c r="G23" s="29">
        <v>22</v>
      </c>
      <c r="H23" s="29">
        <v>2020</v>
      </c>
      <c r="I23" s="30">
        <v>27</v>
      </c>
      <c r="J23" s="29" t="s">
        <v>12</v>
      </c>
      <c r="K23" s="29" t="s">
        <v>12</v>
      </c>
      <c r="L23" s="31">
        <v>138533.26500000001</v>
      </c>
      <c r="M23" s="31">
        <v>5028544.8210000005</v>
      </c>
      <c r="N23" s="31">
        <v>138533.26500000001</v>
      </c>
      <c r="O23" s="31">
        <v>5028544.8210000005</v>
      </c>
      <c r="P23" s="29"/>
      <c r="Q23" s="29"/>
      <c r="R23" s="29">
        <v>1893</v>
      </c>
      <c r="S23" s="29">
        <v>1893</v>
      </c>
      <c r="T23" s="29">
        <f t="shared" si="0"/>
        <v>1893</v>
      </c>
      <c r="U23" s="29">
        <f t="shared" si="1"/>
        <v>0</v>
      </c>
      <c r="V23" s="29">
        <v>2020</v>
      </c>
      <c r="W23" s="29">
        <v>2020</v>
      </c>
      <c r="X23" s="29">
        <f t="shared" si="2"/>
        <v>2020</v>
      </c>
      <c r="Y23" s="29">
        <f t="shared" si="3"/>
        <v>0</v>
      </c>
      <c r="Z23" s="29" t="s">
        <v>142</v>
      </c>
      <c r="AA23" s="29" t="s">
        <v>149</v>
      </c>
      <c r="AB23" s="32">
        <v>5.2719283244444446</v>
      </c>
      <c r="AC23" s="32">
        <v>5.0110349851851845</v>
      </c>
    </row>
    <row r="24" spans="1:29" x14ac:dyDescent="0.25">
      <c r="A24" s="29" t="s">
        <v>1586</v>
      </c>
      <c r="B24" s="29">
        <v>23</v>
      </c>
      <c r="C24" s="18">
        <v>560</v>
      </c>
      <c r="D24" s="29">
        <v>2020</v>
      </c>
      <c r="E24" s="17">
        <v>2020</v>
      </c>
      <c r="F24" s="29" t="s">
        <v>12</v>
      </c>
      <c r="G24" s="29">
        <v>23</v>
      </c>
      <c r="H24" s="29">
        <v>2020</v>
      </c>
      <c r="I24" s="30">
        <v>27</v>
      </c>
      <c r="J24" s="29" t="s">
        <v>12</v>
      </c>
      <c r="K24" s="29" t="s">
        <v>12</v>
      </c>
      <c r="L24" s="31">
        <v>138748.35829999999</v>
      </c>
      <c r="M24" s="31">
        <v>5028517.4220000003</v>
      </c>
      <c r="N24" s="31">
        <v>138748.35800000001</v>
      </c>
      <c r="O24" s="31">
        <v>5028517.4220000003</v>
      </c>
      <c r="P24" s="29"/>
      <c r="Q24" s="29"/>
      <c r="R24" s="29">
        <v>1893</v>
      </c>
      <c r="S24" s="29">
        <v>1893</v>
      </c>
      <c r="T24" s="29">
        <f t="shared" si="0"/>
        <v>1893</v>
      </c>
      <c r="U24" s="29">
        <f t="shared" si="1"/>
        <v>0</v>
      </c>
      <c r="V24" s="29">
        <v>2020</v>
      </c>
      <c r="W24" s="29">
        <v>2020</v>
      </c>
      <c r="X24" s="29">
        <f t="shared" si="2"/>
        <v>2020</v>
      </c>
      <c r="Y24" s="29">
        <f t="shared" si="3"/>
        <v>0</v>
      </c>
      <c r="Z24" s="29" t="s">
        <v>142</v>
      </c>
      <c r="AA24" s="29" t="s">
        <v>151</v>
      </c>
      <c r="AB24" s="32">
        <v>5.7095692129629647</v>
      </c>
      <c r="AC24" s="32">
        <v>5.7003835544444446</v>
      </c>
    </row>
    <row r="25" spans="1:29" x14ac:dyDescent="0.25">
      <c r="A25" s="29" t="s">
        <v>1587</v>
      </c>
      <c r="B25" s="29">
        <v>24</v>
      </c>
      <c r="C25" s="18">
        <v>179</v>
      </c>
      <c r="D25" s="29">
        <v>2020</v>
      </c>
      <c r="E25" s="17">
        <v>2020</v>
      </c>
      <c r="F25" s="29" t="s">
        <v>12</v>
      </c>
      <c r="G25" s="29">
        <v>24</v>
      </c>
      <c r="H25" s="29">
        <v>2020</v>
      </c>
      <c r="I25" s="30">
        <v>33</v>
      </c>
      <c r="J25" s="29" t="s">
        <v>12</v>
      </c>
      <c r="K25" s="29" t="s">
        <v>12</v>
      </c>
      <c r="L25" s="31">
        <v>138081.36960000001</v>
      </c>
      <c r="M25" s="31">
        <v>5028455.8279999997</v>
      </c>
      <c r="N25" s="31">
        <v>138081.37</v>
      </c>
      <c r="O25" s="31">
        <v>5028455.8279999997</v>
      </c>
      <c r="P25" s="29"/>
      <c r="Q25" s="29"/>
      <c r="R25" s="29">
        <v>1878</v>
      </c>
      <c r="S25" s="29">
        <v>1880</v>
      </c>
      <c r="T25" s="29">
        <f t="shared" si="0"/>
        <v>1879</v>
      </c>
      <c r="U25" s="29">
        <f t="shared" si="1"/>
        <v>1</v>
      </c>
      <c r="V25" s="29">
        <v>2020</v>
      </c>
      <c r="W25" s="29">
        <v>2020</v>
      </c>
      <c r="X25" s="29">
        <f t="shared" si="2"/>
        <v>2020</v>
      </c>
      <c r="Y25" s="29">
        <f t="shared" si="3"/>
        <v>0</v>
      </c>
      <c r="Z25" s="29" t="s">
        <v>142</v>
      </c>
      <c r="AA25" s="29" t="s">
        <v>153</v>
      </c>
      <c r="AB25" s="32">
        <v>6.5571517839393918</v>
      </c>
      <c r="AC25" s="32">
        <v>7.3998409660606068</v>
      </c>
    </row>
    <row r="26" spans="1:29" x14ac:dyDescent="0.25">
      <c r="A26" s="29" t="s">
        <v>1588</v>
      </c>
      <c r="B26" s="29">
        <v>25</v>
      </c>
      <c r="C26" s="18">
        <v>1141</v>
      </c>
      <c r="D26" s="29">
        <v>2020</v>
      </c>
      <c r="E26" s="17">
        <v>2020</v>
      </c>
      <c r="F26" s="29" t="s">
        <v>12</v>
      </c>
      <c r="G26" s="29">
        <v>25</v>
      </c>
      <c r="H26" s="29">
        <v>2020</v>
      </c>
      <c r="I26" s="30">
        <v>17</v>
      </c>
      <c r="J26" s="29" t="s">
        <v>12</v>
      </c>
      <c r="K26" s="29" t="s">
        <v>12</v>
      </c>
      <c r="L26" s="31">
        <v>139455.185</v>
      </c>
      <c r="M26" s="31">
        <v>5028772.8140000002</v>
      </c>
      <c r="N26" s="31">
        <v>139455.185</v>
      </c>
      <c r="O26" s="31">
        <v>5028772.8140000002</v>
      </c>
      <c r="P26" s="29"/>
      <c r="Q26" s="29"/>
      <c r="R26" s="29">
        <v>1876</v>
      </c>
      <c r="S26" s="29">
        <v>1880</v>
      </c>
      <c r="T26" s="29">
        <f t="shared" si="0"/>
        <v>1878</v>
      </c>
      <c r="U26" s="29">
        <f t="shared" si="1"/>
        <v>2</v>
      </c>
      <c r="V26" s="29">
        <v>2020</v>
      </c>
      <c r="W26" s="29">
        <v>2020</v>
      </c>
      <c r="X26" s="29">
        <f t="shared" si="2"/>
        <v>2020</v>
      </c>
      <c r="Y26" s="29">
        <f t="shared" si="3"/>
        <v>0</v>
      </c>
      <c r="Z26" s="29" t="s">
        <v>142</v>
      </c>
      <c r="AA26" s="29" t="s">
        <v>155</v>
      </c>
      <c r="AB26" s="32">
        <v>6.1891951023529419</v>
      </c>
      <c r="AC26" s="32">
        <v>7.8274572064705881</v>
      </c>
    </row>
    <row r="27" spans="1:29" x14ac:dyDescent="0.25">
      <c r="A27" s="29" t="s">
        <v>1589</v>
      </c>
      <c r="B27" s="29">
        <v>26</v>
      </c>
      <c r="C27" s="18">
        <v>1089</v>
      </c>
      <c r="D27" s="29">
        <v>2020</v>
      </c>
      <c r="E27" s="17">
        <v>2020</v>
      </c>
      <c r="F27" s="29" t="s">
        <v>12</v>
      </c>
      <c r="G27" s="29">
        <v>26</v>
      </c>
      <c r="H27" s="29">
        <v>2020</v>
      </c>
      <c r="I27" s="30">
        <v>19</v>
      </c>
      <c r="J27" s="29" t="s">
        <v>12</v>
      </c>
      <c r="K27" s="29" t="s">
        <v>12</v>
      </c>
      <c r="L27" s="31">
        <v>139237.90119999999</v>
      </c>
      <c r="M27" s="31">
        <v>5029033.3870000001</v>
      </c>
      <c r="N27" s="31">
        <v>139237.90100000001</v>
      </c>
      <c r="O27" s="31">
        <v>5029033.3870000001</v>
      </c>
      <c r="P27" s="29"/>
      <c r="Q27" s="29"/>
      <c r="R27" s="29">
        <v>1832</v>
      </c>
      <c r="S27" s="29">
        <v>1876</v>
      </c>
      <c r="T27" s="29">
        <f t="shared" si="0"/>
        <v>1854</v>
      </c>
      <c r="U27" s="29">
        <f t="shared" si="1"/>
        <v>22</v>
      </c>
      <c r="V27" s="29">
        <v>2020</v>
      </c>
      <c r="W27" s="29">
        <v>2020</v>
      </c>
      <c r="X27" s="29">
        <f t="shared" si="2"/>
        <v>2020</v>
      </c>
      <c r="Y27" s="29">
        <f t="shared" si="3"/>
        <v>0</v>
      </c>
      <c r="Z27" s="29" t="s">
        <v>142</v>
      </c>
      <c r="AA27" s="29" t="s">
        <v>157</v>
      </c>
      <c r="AB27" s="32">
        <v>8.4340731368421071</v>
      </c>
      <c r="AC27" s="32">
        <v>9.2454005421052656</v>
      </c>
    </row>
    <row r="28" spans="1:29" x14ac:dyDescent="0.25">
      <c r="A28" s="29" t="s">
        <v>1590</v>
      </c>
      <c r="B28" s="29">
        <v>27</v>
      </c>
      <c r="C28" s="18">
        <v>358</v>
      </c>
      <c r="D28" s="29">
        <v>2020</v>
      </c>
      <c r="E28" s="17">
        <v>2020</v>
      </c>
      <c r="F28" s="29" t="s">
        <v>12</v>
      </c>
      <c r="G28" s="29">
        <v>27</v>
      </c>
      <c r="H28" s="29">
        <v>2020</v>
      </c>
      <c r="I28" s="30">
        <v>35</v>
      </c>
      <c r="J28" s="29" t="s">
        <v>12</v>
      </c>
      <c r="K28" s="29" t="s">
        <v>12</v>
      </c>
      <c r="L28" s="31">
        <v>138445.57680000001</v>
      </c>
      <c r="M28" s="31">
        <v>5028752.2980000004</v>
      </c>
      <c r="N28" s="31">
        <v>138445.57699999999</v>
      </c>
      <c r="O28" s="31">
        <v>5028752.2980000004</v>
      </c>
      <c r="P28" s="29"/>
      <c r="Q28" s="29"/>
      <c r="R28" s="29">
        <v>1832</v>
      </c>
      <c r="S28" s="29">
        <v>1862</v>
      </c>
      <c r="T28" s="29">
        <f t="shared" si="0"/>
        <v>1847</v>
      </c>
      <c r="U28" s="29">
        <f t="shared" si="1"/>
        <v>15</v>
      </c>
      <c r="V28" s="29">
        <v>2020</v>
      </c>
      <c r="W28" s="29">
        <v>2020</v>
      </c>
      <c r="X28" s="29">
        <f t="shared" si="2"/>
        <v>2020</v>
      </c>
      <c r="Y28" s="29">
        <f t="shared" si="3"/>
        <v>0</v>
      </c>
      <c r="Z28" s="29" t="s">
        <v>142</v>
      </c>
      <c r="AA28" s="29" t="s">
        <v>159</v>
      </c>
      <c r="AB28" s="32">
        <v>7.4059109637142866</v>
      </c>
      <c r="AC28" s="32">
        <v>7.9995134931428584</v>
      </c>
    </row>
    <row r="29" spans="1:29" x14ac:dyDescent="0.25">
      <c r="A29" s="29" t="s">
        <v>1591</v>
      </c>
      <c r="B29" s="29">
        <v>28</v>
      </c>
      <c r="C29" s="18">
        <v>936</v>
      </c>
      <c r="D29" s="29">
        <v>2020</v>
      </c>
      <c r="E29" s="17">
        <v>2020</v>
      </c>
      <c r="F29" s="29" t="s">
        <v>12</v>
      </c>
      <c r="G29" s="29">
        <v>28</v>
      </c>
      <c r="H29" s="29">
        <v>2020</v>
      </c>
      <c r="I29" s="30">
        <v>37</v>
      </c>
      <c r="J29" s="29" t="s">
        <v>12</v>
      </c>
      <c r="K29" s="29" t="s">
        <v>12</v>
      </c>
      <c r="L29" s="31">
        <v>139103.08199999999</v>
      </c>
      <c r="M29" s="31">
        <v>5028674.676</v>
      </c>
      <c r="N29" s="31">
        <v>139103.08199999999</v>
      </c>
      <c r="O29" s="31">
        <v>5028674.676</v>
      </c>
      <c r="P29" s="29"/>
      <c r="Q29" s="29"/>
      <c r="R29" s="29">
        <v>1824</v>
      </c>
      <c r="S29" s="29">
        <v>1832</v>
      </c>
      <c r="T29" s="29">
        <f t="shared" si="0"/>
        <v>1828</v>
      </c>
      <c r="U29" s="29">
        <f t="shared" si="1"/>
        <v>4</v>
      </c>
      <c r="V29" s="29">
        <v>2020</v>
      </c>
      <c r="W29" s="29">
        <v>2020</v>
      </c>
      <c r="X29" s="29">
        <f t="shared" si="2"/>
        <v>2020</v>
      </c>
      <c r="Y29" s="29">
        <f t="shared" si="3"/>
        <v>0</v>
      </c>
      <c r="Z29" s="29" t="s">
        <v>142</v>
      </c>
      <c r="AA29" s="29" t="s">
        <v>161</v>
      </c>
      <c r="AB29" s="32">
        <v>8.6116474581081111</v>
      </c>
      <c r="AC29" s="32">
        <v>10.424079974324325</v>
      </c>
    </row>
    <row r="30" spans="1:29" x14ac:dyDescent="0.25">
      <c r="A30" s="29" t="s">
        <v>1592</v>
      </c>
      <c r="B30" s="29">
        <v>29</v>
      </c>
      <c r="C30" s="18">
        <v>644</v>
      </c>
      <c r="D30" s="29">
        <v>2020</v>
      </c>
      <c r="E30" s="17">
        <v>2020</v>
      </c>
      <c r="F30" s="29" t="s">
        <v>12</v>
      </c>
      <c r="G30" s="29">
        <v>29</v>
      </c>
      <c r="H30" s="29">
        <v>2020</v>
      </c>
      <c r="I30" s="30">
        <v>35</v>
      </c>
      <c r="J30" s="29" t="s">
        <v>12</v>
      </c>
      <c r="K30" s="29" t="s">
        <v>12</v>
      </c>
      <c r="L30" s="31">
        <v>138866.1061</v>
      </c>
      <c r="M30" s="31">
        <v>5028731.7510000002</v>
      </c>
      <c r="N30" s="31">
        <v>138866.106</v>
      </c>
      <c r="O30" s="31">
        <v>5028731.7510000002</v>
      </c>
      <c r="P30" s="29"/>
      <c r="Q30" s="29"/>
      <c r="R30" s="29">
        <v>1824</v>
      </c>
      <c r="S30" s="29">
        <v>1832</v>
      </c>
      <c r="T30" s="29">
        <f t="shared" si="0"/>
        <v>1828</v>
      </c>
      <c r="U30" s="29">
        <f t="shared" si="1"/>
        <v>4</v>
      </c>
      <c r="V30" s="29">
        <v>2020</v>
      </c>
      <c r="W30" s="29">
        <v>2020</v>
      </c>
      <c r="X30" s="29">
        <f t="shared" si="2"/>
        <v>2020</v>
      </c>
      <c r="Y30" s="29">
        <f t="shared" si="3"/>
        <v>0</v>
      </c>
      <c r="Z30" s="29" t="s">
        <v>142</v>
      </c>
      <c r="AA30" s="29" t="s">
        <v>163</v>
      </c>
      <c r="AB30" s="32">
        <v>5.8909497485714297</v>
      </c>
      <c r="AC30" s="32">
        <v>6.4630445842857158</v>
      </c>
    </row>
    <row r="31" spans="1:29" x14ac:dyDescent="0.25">
      <c r="A31" s="29" t="s">
        <v>1593</v>
      </c>
      <c r="B31" s="29">
        <v>30</v>
      </c>
      <c r="C31" s="18">
        <v>508</v>
      </c>
      <c r="D31" s="29">
        <v>2020</v>
      </c>
      <c r="E31" s="17">
        <v>2020</v>
      </c>
      <c r="F31" s="29" t="s">
        <v>12</v>
      </c>
      <c r="G31" s="29">
        <v>30</v>
      </c>
      <c r="H31" s="29">
        <v>2020</v>
      </c>
      <c r="I31" s="30">
        <v>36</v>
      </c>
      <c r="J31" s="29" t="s">
        <v>12</v>
      </c>
      <c r="K31" s="29" t="s">
        <v>12</v>
      </c>
      <c r="L31" s="31">
        <v>138616.8021</v>
      </c>
      <c r="M31" s="31">
        <v>5028790.6529999999</v>
      </c>
      <c r="N31" s="31">
        <v>138616.802</v>
      </c>
      <c r="O31" s="31">
        <v>5028790.6529999999</v>
      </c>
      <c r="P31" s="29"/>
      <c r="Q31" s="29"/>
      <c r="R31" s="29">
        <v>1824</v>
      </c>
      <c r="S31" s="29">
        <v>1832</v>
      </c>
      <c r="T31" s="29">
        <f t="shared" si="0"/>
        <v>1828</v>
      </c>
      <c r="U31" s="29">
        <f t="shared" si="1"/>
        <v>4</v>
      </c>
      <c r="V31" s="29">
        <v>2020</v>
      </c>
      <c r="W31" s="29">
        <v>2020</v>
      </c>
      <c r="X31" s="29">
        <f t="shared" si="2"/>
        <v>2020</v>
      </c>
      <c r="Y31" s="29">
        <f t="shared" si="3"/>
        <v>0</v>
      </c>
      <c r="Z31" s="29" t="s">
        <v>142</v>
      </c>
      <c r="AA31" s="29" t="s">
        <v>165</v>
      </c>
      <c r="AB31" s="32">
        <v>7.1230829224999992</v>
      </c>
      <c r="AC31" s="32">
        <v>7.6847569027777798</v>
      </c>
    </row>
    <row r="32" spans="1:29" x14ac:dyDescent="0.25">
      <c r="A32" s="29" t="s">
        <v>1594</v>
      </c>
      <c r="B32" s="29">
        <v>31</v>
      </c>
      <c r="C32" s="18">
        <v>469</v>
      </c>
      <c r="D32" s="29">
        <v>2020</v>
      </c>
      <c r="E32" s="17">
        <v>2020</v>
      </c>
      <c r="F32" s="29" t="s">
        <v>12</v>
      </c>
      <c r="G32" s="29">
        <v>31</v>
      </c>
      <c r="H32" s="29">
        <v>2020</v>
      </c>
      <c r="I32" s="30">
        <v>38</v>
      </c>
      <c r="J32" s="29" t="s">
        <v>12</v>
      </c>
      <c r="K32" s="29" t="s">
        <v>12</v>
      </c>
      <c r="L32" s="31">
        <v>138598.53810000001</v>
      </c>
      <c r="M32" s="31">
        <v>5028714.4009999996</v>
      </c>
      <c r="N32" s="31">
        <v>138598.538</v>
      </c>
      <c r="O32" s="31">
        <v>5028714.4009999996</v>
      </c>
      <c r="P32" s="29"/>
      <c r="Q32" s="29"/>
      <c r="R32" s="29">
        <v>1824</v>
      </c>
      <c r="S32" s="29">
        <v>1832</v>
      </c>
      <c r="T32" s="29">
        <f t="shared" si="0"/>
        <v>1828</v>
      </c>
      <c r="U32" s="29">
        <f t="shared" si="1"/>
        <v>4</v>
      </c>
      <c r="V32" s="29">
        <v>2020</v>
      </c>
      <c r="W32" s="29">
        <v>2020</v>
      </c>
      <c r="X32" s="29">
        <f t="shared" si="2"/>
        <v>2020</v>
      </c>
      <c r="Y32" s="29">
        <f t="shared" si="3"/>
        <v>0</v>
      </c>
      <c r="Z32" s="29" t="s">
        <v>142</v>
      </c>
      <c r="AA32" s="29" t="s">
        <v>167</v>
      </c>
      <c r="AB32" s="32">
        <v>5.9519996205263164</v>
      </c>
      <c r="AC32" s="32">
        <v>6.4473123810526332</v>
      </c>
    </row>
    <row r="33" spans="1:29" x14ac:dyDescent="0.25">
      <c r="A33" s="29" t="s">
        <v>1595</v>
      </c>
      <c r="B33" s="29">
        <v>32</v>
      </c>
      <c r="C33" s="18">
        <v>1050</v>
      </c>
      <c r="D33" s="29">
        <v>2020</v>
      </c>
      <c r="E33" s="17">
        <v>2020</v>
      </c>
      <c r="F33" s="29" t="s">
        <v>12</v>
      </c>
      <c r="G33" s="29">
        <v>32</v>
      </c>
      <c r="H33" s="29">
        <v>2020</v>
      </c>
      <c r="I33" s="30">
        <v>38</v>
      </c>
      <c r="J33" s="29" t="s">
        <v>12</v>
      </c>
      <c r="K33" s="29" t="s">
        <v>12</v>
      </c>
      <c r="L33" s="31">
        <v>139215.86240000001</v>
      </c>
      <c r="M33" s="31">
        <v>5028647.28</v>
      </c>
      <c r="N33" s="31">
        <v>139215.86199999999</v>
      </c>
      <c r="O33" s="31">
        <v>5028647.28</v>
      </c>
      <c r="P33" s="29"/>
      <c r="Q33" s="29"/>
      <c r="R33" s="29">
        <v>1807</v>
      </c>
      <c r="S33" s="29">
        <v>1824</v>
      </c>
      <c r="T33" s="29">
        <f t="shared" si="0"/>
        <v>1815.5</v>
      </c>
      <c r="U33" s="29">
        <f t="shared" si="1"/>
        <v>8.5</v>
      </c>
      <c r="V33" s="29">
        <v>2020</v>
      </c>
      <c r="W33" s="29">
        <v>2020</v>
      </c>
      <c r="X33" s="29">
        <f t="shared" si="2"/>
        <v>2020</v>
      </c>
      <c r="Y33" s="29">
        <f t="shared" si="3"/>
        <v>0</v>
      </c>
      <c r="Z33" s="29" t="s">
        <v>142</v>
      </c>
      <c r="AA33" s="29" t="s">
        <v>169</v>
      </c>
      <c r="AB33" s="32">
        <v>10.026356527631577</v>
      </c>
      <c r="AC33" s="32">
        <v>11.436058026842105</v>
      </c>
    </row>
    <row r="34" spans="1:29" x14ac:dyDescent="0.25">
      <c r="A34" s="29" t="s">
        <v>1596</v>
      </c>
      <c r="B34" s="29">
        <v>33</v>
      </c>
      <c r="C34" s="18">
        <v>1023</v>
      </c>
      <c r="D34" s="29">
        <v>2020</v>
      </c>
      <c r="E34" s="17">
        <v>2020</v>
      </c>
      <c r="F34" s="29" t="s">
        <v>12</v>
      </c>
      <c r="G34" s="29">
        <v>33</v>
      </c>
      <c r="H34" s="29">
        <v>2020</v>
      </c>
      <c r="I34" s="30">
        <v>26</v>
      </c>
      <c r="J34" s="29" t="s">
        <v>12</v>
      </c>
      <c r="K34" s="29" t="s">
        <v>12</v>
      </c>
      <c r="L34" s="31">
        <v>139191.65270000001</v>
      </c>
      <c r="M34" s="31">
        <v>5028834.04</v>
      </c>
      <c r="N34" s="31">
        <v>139191.65299999999</v>
      </c>
      <c r="O34" s="31">
        <v>5028834.04</v>
      </c>
      <c r="P34" s="29"/>
      <c r="Q34" s="29"/>
      <c r="R34" s="29">
        <v>1807</v>
      </c>
      <c r="S34" s="29">
        <v>1824</v>
      </c>
      <c r="T34" s="29">
        <f t="shared" ref="T34:T56" si="4">AVERAGE(R34:S34)</f>
        <v>1815.5</v>
      </c>
      <c r="U34" s="29">
        <f t="shared" si="1"/>
        <v>8.5</v>
      </c>
      <c r="V34" s="29">
        <v>2020</v>
      </c>
      <c r="W34" s="29">
        <v>2020</v>
      </c>
      <c r="X34" s="29">
        <f t="shared" si="2"/>
        <v>2020</v>
      </c>
      <c r="Y34" s="29">
        <f t="shared" ref="Y34:Y56" si="5">X34-V34</f>
        <v>0</v>
      </c>
      <c r="Z34" s="29" t="s">
        <v>142</v>
      </c>
      <c r="AA34" s="29" t="s">
        <v>171</v>
      </c>
      <c r="AB34" s="32">
        <v>9.9859465684615394</v>
      </c>
      <c r="AC34" s="32">
        <v>11.459843798461538</v>
      </c>
    </row>
    <row r="35" spans="1:29" x14ac:dyDescent="0.25">
      <c r="A35" s="29" t="s">
        <v>1597</v>
      </c>
      <c r="B35" s="29">
        <v>34</v>
      </c>
      <c r="C35" s="18">
        <v>923</v>
      </c>
      <c r="D35" s="29">
        <v>2020</v>
      </c>
      <c r="E35" s="17">
        <v>2020</v>
      </c>
      <c r="F35" s="29" t="s">
        <v>12</v>
      </c>
      <c r="G35" s="29">
        <v>34</v>
      </c>
      <c r="H35" s="29">
        <v>2020</v>
      </c>
      <c r="I35" s="30">
        <v>12</v>
      </c>
      <c r="J35" s="29" t="s">
        <v>12</v>
      </c>
      <c r="K35" s="29" t="s">
        <v>12</v>
      </c>
      <c r="L35" s="31">
        <v>139102.00668964081</v>
      </c>
      <c r="M35" s="31">
        <v>5029037.7789892824</v>
      </c>
      <c r="N35" s="31">
        <v>139102.00700000001</v>
      </c>
      <c r="O35" s="31">
        <v>5029037.7790000001</v>
      </c>
      <c r="P35" s="29"/>
      <c r="Q35" s="29"/>
      <c r="R35" s="29">
        <v>1802</v>
      </c>
      <c r="S35" s="29">
        <v>1805</v>
      </c>
      <c r="T35" s="29">
        <f t="shared" si="4"/>
        <v>1803.5</v>
      </c>
      <c r="U35" s="29">
        <f t="shared" si="1"/>
        <v>1.5</v>
      </c>
      <c r="V35" s="29">
        <v>2020</v>
      </c>
      <c r="W35" s="29">
        <v>2020</v>
      </c>
      <c r="X35" s="29">
        <f t="shared" si="2"/>
        <v>2020</v>
      </c>
      <c r="Y35" s="29">
        <f t="shared" si="5"/>
        <v>0</v>
      </c>
      <c r="Z35" s="29" t="s">
        <v>142</v>
      </c>
      <c r="AA35" s="29" t="s">
        <v>173</v>
      </c>
      <c r="AB35" s="32">
        <v>25.441940310833331</v>
      </c>
      <c r="AC35" s="32">
        <v>25.175416060833339</v>
      </c>
    </row>
    <row r="36" spans="1:29" x14ac:dyDescent="0.25">
      <c r="A36" s="29" t="s">
        <v>1598</v>
      </c>
      <c r="B36" s="29">
        <v>35</v>
      </c>
      <c r="C36" s="18">
        <v>850</v>
      </c>
      <c r="D36" s="29">
        <v>2020</v>
      </c>
      <c r="E36" s="17">
        <v>2020</v>
      </c>
      <c r="F36" s="29" t="s">
        <v>12</v>
      </c>
      <c r="G36" s="29">
        <v>35</v>
      </c>
      <c r="H36" s="29">
        <v>2020</v>
      </c>
      <c r="I36" s="30">
        <v>26</v>
      </c>
      <c r="J36" s="29" t="s">
        <v>12</v>
      </c>
      <c r="K36" s="29" t="s">
        <v>12</v>
      </c>
      <c r="L36" s="31">
        <v>139078.0723</v>
      </c>
      <c r="M36" s="31">
        <v>5028738.1339999996</v>
      </c>
      <c r="N36" s="31">
        <v>139078.07199999999</v>
      </c>
      <c r="O36" s="31">
        <v>5028738.1339999996</v>
      </c>
      <c r="P36" s="29"/>
      <c r="Q36" s="29"/>
      <c r="R36" s="29">
        <v>1790</v>
      </c>
      <c r="S36" s="29">
        <v>1803</v>
      </c>
      <c r="T36" s="29">
        <f t="shared" si="4"/>
        <v>1796.5</v>
      </c>
      <c r="U36" s="29">
        <f t="shared" si="1"/>
        <v>6.5</v>
      </c>
      <c r="V36" s="29">
        <v>2020</v>
      </c>
      <c r="W36" s="29">
        <v>2020</v>
      </c>
      <c r="X36" s="29">
        <f t="shared" si="2"/>
        <v>2020</v>
      </c>
      <c r="Y36" s="29">
        <f t="shared" si="5"/>
        <v>0</v>
      </c>
      <c r="Z36" s="29" t="s">
        <v>142</v>
      </c>
      <c r="AA36" s="29" t="s">
        <v>175</v>
      </c>
      <c r="AB36" s="32">
        <v>10.366924616923079</v>
      </c>
      <c r="AC36" s="32">
        <v>12.124088624615384</v>
      </c>
    </row>
    <row r="37" spans="1:29" x14ac:dyDescent="0.25">
      <c r="A37" s="29" t="s">
        <v>1599</v>
      </c>
      <c r="B37" s="29">
        <v>36</v>
      </c>
      <c r="C37" s="18">
        <v>740</v>
      </c>
      <c r="D37" s="29">
        <v>2020</v>
      </c>
      <c r="E37" s="17">
        <v>2020</v>
      </c>
      <c r="F37" s="29" t="s">
        <v>12</v>
      </c>
      <c r="G37" s="29">
        <v>36</v>
      </c>
      <c r="H37" s="29">
        <v>2020</v>
      </c>
      <c r="I37" s="30">
        <v>28</v>
      </c>
      <c r="J37" s="29" t="s">
        <v>12</v>
      </c>
      <c r="K37" s="29" t="s">
        <v>12</v>
      </c>
      <c r="L37" s="31">
        <v>138964.92259999999</v>
      </c>
      <c r="M37" s="31">
        <v>5028900.1830000002</v>
      </c>
      <c r="N37" s="31">
        <v>138964.92300000001</v>
      </c>
      <c r="O37" s="31">
        <v>5028900.1830000002</v>
      </c>
      <c r="P37" s="29"/>
      <c r="Q37" s="29"/>
      <c r="R37" s="29">
        <v>1790</v>
      </c>
      <c r="S37" s="29">
        <v>1803</v>
      </c>
      <c r="T37" s="29">
        <f t="shared" si="4"/>
        <v>1796.5</v>
      </c>
      <c r="U37" s="29">
        <f t="shared" si="1"/>
        <v>6.5</v>
      </c>
      <c r="V37" s="29">
        <v>2020</v>
      </c>
      <c r="W37" s="29">
        <v>2020</v>
      </c>
      <c r="X37" s="29">
        <f t="shared" si="2"/>
        <v>2020</v>
      </c>
      <c r="Y37" s="29">
        <f t="shared" si="5"/>
        <v>0</v>
      </c>
      <c r="Z37" s="29" t="s">
        <v>142</v>
      </c>
      <c r="AA37" s="29" t="s">
        <v>175</v>
      </c>
      <c r="AB37" s="32">
        <v>9.7414275774999997</v>
      </c>
      <c r="AC37" s="32">
        <v>9.5598515089285705</v>
      </c>
    </row>
    <row r="38" spans="1:29" x14ac:dyDescent="0.25">
      <c r="A38" s="29" t="s">
        <v>1600</v>
      </c>
      <c r="B38" s="29">
        <v>37</v>
      </c>
      <c r="C38" s="18">
        <v>877</v>
      </c>
      <c r="D38" s="29">
        <v>2020</v>
      </c>
      <c r="E38" s="17">
        <v>2020</v>
      </c>
      <c r="F38" s="29" t="s">
        <v>12</v>
      </c>
      <c r="G38" s="29">
        <v>37</v>
      </c>
      <c r="H38" s="29">
        <v>2020</v>
      </c>
      <c r="I38" s="30">
        <v>25</v>
      </c>
      <c r="J38" s="29" t="s">
        <v>12</v>
      </c>
      <c r="K38" s="29" t="s">
        <v>12</v>
      </c>
      <c r="L38" s="31">
        <v>139083.78479999999</v>
      </c>
      <c r="M38" s="31">
        <v>5028849.4800000004</v>
      </c>
      <c r="N38" s="31">
        <v>139083.785</v>
      </c>
      <c r="O38" s="31">
        <v>5028849.4800000004</v>
      </c>
      <c r="P38" s="29"/>
      <c r="Q38" s="29"/>
      <c r="R38" s="29">
        <v>1790</v>
      </c>
      <c r="S38" s="29">
        <v>1803</v>
      </c>
      <c r="T38" s="29">
        <f t="shared" si="4"/>
        <v>1796.5</v>
      </c>
      <c r="U38" s="29">
        <f t="shared" si="1"/>
        <v>6.5</v>
      </c>
      <c r="V38" s="29">
        <v>2020</v>
      </c>
      <c r="W38" s="29">
        <v>2020</v>
      </c>
      <c r="X38" s="29">
        <f t="shared" si="2"/>
        <v>2020</v>
      </c>
      <c r="Y38" s="29">
        <f t="shared" si="5"/>
        <v>0</v>
      </c>
      <c r="Z38" s="29" t="s">
        <v>142</v>
      </c>
      <c r="AA38" s="29" t="s">
        <v>175</v>
      </c>
      <c r="AB38" s="32">
        <v>5.4694841619999996</v>
      </c>
      <c r="AC38" s="32">
        <v>5.5849741375999997</v>
      </c>
    </row>
    <row r="39" spans="1:29" x14ac:dyDescent="0.25">
      <c r="A39" s="29" t="s">
        <v>1601</v>
      </c>
      <c r="B39" s="29">
        <v>38</v>
      </c>
      <c r="C39" s="18">
        <v>680</v>
      </c>
      <c r="D39" s="29">
        <v>2020</v>
      </c>
      <c r="E39" s="17">
        <v>2020</v>
      </c>
      <c r="F39" s="29" t="s">
        <v>12</v>
      </c>
      <c r="G39" s="29">
        <v>38</v>
      </c>
      <c r="H39" s="29">
        <v>2020</v>
      </c>
      <c r="I39" s="30">
        <v>26</v>
      </c>
      <c r="J39" s="29" t="s">
        <v>12</v>
      </c>
      <c r="K39" s="29" t="s">
        <v>12</v>
      </c>
      <c r="L39" s="31">
        <v>138911.7255</v>
      </c>
      <c r="M39" s="31">
        <v>5028801.2699999996</v>
      </c>
      <c r="N39" s="31">
        <v>138911.726</v>
      </c>
      <c r="O39" s="31">
        <v>5028801.2699999996</v>
      </c>
      <c r="P39" s="29"/>
      <c r="Q39" s="29"/>
      <c r="R39" s="29"/>
      <c r="S39" s="29">
        <v>1780</v>
      </c>
      <c r="T39" s="29">
        <f t="shared" si="4"/>
        <v>1780</v>
      </c>
      <c r="U39" s="29"/>
      <c r="V39" s="29">
        <v>2020</v>
      </c>
      <c r="W39" s="29">
        <v>2020</v>
      </c>
      <c r="X39" s="29">
        <f t="shared" si="2"/>
        <v>2020</v>
      </c>
      <c r="Y39" s="29">
        <f t="shared" si="5"/>
        <v>0</v>
      </c>
      <c r="Z39" s="29" t="s">
        <v>142</v>
      </c>
      <c r="AA39" s="29" t="s">
        <v>179</v>
      </c>
      <c r="AB39" s="32">
        <v>9.2667915553846161</v>
      </c>
      <c r="AC39" s="32">
        <v>10.645811337692304</v>
      </c>
    </row>
    <row r="40" spans="1:29" x14ac:dyDescent="0.25">
      <c r="A40" s="29" t="s">
        <v>1602</v>
      </c>
      <c r="B40" s="29">
        <v>39</v>
      </c>
      <c r="C40" s="18">
        <v>974</v>
      </c>
      <c r="D40" s="29">
        <v>2020</v>
      </c>
      <c r="E40" s="17">
        <v>2020</v>
      </c>
      <c r="F40" s="29" t="s">
        <v>12</v>
      </c>
      <c r="G40" s="29">
        <v>39</v>
      </c>
      <c r="H40" s="29">
        <v>2020</v>
      </c>
      <c r="I40" s="30">
        <v>20</v>
      </c>
      <c r="J40" s="29" t="s">
        <v>12</v>
      </c>
      <c r="K40" s="29" t="s">
        <v>12</v>
      </c>
      <c r="L40" s="31">
        <v>139119.30790000001</v>
      </c>
      <c r="M40" s="31">
        <v>5028700.33</v>
      </c>
      <c r="N40" s="31">
        <v>139119.30799999999</v>
      </c>
      <c r="O40" s="31">
        <v>5028700.33</v>
      </c>
      <c r="P40" s="29"/>
      <c r="Q40" s="29"/>
      <c r="R40" s="29"/>
      <c r="S40" s="29">
        <v>1780</v>
      </c>
      <c r="T40" s="29">
        <f t="shared" si="4"/>
        <v>1780</v>
      </c>
      <c r="U40" s="29"/>
      <c r="V40" s="29">
        <v>2020</v>
      </c>
      <c r="W40" s="29">
        <v>2020</v>
      </c>
      <c r="X40" s="29">
        <f t="shared" si="2"/>
        <v>2020</v>
      </c>
      <c r="Y40" s="29">
        <f t="shared" si="5"/>
        <v>0</v>
      </c>
      <c r="Z40" s="29" t="s">
        <v>142</v>
      </c>
      <c r="AA40" s="29" t="s">
        <v>181</v>
      </c>
      <c r="AB40" s="32">
        <v>11.987877747999999</v>
      </c>
      <c r="AC40" s="32">
        <v>12.592272843</v>
      </c>
    </row>
    <row r="41" spans="1:29" x14ac:dyDescent="0.25">
      <c r="A41" s="29" t="s">
        <v>1571</v>
      </c>
      <c r="B41" s="29">
        <v>40</v>
      </c>
      <c r="C41" s="18">
        <v>995</v>
      </c>
      <c r="D41" s="29">
        <v>1946</v>
      </c>
      <c r="E41" s="17">
        <v>1946</v>
      </c>
      <c r="F41" s="29" t="s">
        <v>12</v>
      </c>
      <c r="G41" s="29">
        <v>40</v>
      </c>
      <c r="H41" s="29">
        <v>1946</v>
      </c>
      <c r="I41" s="30">
        <v>21</v>
      </c>
      <c r="J41" s="29" t="s">
        <v>12</v>
      </c>
      <c r="K41" s="29" t="s">
        <v>12</v>
      </c>
      <c r="L41" s="31">
        <v>139134.08679999999</v>
      </c>
      <c r="M41" s="31">
        <v>5028449.1359999999</v>
      </c>
      <c r="N41" s="31">
        <v>139134.087</v>
      </c>
      <c r="O41" s="31">
        <v>5028449.1359999999</v>
      </c>
      <c r="P41" s="29"/>
      <c r="Q41" s="29"/>
      <c r="R41" s="29">
        <v>1832</v>
      </c>
      <c r="S41" s="29">
        <v>1862</v>
      </c>
      <c r="T41" s="29">
        <f t="shared" si="4"/>
        <v>1847</v>
      </c>
      <c r="U41" s="29">
        <f>T41-R41</f>
        <v>15</v>
      </c>
      <c r="V41" s="29">
        <v>1966</v>
      </c>
      <c r="W41" s="29">
        <v>1983</v>
      </c>
      <c r="X41" s="29">
        <f t="shared" si="2"/>
        <v>1974.5</v>
      </c>
      <c r="Y41" s="29">
        <f t="shared" si="5"/>
        <v>8.5</v>
      </c>
      <c r="Z41" s="29" t="s">
        <v>142</v>
      </c>
      <c r="AA41" s="29" t="s">
        <v>183</v>
      </c>
      <c r="AB41" s="32">
        <v>8.2983051595238102</v>
      </c>
      <c r="AC41" s="32">
        <v>7.3074451309523809</v>
      </c>
    </row>
    <row r="42" spans="1:29" x14ac:dyDescent="0.25">
      <c r="A42" s="29" t="s">
        <v>1554</v>
      </c>
      <c r="B42" s="29">
        <v>41</v>
      </c>
      <c r="C42" s="18">
        <v>1109</v>
      </c>
      <c r="D42" s="29">
        <v>1883</v>
      </c>
      <c r="E42" s="17">
        <v>1883</v>
      </c>
      <c r="F42" s="29" t="s">
        <v>12</v>
      </c>
      <c r="G42" s="29">
        <v>41</v>
      </c>
      <c r="H42" s="29">
        <v>1883</v>
      </c>
      <c r="I42" s="30">
        <v>11</v>
      </c>
      <c r="J42" s="29" t="s">
        <v>12</v>
      </c>
      <c r="K42" s="29" t="s">
        <v>12</v>
      </c>
      <c r="L42" s="31">
        <v>139250.37379407461</v>
      </c>
      <c r="M42" s="31">
        <v>5028558.1919999998</v>
      </c>
      <c r="N42" s="31">
        <v>139250.37400000001</v>
      </c>
      <c r="O42" s="31">
        <v>5028558.1919999998</v>
      </c>
      <c r="P42" s="29"/>
      <c r="Q42" s="29"/>
      <c r="R42" s="29">
        <v>1832</v>
      </c>
      <c r="S42" s="29">
        <v>1862</v>
      </c>
      <c r="T42" s="29">
        <f t="shared" si="4"/>
        <v>1847</v>
      </c>
      <c r="U42" s="29">
        <f>T42-R42</f>
        <v>15</v>
      </c>
      <c r="V42" s="29">
        <v>1931</v>
      </c>
      <c r="W42" s="29">
        <v>1947</v>
      </c>
      <c r="X42" s="29">
        <f t="shared" si="2"/>
        <v>1939</v>
      </c>
      <c r="Y42" s="29">
        <f t="shared" si="5"/>
        <v>8</v>
      </c>
      <c r="Z42" s="29" t="s">
        <v>142</v>
      </c>
      <c r="AA42" s="29" t="s">
        <v>185</v>
      </c>
      <c r="AB42" s="32">
        <v>19.828088955454547</v>
      </c>
      <c r="AC42" s="32">
        <v>19.511546971818181</v>
      </c>
    </row>
    <row r="43" spans="1:29" x14ac:dyDescent="0.25">
      <c r="A43" s="29" t="s">
        <v>1552</v>
      </c>
      <c r="B43" s="29">
        <v>42</v>
      </c>
      <c r="C43" s="18">
        <v>903</v>
      </c>
      <c r="D43" s="29">
        <v>1882</v>
      </c>
      <c r="E43" s="17">
        <v>1882</v>
      </c>
      <c r="F43" s="29" t="s">
        <v>12</v>
      </c>
      <c r="G43" s="29">
        <v>42</v>
      </c>
      <c r="H43" s="29">
        <v>1882</v>
      </c>
      <c r="I43" s="30">
        <v>14</v>
      </c>
      <c r="J43" s="29" t="s">
        <v>12</v>
      </c>
      <c r="K43" s="29" t="s">
        <v>12</v>
      </c>
      <c r="L43" s="31">
        <v>139086.51836294529</v>
      </c>
      <c r="M43" s="31">
        <v>5028415.1236740416</v>
      </c>
      <c r="N43" s="31">
        <v>139086.51800000001</v>
      </c>
      <c r="O43" s="31">
        <v>5028415.1239999998</v>
      </c>
      <c r="P43" s="29"/>
      <c r="Q43" s="29"/>
      <c r="R43" s="29">
        <v>1797</v>
      </c>
      <c r="S43" s="29">
        <v>1807</v>
      </c>
      <c r="T43" s="29">
        <f t="shared" si="4"/>
        <v>1802</v>
      </c>
      <c r="U43" s="29">
        <f>T43-R43</f>
        <v>5</v>
      </c>
      <c r="V43" s="29">
        <v>1917</v>
      </c>
      <c r="W43" s="29">
        <v>1931</v>
      </c>
      <c r="X43" s="29">
        <f t="shared" si="2"/>
        <v>1924</v>
      </c>
      <c r="Y43" s="29">
        <f t="shared" si="5"/>
        <v>7</v>
      </c>
      <c r="Z43" s="29" t="s">
        <v>142</v>
      </c>
      <c r="AA43" s="29" t="s">
        <v>187</v>
      </c>
      <c r="AB43" s="32">
        <v>13.112631365</v>
      </c>
      <c r="AC43" s="32">
        <v>17.067062952857142</v>
      </c>
    </row>
    <row r="44" spans="1:29" x14ac:dyDescent="0.25">
      <c r="A44" s="29" t="s">
        <v>1553</v>
      </c>
      <c r="B44" s="29">
        <v>43</v>
      </c>
      <c r="C44" s="18">
        <v>323</v>
      </c>
      <c r="D44" s="29">
        <v>1882</v>
      </c>
      <c r="E44" s="17">
        <v>1882</v>
      </c>
      <c r="F44" s="29" t="s">
        <v>12</v>
      </c>
      <c r="G44" s="29">
        <v>43</v>
      </c>
      <c r="H44" s="29">
        <v>1882</v>
      </c>
      <c r="I44" s="30">
        <v>11</v>
      </c>
      <c r="J44" s="29" t="s">
        <v>12</v>
      </c>
      <c r="K44" s="29" t="s">
        <v>12</v>
      </c>
      <c r="L44" s="31">
        <v>138397.4695715617</v>
      </c>
      <c r="M44" s="31">
        <v>5028633.3114128225</v>
      </c>
      <c r="N44" s="31">
        <v>138397.47</v>
      </c>
      <c r="O44" s="31">
        <v>5028633.3109999998</v>
      </c>
      <c r="P44" s="29"/>
      <c r="Q44" s="29"/>
      <c r="R44" s="29">
        <v>1813</v>
      </c>
      <c r="S44" s="29">
        <v>1824</v>
      </c>
      <c r="T44" s="29">
        <f t="shared" si="4"/>
        <v>1818.5</v>
      </c>
      <c r="U44" s="29">
        <f>T44-R44</f>
        <v>5.5</v>
      </c>
      <c r="V44" s="29">
        <v>1905</v>
      </c>
      <c r="W44" s="29">
        <v>1911</v>
      </c>
      <c r="X44" s="29">
        <f t="shared" si="2"/>
        <v>1908</v>
      </c>
      <c r="Y44" s="29">
        <f t="shared" si="5"/>
        <v>3</v>
      </c>
      <c r="Z44" s="29" t="s">
        <v>142</v>
      </c>
      <c r="AA44" s="29" t="s">
        <v>189</v>
      </c>
      <c r="AB44" s="32">
        <v>24.408949974545461</v>
      </c>
      <c r="AC44" s="32">
        <v>29.530458638181816</v>
      </c>
    </row>
    <row r="45" spans="1:29" x14ac:dyDescent="0.25">
      <c r="A45" s="29" t="s">
        <v>1555</v>
      </c>
      <c r="B45" s="29">
        <v>44</v>
      </c>
      <c r="C45" s="18">
        <v>607</v>
      </c>
      <c r="D45" s="29">
        <v>1883</v>
      </c>
      <c r="E45" s="17">
        <v>1883</v>
      </c>
      <c r="F45" s="29" t="s">
        <v>12</v>
      </c>
      <c r="G45" s="29">
        <v>44</v>
      </c>
      <c r="H45" s="29">
        <v>1883</v>
      </c>
      <c r="I45" s="30">
        <v>6</v>
      </c>
      <c r="J45" s="29" t="s">
        <v>12</v>
      </c>
      <c r="K45" s="29" t="s">
        <v>12</v>
      </c>
      <c r="L45" s="31">
        <v>138802.95759999999</v>
      </c>
      <c r="M45" s="31">
        <v>5029082.5420000004</v>
      </c>
      <c r="N45" s="31">
        <v>138802.95800000001</v>
      </c>
      <c r="O45" s="31">
        <v>5029082.5420000004</v>
      </c>
      <c r="P45" s="29"/>
      <c r="Q45" s="29"/>
      <c r="R45" s="29"/>
      <c r="S45" s="29">
        <v>1749</v>
      </c>
      <c r="T45" s="29">
        <f t="shared" si="4"/>
        <v>1749</v>
      </c>
      <c r="U45" s="29"/>
      <c r="V45" s="29">
        <v>1876</v>
      </c>
      <c r="W45" s="29">
        <v>1905</v>
      </c>
      <c r="X45" s="29">
        <f t="shared" si="2"/>
        <v>1890.5</v>
      </c>
      <c r="Y45" s="29">
        <f t="shared" si="5"/>
        <v>14.5</v>
      </c>
      <c r="Z45" s="29" t="s">
        <v>142</v>
      </c>
      <c r="AA45" s="29" t="s">
        <v>191</v>
      </c>
      <c r="AB45" s="32">
        <v>48.907374783333331</v>
      </c>
      <c r="AC45" s="32">
        <v>53.509687668333335</v>
      </c>
    </row>
    <row r="46" spans="1:29" x14ac:dyDescent="0.25">
      <c r="A46" s="29" t="s">
        <v>1556</v>
      </c>
      <c r="B46" s="29">
        <v>45</v>
      </c>
      <c r="C46" s="18">
        <v>346</v>
      </c>
      <c r="D46" s="29">
        <v>1883</v>
      </c>
      <c r="E46" s="17">
        <v>1883</v>
      </c>
      <c r="F46" s="29" t="s">
        <v>12</v>
      </c>
      <c r="G46" s="29">
        <v>45</v>
      </c>
      <c r="H46" s="29">
        <v>1883</v>
      </c>
      <c r="I46" s="30">
        <v>11</v>
      </c>
      <c r="J46" s="29" t="s">
        <v>12</v>
      </c>
      <c r="K46" s="29" t="s">
        <v>12</v>
      </c>
      <c r="L46" s="31">
        <v>138423.23970000001</v>
      </c>
      <c r="M46" s="31">
        <v>5028843.1730000004</v>
      </c>
      <c r="N46" s="31">
        <v>138423.24</v>
      </c>
      <c r="O46" s="31">
        <v>5028843.1730000004</v>
      </c>
      <c r="P46" s="29"/>
      <c r="Q46" s="29"/>
      <c r="R46" s="29">
        <v>1807</v>
      </c>
      <c r="S46" s="29">
        <v>1824</v>
      </c>
      <c r="T46" s="29">
        <f t="shared" si="4"/>
        <v>1815.5</v>
      </c>
      <c r="U46" s="29">
        <f>T46-R46</f>
        <v>8.5</v>
      </c>
      <c r="V46" s="29">
        <v>1883</v>
      </c>
      <c r="W46" s="29">
        <v>1905</v>
      </c>
      <c r="X46" s="29">
        <v>1911</v>
      </c>
      <c r="Y46" s="29">
        <f t="shared" si="5"/>
        <v>28</v>
      </c>
      <c r="Z46" s="29" t="s">
        <v>142</v>
      </c>
      <c r="AA46" s="29" t="s">
        <v>193</v>
      </c>
      <c r="AB46" s="32">
        <v>30.726649024545456</v>
      </c>
      <c r="AC46" s="32">
        <v>37.075703137272733</v>
      </c>
    </row>
    <row r="47" spans="1:29" x14ac:dyDescent="0.25">
      <c r="A47" s="29" t="s">
        <v>1557</v>
      </c>
      <c r="B47" s="29">
        <v>46</v>
      </c>
      <c r="C47" s="18">
        <v>335</v>
      </c>
      <c r="D47" s="29">
        <v>1883</v>
      </c>
      <c r="E47" s="17">
        <v>1883</v>
      </c>
      <c r="F47" s="29" t="s">
        <v>12</v>
      </c>
      <c r="G47" s="29">
        <v>46</v>
      </c>
      <c r="H47" s="29">
        <v>1883</v>
      </c>
      <c r="I47" s="30">
        <v>10</v>
      </c>
      <c r="J47" s="29" t="s">
        <v>12</v>
      </c>
      <c r="K47" s="29" t="s">
        <v>12</v>
      </c>
      <c r="L47" s="31">
        <v>138422.77349525969</v>
      </c>
      <c r="M47" s="31">
        <v>5028980.245744667</v>
      </c>
      <c r="N47" s="31">
        <v>138422.77299999999</v>
      </c>
      <c r="O47" s="31">
        <v>5028980.2460000003</v>
      </c>
      <c r="P47" s="29"/>
      <c r="Q47" s="29"/>
      <c r="R47" s="29">
        <v>1807</v>
      </c>
      <c r="S47" s="29">
        <v>1824</v>
      </c>
      <c r="T47" s="29">
        <f t="shared" si="4"/>
        <v>1815.5</v>
      </c>
      <c r="U47" s="29">
        <f>T47-R47</f>
        <v>8.5</v>
      </c>
      <c r="V47" s="29">
        <v>1883</v>
      </c>
      <c r="W47" s="29">
        <v>1905</v>
      </c>
      <c r="X47" s="29">
        <v>1911</v>
      </c>
      <c r="Y47" s="29">
        <f t="shared" si="5"/>
        <v>28</v>
      </c>
      <c r="Z47" s="29" t="s">
        <v>142</v>
      </c>
      <c r="AA47" s="29" t="s">
        <v>195</v>
      </c>
      <c r="AB47" s="32">
        <v>29.980658162000005</v>
      </c>
      <c r="AC47" s="32">
        <v>41.541670797999998</v>
      </c>
    </row>
    <row r="48" spans="1:29" x14ac:dyDescent="0.25">
      <c r="A48" s="29" t="s">
        <v>1558</v>
      </c>
      <c r="B48" s="29">
        <v>47</v>
      </c>
      <c r="C48" s="18">
        <v>462</v>
      </c>
      <c r="D48" s="29">
        <v>1883</v>
      </c>
      <c r="E48" s="17">
        <v>1883</v>
      </c>
      <c r="F48" s="29" t="s">
        <v>12</v>
      </c>
      <c r="G48" s="29">
        <v>47</v>
      </c>
      <c r="H48" s="29">
        <v>1883</v>
      </c>
      <c r="I48" s="30">
        <v>6</v>
      </c>
      <c r="J48" s="29" t="s">
        <v>12</v>
      </c>
      <c r="K48" s="29" t="s">
        <v>12</v>
      </c>
      <c r="L48" s="31">
        <v>138551.83749881489</v>
      </c>
      <c r="M48" s="31">
        <v>5029272.4085011845</v>
      </c>
      <c r="N48" s="31">
        <v>138551.837</v>
      </c>
      <c r="O48" s="31">
        <v>5029272.409</v>
      </c>
      <c r="P48" s="29"/>
      <c r="Q48" s="29"/>
      <c r="R48" s="29">
        <v>1807</v>
      </c>
      <c r="S48" s="29">
        <v>1824</v>
      </c>
      <c r="T48" s="29">
        <f t="shared" si="4"/>
        <v>1815.5</v>
      </c>
      <c r="U48" s="29">
        <f>T48-R48</f>
        <v>8.5</v>
      </c>
      <c r="V48" s="29">
        <v>1883</v>
      </c>
      <c r="W48" s="29">
        <v>1905</v>
      </c>
      <c r="X48" s="29">
        <v>1911</v>
      </c>
      <c r="Y48" s="29">
        <f t="shared" si="5"/>
        <v>28</v>
      </c>
      <c r="Z48" s="29" t="s">
        <v>142</v>
      </c>
      <c r="AA48" s="29" t="s">
        <v>197</v>
      </c>
      <c r="AB48" s="32">
        <v>29.546574780000004</v>
      </c>
      <c r="AC48" s="32">
        <v>31.342461836666669</v>
      </c>
    </row>
    <row r="49" spans="1:29" x14ac:dyDescent="0.25">
      <c r="A49" s="29" t="s">
        <v>1543</v>
      </c>
      <c r="B49" s="29">
        <v>48</v>
      </c>
      <c r="C49" s="18">
        <v>845</v>
      </c>
      <c r="D49" s="29">
        <v>1803</v>
      </c>
      <c r="E49" s="17">
        <v>1803</v>
      </c>
      <c r="F49" s="29" t="s">
        <v>12</v>
      </c>
      <c r="G49" s="29">
        <v>48</v>
      </c>
      <c r="H49" s="29">
        <v>1803</v>
      </c>
      <c r="I49" s="30">
        <v>4</v>
      </c>
      <c r="J49" s="29" t="s">
        <v>12</v>
      </c>
      <c r="K49" s="29" t="s">
        <v>12</v>
      </c>
      <c r="L49" s="31">
        <v>139070.81270000001</v>
      </c>
      <c r="M49" s="31">
        <v>5028683.5599999996</v>
      </c>
      <c r="N49" s="31">
        <v>139070.81299999999</v>
      </c>
      <c r="O49" s="31">
        <v>5028683.5599999996</v>
      </c>
      <c r="P49" s="29"/>
      <c r="Q49" s="29"/>
      <c r="R49" s="29">
        <v>1749</v>
      </c>
      <c r="S49" s="29">
        <v>1780</v>
      </c>
      <c r="T49" s="29">
        <f t="shared" si="4"/>
        <v>1764.5</v>
      </c>
      <c r="U49" s="29">
        <f>T49-R49</f>
        <v>15.5</v>
      </c>
      <c r="V49" s="29">
        <v>1807</v>
      </c>
      <c r="W49" s="29">
        <v>1824</v>
      </c>
      <c r="X49" s="29">
        <f t="shared" ref="X49:X56" si="6">AVERAGE(V49:W49)</f>
        <v>1815.5</v>
      </c>
      <c r="Y49" s="29">
        <f t="shared" si="5"/>
        <v>8.5</v>
      </c>
      <c r="Z49" s="29" t="s">
        <v>142</v>
      </c>
      <c r="AA49" s="29" t="s">
        <v>200</v>
      </c>
      <c r="AB49" s="32">
        <v>5.1318253924999997</v>
      </c>
      <c r="AC49" s="32">
        <v>5.0711589724999993</v>
      </c>
    </row>
    <row r="50" spans="1:29" x14ac:dyDescent="0.25">
      <c r="A50" s="29" t="s">
        <v>1544</v>
      </c>
      <c r="B50" s="29">
        <v>49</v>
      </c>
      <c r="C50" s="18">
        <v>918</v>
      </c>
      <c r="D50" s="29">
        <v>1803</v>
      </c>
      <c r="E50" s="17">
        <v>1803</v>
      </c>
      <c r="F50" s="29" t="s">
        <v>12</v>
      </c>
      <c r="G50" s="29">
        <v>49</v>
      </c>
      <c r="H50" s="29">
        <v>1803</v>
      </c>
      <c r="I50" s="30">
        <v>4</v>
      </c>
      <c r="J50" s="29" t="s">
        <v>12</v>
      </c>
      <c r="K50" s="29" t="s">
        <v>12</v>
      </c>
      <c r="L50" s="31">
        <v>139094.90239999999</v>
      </c>
      <c r="M50" s="31">
        <v>5028625.7450000001</v>
      </c>
      <c r="N50" s="31">
        <v>139094.902</v>
      </c>
      <c r="O50" s="31">
        <v>5028625.7450000001</v>
      </c>
      <c r="P50" s="29"/>
      <c r="Q50" s="29"/>
      <c r="R50" s="29">
        <v>1749</v>
      </c>
      <c r="S50" s="29">
        <v>1780</v>
      </c>
      <c r="T50" s="29">
        <f t="shared" si="4"/>
        <v>1764.5</v>
      </c>
      <c r="U50" s="29">
        <f>T50-R50</f>
        <v>15.5</v>
      </c>
      <c r="V50" s="29">
        <v>1807</v>
      </c>
      <c r="W50" s="29">
        <v>1824</v>
      </c>
      <c r="X50" s="29">
        <f t="shared" si="6"/>
        <v>1815.5</v>
      </c>
      <c r="Y50" s="29">
        <f t="shared" si="5"/>
        <v>8.5</v>
      </c>
      <c r="Z50" s="29" t="s">
        <v>142</v>
      </c>
      <c r="AA50" s="29" t="s">
        <v>200</v>
      </c>
      <c r="AB50" s="32">
        <v>11.3627688425</v>
      </c>
      <c r="AC50" s="32">
        <v>12.404519409999999</v>
      </c>
    </row>
    <row r="51" spans="1:29" x14ac:dyDescent="0.25">
      <c r="A51" s="29" t="s">
        <v>1545</v>
      </c>
      <c r="B51" s="29">
        <v>50</v>
      </c>
      <c r="C51" s="18">
        <v>1017</v>
      </c>
      <c r="D51" s="29">
        <v>1803</v>
      </c>
      <c r="E51" s="17">
        <v>1803</v>
      </c>
      <c r="F51" s="29" t="s">
        <v>12</v>
      </c>
      <c r="G51" s="29">
        <v>50</v>
      </c>
      <c r="H51" s="29">
        <v>1803</v>
      </c>
      <c r="I51" s="30">
        <v>5</v>
      </c>
      <c r="J51" s="29" t="s">
        <v>12</v>
      </c>
      <c r="K51" s="29" t="s">
        <v>12</v>
      </c>
      <c r="L51" s="31">
        <v>139141.71660000001</v>
      </c>
      <c r="M51" s="31">
        <v>5028553.9160000002</v>
      </c>
      <c r="N51" s="31">
        <v>139141.717</v>
      </c>
      <c r="O51" s="31">
        <v>5028553.9160000002</v>
      </c>
      <c r="P51" s="29"/>
      <c r="Q51" s="29"/>
      <c r="R51" s="29"/>
      <c r="S51" s="29">
        <v>1749</v>
      </c>
      <c r="T51" s="29">
        <f t="shared" si="4"/>
        <v>1749</v>
      </c>
      <c r="U51" s="29"/>
      <c r="V51" s="29">
        <v>1807</v>
      </c>
      <c r="W51" s="29">
        <v>1824</v>
      </c>
      <c r="X51" s="29">
        <f t="shared" si="6"/>
        <v>1815.5</v>
      </c>
      <c r="Y51" s="29">
        <f t="shared" si="5"/>
        <v>8.5</v>
      </c>
      <c r="Z51" s="29" t="s">
        <v>142</v>
      </c>
      <c r="AA51" s="29" t="s">
        <v>200</v>
      </c>
      <c r="AB51" s="32">
        <v>8.5997790540000008</v>
      </c>
      <c r="AC51" s="32">
        <v>12.148026676000001</v>
      </c>
    </row>
    <row r="52" spans="1:29" x14ac:dyDescent="0.25">
      <c r="A52" s="29" t="s">
        <v>1546</v>
      </c>
      <c r="B52" s="29">
        <v>51</v>
      </c>
      <c r="C52" s="18">
        <v>555</v>
      </c>
      <c r="D52" s="29">
        <v>1803</v>
      </c>
      <c r="E52" s="17">
        <v>1803</v>
      </c>
      <c r="F52" s="29" t="s">
        <v>12</v>
      </c>
      <c r="G52" s="29">
        <v>51</v>
      </c>
      <c r="H52" s="29">
        <v>1803</v>
      </c>
      <c r="I52" s="30">
        <v>4</v>
      </c>
      <c r="J52" s="29" t="s">
        <v>12</v>
      </c>
      <c r="K52" s="29" t="s">
        <v>12</v>
      </c>
      <c r="L52" s="31">
        <v>138694.47734990131</v>
      </c>
      <c r="M52" s="31">
        <v>5028881.5127874259</v>
      </c>
      <c r="N52" s="31">
        <v>138694.47700000001</v>
      </c>
      <c r="O52" s="31">
        <v>5028881.5130000003</v>
      </c>
      <c r="P52" s="29"/>
      <c r="Q52" s="29"/>
      <c r="R52" s="29"/>
      <c r="S52" s="29">
        <v>1749</v>
      </c>
      <c r="T52" s="29">
        <f t="shared" si="4"/>
        <v>1749</v>
      </c>
      <c r="U52" s="29"/>
      <c r="V52" s="29">
        <v>1780</v>
      </c>
      <c r="W52" s="29">
        <v>1824</v>
      </c>
      <c r="X52" s="29">
        <f t="shared" si="6"/>
        <v>1802</v>
      </c>
      <c r="Y52" s="29">
        <f t="shared" si="5"/>
        <v>22</v>
      </c>
      <c r="Z52" s="29" t="s">
        <v>142</v>
      </c>
      <c r="AA52" s="29" t="s">
        <v>204</v>
      </c>
      <c r="AB52" s="32">
        <v>4.375</v>
      </c>
      <c r="AC52" s="32">
        <v>6.0250000000000004</v>
      </c>
    </row>
    <row r="53" spans="1:29" x14ac:dyDescent="0.25">
      <c r="A53" s="29" t="s">
        <v>1547</v>
      </c>
      <c r="B53" s="29">
        <v>52</v>
      </c>
      <c r="C53" s="18">
        <v>614</v>
      </c>
      <c r="D53" s="29">
        <v>1803</v>
      </c>
      <c r="E53" s="17">
        <v>1803</v>
      </c>
      <c r="F53" s="29" t="s">
        <v>12</v>
      </c>
      <c r="G53" s="29">
        <v>52</v>
      </c>
      <c r="H53" s="29">
        <v>1803</v>
      </c>
      <c r="I53" s="30">
        <v>4</v>
      </c>
      <c r="J53" s="29" t="s">
        <v>12</v>
      </c>
      <c r="K53" s="29" t="s">
        <v>12</v>
      </c>
      <c r="L53" s="31">
        <v>138810.3394</v>
      </c>
      <c r="M53" s="31">
        <v>5028790.7690000003</v>
      </c>
      <c r="N53" s="31">
        <v>138810.33900000001</v>
      </c>
      <c r="O53" s="31">
        <v>5028790.7690000003</v>
      </c>
      <c r="P53" s="29"/>
      <c r="Q53" s="29"/>
      <c r="R53" s="29"/>
      <c r="S53" s="29">
        <v>1749</v>
      </c>
      <c r="T53" s="29">
        <f t="shared" si="4"/>
        <v>1749</v>
      </c>
      <c r="U53" s="29"/>
      <c r="V53" s="29">
        <v>1780</v>
      </c>
      <c r="W53" s="29">
        <v>1824</v>
      </c>
      <c r="X53" s="29">
        <f t="shared" si="6"/>
        <v>1802</v>
      </c>
      <c r="Y53" s="29">
        <f t="shared" si="5"/>
        <v>22</v>
      </c>
      <c r="Z53" s="29" t="s">
        <v>142</v>
      </c>
      <c r="AA53" s="29" t="s">
        <v>204</v>
      </c>
      <c r="AB53" s="32">
        <v>4.3499999999999996</v>
      </c>
      <c r="AC53" s="32">
        <v>4.5999999999999996</v>
      </c>
    </row>
    <row r="54" spans="1:29" x14ac:dyDescent="0.25">
      <c r="A54" s="29" t="s">
        <v>1548</v>
      </c>
      <c r="B54" s="29">
        <v>53</v>
      </c>
      <c r="C54" s="18">
        <v>545</v>
      </c>
      <c r="D54" s="29">
        <v>1803</v>
      </c>
      <c r="E54" s="17">
        <v>1803</v>
      </c>
      <c r="F54" s="29" t="s">
        <v>12</v>
      </c>
      <c r="G54" s="29">
        <v>53</v>
      </c>
      <c r="H54" s="29">
        <v>1803</v>
      </c>
      <c r="I54" s="30">
        <v>4</v>
      </c>
      <c r="J54" s="29" t="s">
        <v>12</v>
      </c>
      <c r="K54" s="29" t="s">
        <v>12</v>
      </c>
      <c r="L54" s="31">
        <v>138656.06116247529</v>
      </c>
      <c r="M54" s="31">
        <v>5028729.7077874262</v>
      </c>
      <c r="N54" s="31">
        <v>138656.06099999999</v>
      </c>
      <c r="O54" s="31">
        <v>5028729.7079999996</v>
      </c>
      <c r="P54" s="29"/>
      <c r="Q54" s="29"/>
      <c r="R54" s="29"/>
      <c r="S54" s="29">
        <v>1749</v>
      </c>
      <c r="T54" s="29">
        <f t="shared" si="4"/>
        <v>1749</v>
      </c>
      <c r="U54" s="29"/>
      <c r="V54" s="29">
        <v>1780</v>
      </c>
      <c r="W54" s="29">
        <v>1824</v>
      </c>
      <c r="X54" s="29">
        <f t="shared" si="6"/>
        <v>1802</v>
      </c>
      <c r="Y54" s="29">
        <f t="shared" si="5"/>
        <v>22</v>
      </c>
      <c r="Z54" s="29" t="s">
        <v>142</v>
      </c>
      <c r="AA54" s="29" t="s">
        <v>204</v>
      </c>
      <c r="AB54" s="32">
        <v>5.0999999999999996</v>
      </c>
      <c r="AC54" s="32">
        <v>15.625</v>
      </c>
    </row>
    <row r="55" spans="1:29" x14ac:dyDescent="0.25">
      <c r="A55" s="29" t="s">
        <v>1549</v>
      </c>
      <c r="B55" s="29">
        <v>54</v>
      </c>
      <c r="C55" s="18">
        <v>735</v>
      </c>
      <c r="D55" s="29">
        <v>1803</v>
      </c>
      <c r="E55" s="17">
        <v>1803</v>
      </c>
      <c r="F55" s="29" t="s">
        <v>12</v>
      </c>
      <c r="G55" s="29">
        <v>54</v>
      </c>
      <c r="H55" s="29">
        <v>1803</v>
      </c>
      <c r="I55" s="30">
        <v>4</v>
      </c>
      <c r="J55" s="29" t="s">
        <v>12</v>
      </c>
      <c r="K55" s="29" t="s">
        <v>12</v>
      </c>
      <c r="L55" s="31">
        <v>138947.3132</v>
      </c>
      <c r="M55" s="31">
        <v>5028675.3449999997</v>
      </c>
      <c r="N55" s="31">
        <v>138947.31299999999</v>
      </c>
      <c r="O55" s="31">
        <v>5028675.3449999997</v>
      </c>
      <c r="P55" s="29"/>
      <c r="Q55" s="29"/>
      <c r="R55" s="29"/>
      <c r="S55" s="29">
        <v>1749</v>
      </c>
      <c r="T55" s="29">
        <f t="shared" si="4"/>
        <v>1749</v>
      </c>
      <c r="U55" s="29"/>
      <c r="V55" s="29">
        <v>1780</v>
      </c>
      <c r="W55" s="29">
        <v>1824</v>
      </c>
      <c r="X55" s="29">
        <f t="shared" si="6"/>
        <v>1802</v>
      </c>
      <c r="Y55" s="29">
        <f t="shared" si="5"/>
        <v>22</v>
      </c>
      <c r="Z55" s="29" t="s">
        <v>142</v>
      </c>
      <c r="AA55" s="29" t="s">
        <v>208</v>
      </c>
      <c r="AB55" s="32">
        <v>21.4</v>
      </c>
      <c r="AC55" s="32">
        <v>20.399999999999999</v>
      </c>
    </row>
    <row r="56" spans="1:29" x14ac:dyDescent="0.25">
      <c r="A56" s="29" t="s">
        <v>1542</v>
      </c>
      <c r="B56" s="29">
        <v>55</v>
      </c>
      <c r="C56" s="18">
        <v>1121</v>
      </c>
      <c r="D56" s="29">
        <v>1790</v>
      </c>
      <c r="E56" s="17">
        <v>1790</v>
      </c>
      <c r="F56" s="29" t="s">
        <v>12</v>
      </c>
      <c r="G56" s="29">
        <v>55</v>
      </c>
      <c r="H56" s="29">
        <v>1790</v>
      </c>
      <c r="I56" s="30">
        <v>2</v>
      </c>
      <c r="J56" s="29" t="s">
        <v>12</v>
      </c>
      <c r="K56" s="29" t="s">
        <v>12</v>
      </c>
      <c r="L56" s="31">
        <v>139264.2951514773</v>
      </c>
      <c r="M56" s="31">
        <v>5028590.4975564666</v>
      </c>
      <c r="N56" s="31">
        <v>139264.29500000001</v>
      </c>
      <c r="O56" s="31">
        <v>5028590.4979999997</v>
      </c>
      <c r="P56" s="29"/>
      <c r="Q56" s="29"/>
      <c r="R56" s="29">
        <v>1527</v>
      </c>
      <c r="S56" s="29">
        <v>1527</v>
      </c>
      <c r="T56" s="29">
        <f t="shared" si="4"/>
        <v>1527</v>
      </c>
      <c r="U56" s="29"/>
      <c r="V56" s="29">
        <v>1790</v>
      </c>
      <c r="W56" s="29">
        <v>1803</v>
      </c>
      <c r="X56" s="29">
        <f t="shared" si="6"/>
        <v>1796.5</v>
      </c>
      <c r="Y56" s="29">
        <f t="shared" si="5"/>
        <v>6.5</v>
      </c>
      <c r="Z56" s="29" t="s">
        <v>142</v>
      </c>
      <c r="AA56" s="29" t="s">
        <v>210</v>
      </c>
      <c r="AB56" s="32">
        <v>9.35</v>
      </c>
      <c r="AC56" s="32">
        <v>8.1000000000000014</v>
      </c>
    </row>
    <row r="57" spans="1:29" x14ac:dyDescent="0.25">
      <c r="A57" s="58" t="s">
        <v>1603</v>
      </c>
      <c r="B57" s="58">
        <v>56</v>
      </c>
      <c r="C57" s="18">
        <v>1203</v>
      </c>
      <c r="D57" s="58">
        <v>2020</v>
      </c>
      <c r="E57" s="17">
        <v>2020</v>
      </c>
      <c r="F57" s="58" t="s">
        <v>12</v>
      </c>
      <c r="G57" s="58">
        <v>56</v>
      </c>
      <c r="H57" s="58">
        <v>2020</v>
      </c>
      <c r="I57" s="59">
        <v>13</v>
      </c>
      <c r="J57" s="58" t="s">
        <v>12</v>
      </c>
      <c r="K57" s="58" t="s">
        <v>12</v>
      </c>
      <c r="L57" s="60">
        <v>139834.96410000001</v>
      </c>
      <c r="M57" s="60">
        <v>5029112.5860000001</v>
      </c>
      <c r="N57" s="60">
        <v>139834.96400000001</v>
      </c>
      <c r="O57" s="60">
        <v>5029112.5860000001</v>
      </c>
      <c r="P57" s="58"/>
      <c r="Q57" s="58"/>
      <c r="R57" s="58"/>
      <c r="S57" s="58"/>
      <c r="T57" s="58"/>
      <c r="U57" s="58"/>
      <c r="V57" s="58"/>
      <c r="W57" s="58"/>
      <c r="X57" s="58"/>
      <c r="Y57" s="58"/>
      <c r="Z57" s="58" t="s">
        <v>212</v>
      </c>
      <c r="AA57" s="58" t="s">
        <v>213</v>
      </c>
      <c r="AB57" s="38">
        <v>9.0314344392307699</v>
      </c>
      <c r="AC57" s="38">
        <v>8.6596904115384614</v>
      </c>
    </row>
    <row r="58" spans="1:29" x14ac:dyDescent="0.25">
      <c r="A58" s="58" t="s">
        <v>1604</v>
      </c>
      <c r="B58" s="58">
        <v>57</v>
      </c>
      <c r="C58" s="18">
        <v>1124</v>
      </c>
      <c r="D58" s="58">
        <v>2020</v>
      </c>
      <c r="E58" s="17">
        <v>2020</v>
      </c>
      <c r="F58" s="58" t="s">
        <v>12</v>
      </c>
      <c r="G58" s="58">
        <v>57</v>
      </c>
      <c r="H58" s="58">
        <v>2020</v>
      </c>
      <c r="I58" s="59">
        <v>16</v>
      </c>
      <c r="J58" s="58" t="s">
        <v>12</v>
      </c>
      <c r="K58" s="58" t="s">
        <v>12</v>
      </c>
      <c r="L58" s="60">
        <v>139413.78109999999</v>
      </c>
      <c r="M58" s="60">
        <v>5029383.8559999997</v>
      </c>
      <c r="N58" s="60">
        <v>139413.78099999999</v>
      </c>
      <c r="O58" s="60">
        <v>5029383.8559999997</v>
      </c>
      <c r="P58" s="58"/>
      <c r="Q58" s="58"/>
      <c r="R58" s="58"/>
      <c r="S58" s="58"/>
      <c r="T58" s="58"/>
      <c r="U58" s="58"/>
      <c r="V58" s="58"/>
      <c r="W58" s="58"/>
      <c r="X58" s="58"/>
      <c r="Y58" s="58"/>
      <c r="Z58" s="58" t="s">
        <v>212</v>
      </c>
      <c r="AA58" s="58" t="s">
        <v>215</v>
      </c>
      <c r="AB58" s="38">
        <v>6.3292434012500003</v>
      </c>
      <c r="AC58" s="38">
        <v>5.5071772268750001</v>
      </c>
    </row>
    <row r="59" spans="1:29" x14ac:dyDescent="0.25">
      <c r="A59" s="58" t="s">
        <v>1605</v>
      </c>
      <c r="B59" s="58">
        <v>58</v>
      </c>
      <c r="C59" s="18">
        <v>1159</v>
      </c>
      <c r="D59" s="58">
        <v>2020</v>
      </c>
      <c r="E59" s="17">
        <v>2020</v>
      </c>
      <c r="F59" s="58" t="s">
        <v>12</v>
      </c>
      <c r="G59" s="58">
        <v>58</v>
      </c>
      <c r="H59" s="58">
        <v>2020</v>
      </c>
      <c r="I59" s="59">
        <v>16</v>
      </c>
      <c r="J59" s="58" t="s">
        <v>12</v>
      </c>
      <c r="K59" s="58" t="s">
        <v>12</v>
      </c>
      <c r="L59" s="60">
        <v>139498.19889999999</v>
      </c>
      <c r="M59" s="60">
        <v>5029680.8530000001</v>
      </c>
      <c r="N59" s="60">
        <v>139498.19899999999</v>
      </c>
      <c r="O59" s="60">
        <v>5029680.8530000001</v>
      </c>
      <c r="P59" s="58"/>
      <c r="Q59" s="58"/>
      <c r="R59" s="58"/>
      <c r="S59" s="58"/>
      <c r="T59" s="58"/>
      <c r="U59" s="58"/>
      <c r="V59" s="58"/>
      <c r="W59" s="58"/>
      <c r="X59" s="58"/>
      <c r="Y59" s="58"/>
      <c r="Z59" s="58" t="s">
        <v>212</v>
      </c>
      <c r="AA59" s="58" t="s">
        <v>217</v>
      </c>
      <c r="AB59" s="38">
        <v>10.70745778125</v>
      </c>
      <c r="AC59" s="38">
        <v>11.170194809999998</v>
      </c>
    </row>
    <row r="60" spans="1:29" x14ac:dyDescent="0.25">
      <c r="A60" s="58" t="s">
        <v>1606</v>
      </c>
      <c r="B60" s="58">
        <v>59</v>
      </c>
      <c r="C60" s="18">
        <v>1189</v>
      </c>
      <c r="D60" s="58">
        <v>2020</v>
      </c>
      <c r="E60" s="17">
        <v>2020</v>
      </c>
      <c r="F60" s="58" t="s">
        <v>12</v>
      </c>
      <c r="G60" s="58">
        <v>59</v>
      </c>
      <c r="H60" s="58">
        <v>2020</v>
      </c>
      <c r="I60" s="59">
        <v>13</v>
      </c>
      <c r="J60" s="58" t="s">
        <v>12</v>
      </c>
      <c r="K60" s="58" t="s">
        <v>12</v>
      </c>
      <c r="L60" s="60">
        <v>139794.427</v>
      </c>
      <c r="M60" s="60">
        <v>5029554.8789999997</v>
      </c>
      <c r="N60" s="60">
        <v>139794.427</v>
      </c>
      <c r="O60" s="60">
        <v>5029554.8789999997</v>
      </c>
      <c r="P60" s="58"/>
      <c r="Q60" s="58"/>
      <c r="R60" s="58"/>
      <c r="S60" s="58"/>
      <c r="T60" s="58"/>
      <c r="U60" s="58"/>
      <c r="V60" s="58"/>
      <c r="W60" s="58"/>
      <c r="X60" s="58"/>
      <c r="Y60" s="58"/>
      <c r="Z60" s="58" t="s">
        <v>212</v>
      </c>
      <c r="AA60" s="58" t="s">
        <v>219</v>
      </c>
      <c r="AB60" s="38">
        <v>13.677916337692306</v>
      </c>
      <c r="AC60" s="38">
        <v>13.53056672076923</v>
      </c>
    </row>
    <row r="61" spans="1:29" x14ac:dyDescent="0.25">
      <c r="A61" s="58" t="s">
        <v>1607</v>
      </c>
      <c r="B61" s="58">
        <v>60</v>
      </c>
      <c r="C61" s="18">
        <v>1217</v>
      </c>
      <c r="D61" s="58">
        <v>2020</v>
      </c>
      <c r="E61" s="17">
        <v>2020</v>
      </c>
      <c r="F61" s="58" t="s">
        <v>12</v>
      </c>
      <c r="G61" s="58">
        <v>60</v>
      </c>
      <c r="H61" s="58">
        <v>2020</v>
      </c>
      <c r="I61" s="59">
        <v>14</v>
      </c>
      <c r="J61" s="58" t="s">
        <v>12</v>
      </c>
      <c r="K61" s="58" t="s">
        <v>12</v>
      </c>
      <c r="L61" s="60">
        <v>139896.3535</v>
      </c>
      <c r="M61" s="60">
        <v>5029389.6569999997</v>
      </c>
      <c r="N61" s="60">
        <v>139896.35399999999</v>
      </c>
      <c r="O61" s="60">
        <v>5029389.6569999997</v>
      </c>
      <c r="P61" s="58"/>
      <c r="Q61" s="58"/>
      <c r="R61" s="58"/>
      <c r="S61" s="58"/>
      <c r="T61" s="58"/>
      <c r="U61" s="58"/>
      <c r="V61" s="58"/>
      <c r="W61" s="58"/>
      <c r="X61" s="58"/>
      <c r="Y61" s="58"/>
      <c r="Z61" s="58" t="s">
        <v>212</v>
      </c>
      <c r="AA61" s="58" t="s">
        <v>221</v>
      </c>
      <c r="AB61" s="38">
        <v>10.618465953571429</v>
      </c>
      <c r="AC61" s="38">
        <v>10.49570761</v>
      </c>
    </row>
    <row r="62" spans="1:29" x14ac:dyDescent="0.25">
      <c r="A62" s="58" t="s">
        <v>1608</v>
      </c>
      <c r="B62" s="58">
        <v>61</v>
      </c>
      <c r="C62" s="18">
        <v>1232</v>
      </c>
      <c r="D62" s="58">
        <v>2020</v>
      </c>
      <c r="E62" s="17">
        <v>2020</v>
      </c>
      <c r="F62" s="58" t="s">
        <v>12</v>
      </c>
      <c r="G62" s="58">
        <v>61</v>
      </c>
      <c r="H62" s="58">
        <v>2020</v>
      </c>
      <c r="I62" s="59">
        <v>10</v>
      </c>
      <c r="J62" s="58" t="s">
        <v>12</v>
      </c>
      <c r="K62" s="58" t="s">
        <v>12</v>
      </c>
      <c r="L62" s="60">
        <v>139942.93659999999</v>
      </c>
      <c r="M62" s="60">
        <v>5030011.9160000002</v>
      </c>
      <c r="N62" s="60">
        <v>139942.93700000001</v>
      </c>
      <c r="O62" s="60">
        <v>5030011.9160000002</v>
      </c>
      <c r="P62" s="58"/>
      <c r="Q62" s="58"/>
      <c r="R62" s="58"/>
      <c r="S62" s="58"/>
      <c r="T62" s="58"/>
      <c r="U62" s="58"/>
      <c r="V62" s="58"/>
      <c r="W62" s="58"/>
      <c r="X62" s="58"/>
      <c r="Y62" s="58"/>
      <c r="Z62" s="58" t="s">
        <v>212</v>
      </c>
      <c r="AA62" s="58" t="s">
        <v>223</v>
      </c>
      <c r="AB62" s="38">
        <v>15.92966103</v>
      </c>
      <c r="AC62" s="38">
        <v>13.320363652999998</v>
      </c>
    </row>
    <row r="63" spans="1:29" x14ac:dyDescent="0.25">
      <c r="A63" s="58" t="s">
        <v>1609</v>
      </c>
      <c r="B63" s="58">
        <v>62</v>
      </c>
      <c r="C63" s="18">
        <v>1243</v>
      </c>
      <c r="D63" s="58">
        <v>2020</v>
      </c>
      <c r="E63" s="17">
        <v>2020</v>
      </c>
      <c r="F63" s="58" t="s">
        <v>12</v>
      </c>
      <c r="G63" s="58">
        <v>62</v>
      </c>
      <c r="H63" s="58">
        <v>2020</v>
      </c>
      <c r="I63" s="59">
        <v>8</v>
      </c>
      <c r="J63" s="58" t="s">
        <v>12</v>
      </c>
      <c r="K63" s="58" t="s">
        <v>12</v>
      </c>
      <c r="L63" s="60">
        <v>140067.82509999999</v>
      </c>
      <c r="M63" s="60">
        <v>5030144.1509999996</v>
      </c>
      <c r="N63" s="60">
        <v>140067.82500000001</v>
      </c>
      <c r="O63" s="60">
        <v>5030144.1509999996</v>
      </c>
      <c r="P63" s="58"/>
      <c r="Q63" s="58"/>
      <c r="R63" s="58"/>
      <c r="S63" s="58"/>
      <c r="T63" s="58"/>
      <c r="U63" s="58"/>
      <c r="V63" s="58"/>
      <c r="W63" s="58"/>
      <c r="X63" s="58"/>
      <c r="Y63" s="58"/>
      <c r="Z63" s="58" t="s">
        <v>212</v>
      </c>
      <c r="AA63" s="58" t="s">
        <v>225</v>
      </c>
      <c r="AB63" s="38">
        <v>18.697000065000001</v>
      </c>
      <c r="AC63" s="38">
        <v>16.820260231250003</v>
      </c>
    </row>
    <row r="64" spans="1:29" x14ac:dyDescent="0.25">
      <c r="A64" s="58" t="s">
        <v>1610</v>
      </c>
      <c r="B64" s="58">
        <v>63</v>
      </c>
      <c r="C64" s="18">
        <v>1273</v>
      </c>
      <c r="D64" s="58">
        <v>2020</v>
      </c>
      <c r="E64" s="17">
        <v>2020</v>
      </c>
      <c r="F64" s="58" t="s">
        <v>12</v>
      </c>
      <c r="G64" s="58">
        <v>63</v>
      </c>
      <c r="H64" s="58">
        <v>2020</v>
      </c>
      <c r="I64" s="59">
        <v>11</v>
      </c>
      <c r="J64" s="58" t="s">
        <v>12</v>
      </c>
      <c r="K64" s="58" t="s">
        <v>12</v>
      </c>
      <c r="L64" s="60">
        <v>140326.24489999999</v>
      </c>
      <c r="M64" s="60">
        <v>5030121.68</v>
      </c>
      <c r="N64" s="60">
        <v>140326.245</v>
      </c>
      <c r="O64" s="60">
        <v>5030121.68</v>
      </c>
      <c r="P64" s="58"/>
      <c r="Q64" s="58"/>
      <c r="R64" s="58"/>
      <c r="S64" s="58"/>
      <c r="T64" s="58"/>
      <c r="U64" s="58"/>
      <c r="V64" s="58"/>
      <c r="W64" s="58"/>
      <c r="X64" s="58"/>
      <c r="Y64" s="58"/>
      <c r="Z64" s="58" t="s">
        <v>212</v>
      </c>
      <c r="AA64" s="58" t="s">
        <v>227</v>
      </c>
      <c r="AB64" s="38">
        <v>24.419544096363641</v>
      </c>
      <c r="AC64" s="38">
        <v>21.16491621636364</v>
      </c>
    </row>
    <row r="65" spans="1:29" x14ac:dyDescent="0.25">
      <c r="A65" s="58" t="s">
        <v>1611</v>
      </c>
      <c r="B65" s="58">
        <v>64</v>
      </c>
      <c r="C65" s="18">
        <v>1264</v>
      </c>
      <c r="D65" s="58">
        <v>2020</v>
      </c>
      <c r="E65" s="17">
        <v>2020</v>
      </c>
      <c r="F65" s="58" t="s">
        <v>12</v>
      </c>
      <c r="G65" s="58">
        <v>64</v>
      </c>
      <c r="H65" s="58">
        <v>2020</v>
      </c>
      <c r="I65" s="59">
        <v>8</v>
      </c>
      <c r="J65" s="58" t="s">
        <v>12</v>
      </c>
      <c r="K65" s="58" t="s">
        <v>12</v>
      </c>
      <c r="L65" s="60">
        <v>140280.8702</v>
      </c>
      <c r="M65" s="60">
        <v>5030097.4800000004</v>
      </c>
      <c r="N65" s="60">
        <v>140280.87</v>
      </c>
      <c r="O65" s="60">
        <v>5030097.4800000004</v>
      </c>
      <c r="P65" s="58"/>
      <c r="Q65" s="58"/>
      <c r="R65" s="58"/>
      <c r="S65" s="58"/>
      <c r="T65" s="58"/>
      <c r="U65" s="58"/>
      <c r="V65" s="58"/>
      <c r="W65" s="58"/>
      <c r="X65" s="58"/>
      <c r="Y65" s="58"/>
      <c r="Z65" s="58" t="s">
        <v>212</v>
      </c>
      <c r="AA65" s="58" t="s">
        <v>229</v>
      </c>
      <c r="AB65" s="38">
        <v>15.803104519999998</v>
      </c>
      <c r="AC65" s="38">
        <v>15.285210814999999</v>
      </c>
    </row>
    <row r="66" spans="1:29" x14ac:dyDescent="0.25">
      <c r="A66" s="58" t="s">
        <v>1612</v>
      </c>
      <c r="B66" s="58">
        <v>65</v>
      </c>
      <c r="C66" s="18">
        <v>1285</v>
      </c>
      <c r="D66" s="58">
        <v>2020</v>
      </c>
      <c r="E66" s="17">
        <v>2020</v>
      </c>
      <c r="F66" s="58" t="s">
        <v>12</v>
      </c>
      <c r="G66" s="58">
        <v>65</v>
      </c>
      <c r="H66" s="58">
        <v>2020</v>
      </c>
      <c r="I66" s="59">
        <v>9</v>
      </c>
      <c r="J66" s="58" t="s">
        <v>12</v>
      </c>
      <c r="K66" s="58" t="s">
        <v>12</v>
      </c>
      <c r="L66" s="60">
        <v>140414.83360000001</v>
      </c>
      <c r="M66" s="60">
        <v>5029916.8459999999</v>
      </c>
      <c r="N66" s="60">
        <v>140414.834</v>
      </c>
      <c r="O66" s="60">
        <v>5029916.8459999999</v>
      </c>
      <c r="P66" s="58"/>
      <c r="Q66" s="58"/>
      <c r="R66" s="58"/>
      <c r="S66" s="58"/>
      <c r="T66" s="58"/>
      <c r="U66" s="58"/>
      <c r="V66" s="58"/>
      <c r="W66" s="58"/>
      <c r="X66" s="58"/>
      <c r="Y66" s="58"/>
      <c r="Z66" s="58" t="s">
        <v>212</v>
      </c>
      <c r="AA66" s="58" t="s">
        <v>231</v>
      </c>
      <c r="AB66" s="38">
        <v>12.337981203333332</v>
      </c>
      <c r="AC66" s="38">
        <v>17.300700988888888</v>
      </c>
    </row>
    <row r="67" spans="1:29" x14ac:dyDescent="0.25">
      <c r="A67" s="58" t="s">
        <v>1613</v>
      </c>
      <c r="B67" s="58">
        <v>66</v>
      </c>
      <c r="C67" s="18">
        <v>1252</v>
      </c>
      <c r="D67" s="58">
        <v>2020</v>
      </c>
      <c r="E67" s="17">
        <v>2020</v>
      </c>
      <c r="F67" s="58" t="s">
        <v>12</v>
      </c>
      <c r="G67" s="58">
        <v>66</v>
      </c>
      <c r="H67" s="58">
        <v>2020</v>
      </c>
      <c r="I67" s="59">
        <v>11</v>
      </c>
      <c r="J67" s="58" t="s">
        <v>12</v>
      </c>
      <c r="K67" s="58" t="s">
        <v>12</v>
      </c>
      <c r="L67" s="60">
        <v>140199.19570000001</v>
      </c>
      <c r="M67" s="60">
        <v>5029603.1119999997</v>
      </c>
      <c r="N67" s="60">
        <v>140199.196</v>
      </c>
      <c r="O67" s="60">
        <v>5029603.1119999997</v>
      </c>
      <c r="P67" s="58"/>
      <c r="Q67" s="58"/>
      <c r="R67" s="58"/>
      <c r="S67" s="58"/>
      <c r="T67" s="58"/>
      <c r="U67" s="58"/>
      <c r="V67" s="58"/>
      <c r="W67" s="58"/>
      <c r="X67" s="58"/>
      <c r="Y67" s="58"/>
      <c r="Z67" s="58" t="s">
        <v>212</v>
      </c>
      <c r="AA67" s="58" t="s">
        <v>233</v>
      </c>
      <c r="AB67" s="38">
        <v>11.799576596363636</v>
      </c>
      <c r="AC67" s="38">
        <v>11.495320447272727</v>
      </c>
    </row>
    <row r="68" spans="1:29" x14ac:dyDescent="0.25">
      <c r="A68" s="58" t="s">
        <v>1614</v>
      </c>
      <c r="B68" s="58">
        <v>67</v>
      </c>
      <c r="C68" s="18">
        <v>1176</v>
      </c>
      <c r="D68" s="58">
        <v>2020</v>
      </c>
      <c r="E68" s="17">
        <v>2020</v>
      </c>
      <c r="F68" s="58" t="s">
        <v>12</v>
      </c>
      <c r="G68" s="58">
        <v>67</v>
      </c>
      <c r="H68" s="58">
        <v>2020</v>
      </c>
      <c r="I68" s="59">
        <v>12</v>
      </c>
      <c r="J68" s="58" t="s">
        <v>12</v>
      </c>
      <c r="K68" s="58" t="s">
        <v>12</v>
      </c>
      <c r="L68" s="60">
        <v>139689.26019999999</v>
      </c>
      <c r="M68" s="60">
        <v>5029865.8899999997</v>
      </c>
      <c r="N68" s="60">
        <v>139689.26</v>
      </c>
      <c r="O68" s="60">
        <v>5029865.8899999997</v>
      </c>
      <c r="P68" s="58"/>
      <c r="Q68" s="58"/>
      <c r="R68" s="58"/>
      <c r="S68" s="58"/>
      <c r="T68" s="58"/>
      <c r="U68" s="58"/>
      <c r="V68" s="58"/>
      <c r="W68" s="58"/>
      <c r="X68" s="58"/>
      <c r="Y68" s="58"/>
      <c r="Z68" s="58" t="s">
        <v>212</v>
      </c>
      <c r="AA68" s="58" t="s">
        <v>235</v>
      </c>
      <c r="AB68" s="38">
        <v>12.617429025</v>
      </c>
      <c r="AC68" s="38">
        <v>12.993326968333333</v>
      </c>
    </row>
    <row r="69" spans="1:29" x14ac:dyDescent="0.25">
      <c r="A69" s="58" t="s">
        <v>1615</v>
      </c>
      <c r="B69" s="58">
        <v>68</v>
      </c>
      <c r="C69" s="18">
        <v>1305</v>
      </c>
      <c r="D69" s="58">
        <v>2020</v>
      </c>
      <c r="E69" s="17">
        <v>2020</v>
      </c>
      <c r="F69" s="58" t="s">
        <v>12</v>
      </c>
      <c r="G69" s="58">
        <v>68</v>
      </c>
      <c r="H69" s="58">
        <v>2020</v>
      </c>
      <c r="I69" s="59">
        <v>9</v>
      </c>
      <c r="J69" s="58" t="s">
        <v>12</v>
      </c>
      <c r="K69" s="58" t="s">
        <v>12</v>
      </c>
      <c r="L69" s="60">
        <v>140954.3653</v>
      </c>
      <c r="M69" s="60">
        <v>5028893.3080000002</v>
      </c>
      <c r="N69" s="60">
        <v>140954.36499999999</v>
      </c>
      <c r="O69" s="60">
        <v>5028893.3080000002</v>
      </c>
      <c r="P69" s="58"/>
      <c r="Q69" s="58"/>
      <c r="R69" s="58"/>
      <c r="S69" s="58"/>
      <c r="T69" s="58"/>
      <c r="U69" s="58"/>
      <c r="V69" s="58"/>
      <c r="W69" s="58"/>
      <c r="X69" s="58"/>
      <c r="Y69" s="58"/>
      <c r="Z69" s="58" t="s">
        <v>1573</v>
      </c>
      <c r="AA69" s="58" t="s">
        <v>238</v>
      </c>
      <c r="AB69" s="38">
        <v>20.757937008888888</v>
      </c>
      <c r="AC69" s="38">
        <v>20.039176511111108</v>
      </c>
    </row>
    <row r="70" spans="1:29" x14ac:dyDescent="0.25">
      <c r="A70" s="58" t="s">
        <v>1616</v>
      </c>
      <c r="B70" s="58">
        <v>69</v>
      </c>
      <c r="C70" s="18">
        <v>1315</v>
      </c>
      <c r="D70" s="58">
        <v>2020</v>
      </c>
      <c r="E70" s="17">
        <v>2020</v>
      </c>
      <c r="F70" s="58" t="s">
        <v>12</v>
      </c>
      <c r="G70" s="58">
        <v>69</v>
      </c>
      <c r="H70" s="58">
        <v>2020</v>
      </c>
      <c r="I70" s="59">
        <v>5</v>
      </c>
      <c r="J70" s="58" t="s">
        <v>12</v>
      </c>
      <c r="K70" s="58" t="s">
        <v>12</v>
      </c>
      <c r="L70" s="60">
        <v>141318.8664</v>
      </c>
      <c r="M70" s="60">
        <v>5029042.8839999996</v>
      </c>
      <c r="N70" s="60">
        <v>141318.86600000001</v>
      </c>
      <c r="O70" s="60">
        <v>5029042.8839999996</v>
      </c>
      <c r="P70" s="58"/>
      <c r="Q70" s="58"/>
      <c r="R70" s="58"/>
      <c r="S70" s="58"/>
      <c r="T70" s="58"/>
      <c r="U70" s="58"/>
      <c r="V70" s="58"/>
      <c r="W70" s="58"/>
      <c r="X70" s="58"/>
      <c r="Y70" s="58"/>
      <c r="Z70" s="58" t="s">
        <v>1573</v>
      </c>
      <c r="AA70" s="58" t="s">
        <v>240</v>
      </c>
      <c r="AB70" s="38">
        <v>26.604147026</v>
      </c>
      <c r="AC70" s="38">
        <v>31.593608401999994</v>
      </c>
    </row>
    <row r="71" spans="1:29" x14ac:dyDescent="0.25">
      <c r="A71" s="58" t="s">
        <v>1617</v>
      </c>
      <c r="B71" s="58">
        <v>70</v>
      </c>
      <c r="C71" s="18">
        <v>1321</v>
      </c>
      <c r="D71" s="58">
        <v>2020</v>
      </c>
      <c r="E71" s="17">
        <v>2020</v>
      </c>
      <c r="F71" s="58" t="s">
        <v>12</v>
      </c>
      <c r="G71" s="58">
        <v>70</v>
      </c>
      <c r="H71" s="58">
        <v>2020</v>
      </c>
      <c r="I71" s="59">
        <v>2</v>
      </c>
      <c r="J71" s="58" t="s">
        <v>12</v>
      </c>
      <c r="K71" s="58" t="s">
        <v>12</v>
      </c>
      <c r="L71" s="60">
        <v>141620.92310000001</v>
      </c>
      <c r="M71" s="60">
        <v>5029288.3049999997</v>
      </c>
      <c r="N71" s="60">
        <v>141620.92300000001</v>
      </c>
      <c r="O71" s="60">
        <v>5029288.3049999997</v>
      </c>
      <c r="P71" s="58"/>
      <c r="Q71" s="58"/>
      <c r="R71" s="58"/>
      <c r="S71" s="58"/>
      <c r="T71" s="58"/>
      <c r="U71" s="58"/>
      <c r="V71" s="58"/>
      <c r="W71" s="58"/>
      <c r="X71" s="58"/>
      <c r="Y71" s="58"/>
      <c r="Z71" s="58" t="s">
        <v>1573</v>
      </c>
      <c r="AA71" s="58" t="s">
        <v>242</v>
      </c>
      <c r="AB71" s="41">
        <v>16.408567304999998</v>
      </c>
      <c r="AC71" s="41">
        <v>27.923500515000001</v>
      </c>
    </row>
    <row r="72" spans="1:29" x14ac:dyDescent="0.25">
      <c r="A72" s="58" t="s">
        <v>1618</v>
      </c>
      <c r="B72" s="58">
        <v>71</v>
      </c>
      <c r="C72" s="18">
        <v>1295</v>
      </c>
      <c r="D72" s="58">
        <v>2020</v>
      </c>
      <c r="E72" s="17">
        <v>2020</v>
      </c>
      <c r="F72" s="58" t="s">
        <v>12</v>
      </c>
      <c r="G72" s="58">
        <v>71</v>
      </c>
      <c r="H72" s="58">
        <v>2020</v>
      </c>
      <c r="I72" s="59">
        <v>9</v>
      </c>
      <c r="J72" s="58" t="s">
        <v>12</v>
      </c>
      <c r="K72" s="58" t="s">
        <v>12</v>
      </c>
      <c r="L72" s="60">
        <v>140878.8511</v>
      </c>
      <c r="M72" s="60">
        <v>5029385.6030000001</v>
      </c>
      <c r="N72" s="60">
        <v>140878.851</v>
      </c>
      <c r="O72" s="60">
        <v>5029385.6030000001</v>
      </c>
      <c r="P72" s="58"/>
      <c r="Q72" s="58"/>
      <c r="R72" s="58"/>
      <c r="S72" s="58"/>
      <c r="T72" s="58"/>
      <c r="U72" s="58"/>
      <c r="V72" s="58"/>
      <c r="W72" s="58"/>
      <c r="X72" s="58"/>
      <c r="Y72" s="58"/>
      <c r="Z72" s="58" t="s">
        <v>1573</v>
      </c>
      <c r="AA72" s="58" t="s">
        <v>244</v>
      </c>
      <c r="AB72" s="38">
        <v>32.718732024444442</v>
      </c>
      <c r="AC72" s="38">
        <v>27.661871611111113</v>
      </c>
    </row>
    <row r="73" spans="1:29" x14ac:dyDescent="0.25">
      <c r="A73" s="58" t="s">
        <v>1619</v>
      </c>
      <c r="B73" s="58">
        <v>72</v>
      </c>
      <c r="C73" s="18">
        <v>588</v>
      </c>
      <c r="D73" s="58">
        <v>2020</v>
      </c>
      <c r="E73" s="17">
        <v>2020</v>
      </c>
      <c r="F73" s="58" t="s">
        <v>12</v>
      </c>
      <c r="G73" s="58">
        <v>72</v>
      </c>
      <c r="H73" s="58">
        <v>2020</v>
      </c>
      <c r="I73" s="59">
        <v>18</v>
      </c>
      <c r="J73" s="58" t="s">
        <v>12</v>
      </c>
      <c r="K73" s="58" t="s">
        <v>12</v>
      </c>
      <c r="L73" s="60">
        <v>138765.6379</v>
      </c>
      <c r="M73" s="60">
        <v>5029523.0020000003</v>
      </c>
      <c r="N73" s="60">
        <v>138765.63800000001</v>
      </c>
      <c r="O73" s="60">
        <v>5029523.0020000003</v>
      </c>
      <c r="P73" s="58"/>
      <c r="Q73" s="58"/>
      <c r="R73" s="58"/>
      <c r="S73" s="58"/>
      <c r="T73" s="58"/>
      <c r="U73" s="58"/>
      <c r="V73" s="58"/>
      <c r="W73" s="58"/>
      <c r="X73" s="58"/>
      <c r="Y73" s="58"/>
      <c r="Z73" s="58" t="s">
        <v>1573</v>
      </c>
      <c r="AA73" s="58" t="s">
        <v>246</v>
      </c>
      <c r="AB73" s="38">
        <v>15.902961057222221</v>
      </c>
      <c r="AC73" s="38">
        <v>16.483537576111114</v>
      </c>
    </row>
    <row r="74" spans="1:29" x14ac:dyDescent="0.25">
      <c r="A74" s="58" t="s">
        <v>1620</v>
      </c>
      <c r="B74" s="58">
        <v>73</v>
      </c>
      <c r="C74" s="18">
        <v>9</v>
      </c>
      <c r="D74" s="58">
        <v>2020</v>
      </c>
      <c r="E74" s="17">
        <v>2020</v>
      </c>
      <c r="F74" s="58" t="s">
        <v>12</v>
      </c>
      <c r="G74" s="58">
        <v>73</v>
      </c>
      <c r="H74" s="58">
        <v>2020</v>
      </c>
      <c r="I74" s="59">
        <v>7</v>
      </c>
      <c r="J74" s="58" t="s">
        <v>12</v>
      </c>
      <c r="K74" s="58" t="s">
        <v>12</v>
      </c>
      <c r="L74" s="60">
        <v>131538.38870000001</v>
      </c>
      <c r="M74" s="60">
        <v>5021956.2249999903</v>
      </c>
      <c r="N74" s="60">
        <v>131538.389</v>
      </c>
      <c r="O74" s="60">
        <v>5021956.2249999996</v>
      </c>
      <c r="P74" s="58"/>
      <c r="Q74" s="58"/>
      <c r="R74" s="58"/>
      <c r="S74" s="58"/>
      <c r="T74" s="58"/>
      <c r="U74" s="58"/>
      <c r="V74" s="58"/>
      <c r="W74" s="58"/>
      <c r="X74" s="58"/>
      <c r="Y74" s="58"/>
      <c r="Z74" s="58" t="s">
        <v>1573</v>
      </c>
      <c r="AA74" s="58" t="s">
        <v>248</v>
      </c>
      <c r="AB74" s="38">
        <v>47.79213018714286</v>
      </c>
      <c r="AC74" s="38">
        <v>51.199352045714292</v>
      </c>
    </row>
    <row r="75" spans="1:29" x14ac:dyDescent="0.25">
      <c r="A75" s="58" t="s">
        <v>1621</v>
      </c>
      <c r="B75" s="58">
        <v>74</v>
      </c>
      <c r="C75" s="18">
        <v>1</v>
      </c>
      <c r="D75" s="58">
        <v>2020</v>
      </c>
      <c r="E75" s="17">
        <v>2020</v>
      </c>
      <c r="F75" s="58" t="s">
        <v>12</v>
      </c>
      <c r="G75" s="58">
        <v>74</v>
      </c>
      <c r="H75" s="58">
        <v>2020</v>
      </c>
      <c r="I75" s="59">
        <v>7</v>
      </c>
      <c r="J75" s="58" t="s">
        <v>12</v>
      </c>
      <c r="K75" s="58" t="s">
        <v>12</v>
      </c>
      <c r="L75" s="60">
        <v>131473.613109675</v>
      </c>
      <c r="M75" s="60">
        <v>5023575.9352404801</v>
      </c>
      <c r="N75" s="60">
        <v>131473.61300000001</v>
      </c>
      <c r="O75" s="60">
        <v>5023575.9349999996</v>
      </c>
      <c r="P75" s="58"/>
      <c r="Q75" s="58"/>
      <c r="R75" s="58"/>
      <c r="S75" s="58"/>
      <c r="T75" s="58"/>
      <c r="U75" s="58"/>
      <c r="V75" s="58"/>
      <c r="W75" s="58"/>
      <c r="X75" s="58"/>
      <c r="Y75" s="58"/>
      <c r="Z75" s="58" t="s">
        <v>1573</v>
      </c>
      <c r="AA75" s="58" t="s">
        <v>250</v>
      </c>
      <c r="AB75" s="40">
        <v>21.94302962714286</v>
      </c>
      <c r="AC75" s="40">
        <v>22.239411052857143</v>
      </c>
    </row>
    <row r="76" spans="1:29" x14ac:dyDescent="0.25">
      <c r="A76" s="58" t="s">
        <v>1622</v>
      </c>
      <c r="B76" s="58">
        <v>75</v>
      </c>
      <c r="C76" s="18">
        <v>17</v>
      </c>
      <c r="D76" s="58">
        <v>2020</v>
      </c>
      <c r="E76" s="17">
        <v>2020</v>
      </c>
      <c r="F76" s="58" t="s">
        <v>12</v>
      </c>
      <c r="G76" s="58">
        <v>75</v>
      </c>
      <c r="H76" s="58">
        <v>2020</v>
      </c>
      <c r="I76" s="59">
        <v>10</v>
      </c>
      <c r="J76" s="58" t="s">
        <v>12</v>
      </c>
      <c r="K76" s="58" t="s">
        <v>12</v>
      </c>
      <c r="L76" s="60">
        <v>133503.944954281</v>
      </c>
      <c r="M76" s="60">
        <v>5025317.1895835204</v>
      </c>
      <c r="N76" s="60">
        <v>133503.94500000001</v>
      </c>
      <c r="O76" s="60">
        <v>5025317.1900000004</v>
      </c>
      <c r="P76" s="58"/>
      <c r="Q76" s="58"/>
      <c r="R76" s="58"/>
      <c r="S76" s="58"/>
      <c r="T76" s="58"/>
      <c r="U76" s="58"/>
      <c r="V76" s="58"/>
      <c r="W76" s="58"/>
      <c r="X76" s="58"/>
      <c r="Y76" s="58"/>
      <c r="Z76" s="58" t="s">
        <v>1573</v>
      </c>
      <c r="AA76" s="58" t="s">
        <v>252</v>
      </c>
      <c r="AB76" s="38">
        <v>32.158464527</v>
      </c>
      <c r="AC76" s="38">
        <v>33.338865652999999</v>
      </c>
    </row>
    <row r="77" spans="1:29" x14ac:dyDescent="0.25">
      <c r="A77" s="58" t="s">
        <v>1623</v>
      </c>
      <c r="B77" s="58">
        <v>76</v>
      </c>
      <c r="C77" s="18">
        <v>31</v>
      </c>
      <c r="D77" s="58">
        <v>2020</v>
      </c>
      <c r="E77" s="17">
        <v>2020</v>
      </c>
      <c r="F77" s="58" t="s">
        <v>12</v>
      </c>
      <c r="G77" s="58">
        <v>76</v>
      </c>
      <c r="H77" s="58">
        <v>2020</v>
      </c>
      <c r="I77" s="59">
        <v>8</v>
      </c>
      <c r="J77" s="58" t="s">
        <v>12</v>
      </c>
      <c r="K77" s="58" t="s">
        <v>12</v>
      </c>
      <c r="L77" s="60">
        <v>134436.324832157</v>
      </c>
      <c r="M77" s="60">
        <v>5024467.0142023601</v>
      </c>
      <c r="N77" s="60">
        <v>134436.32500000001</v>
      </c>
      <c r="O77" s="60">
        <v>5024467.0140000004</v>
      </c>
      <c r="P77" s="58"/>
      <c r="Q77" s="58"/>
      <c r="R77" s="58"/>
      <c r="S77" s="58"/>
      <c r="T77" s="58"/>
      <c r="U77" s="58"/>
      <c r="V77" s="58"/>
      <c r="W77" s="58"/>
      <c r="X77" s="58"/>
      <c r="Y77" s="58"/>
      <c r="Z77" s="58" t="s">
        <v>1573</v>
      </c>
      <c r="AA77" s="58" t="s">
        <v>254</v>
      </c>
      <c r="AB77" s="38">
        <v>59.913445352500005</v>
      </c>
      <c r="AC77" s="38">
        <v>59.824665795000001</v>
      </c>
    </row>
    <row r="78" spans="1:29" x14ac:dyDescent="0.25">
      <c r="A78" s="58" t="s">
        <v>1572</v>
      </c>
      <c r="B78" s="58">
        <v>77</v>
      </c>
      <c r="C78" s="18">
        <v>101</v>
      </c>
      <c r="D78" s="58">
        <v>1946</v>
      </c>
      <c r="E78" s="17">
        <v>1946</v>
      </c>
      <c r="F78" s="58" t="s">
        <v>12</v>
      </c>
      <c r="G78" s="58">
        <v>77</v>
      </c>
      <c r="H78" s="58">
        <v>1946</v>
      </c>
      <c r="I78" s="59">
        <v>3</v>
      </c>
      <c r="J78" s="58" t="s">
        <v>12</v>
      </c>
      <c r="K78" s="58" t="s">
        <v>12</v>
      </c>
      <c r="L78" s="60">
        <v>137538.7745</v>
      </c>
      <c r="M78" s="60">
        <v>5029497.682</v>
      </c>
      <c r="N78" s="60">
        <v>137538.77499999999</v>
      </c>
      <c r="O78" s="60">
        <v>5029497.682</v>
      </c>
      <c r="P78" s="58"/>
      <c r="Q78" s="58"/>
      <c r="R78" s="58"/>
      <c r="S78" s="58"/>
      <c r="T78" s="58"/>
      <c r="U78" s="58"/>
      <c r="V78" s="58"/>
      <c r="W78" s="58"/>
      <c r="X78" s="58"/>
      <c r="Y78" s="58"/>
      <c r="Z78" s="58" t="s">
        <v>1573</v>
      </c>
      <c r="AA78" s="58" t="s">
        <v>256</v>
      </c>
      <c r="AB78" s="38">
        <v>33.144826293333331</v>
      </c>
      <c r="AC78" s="38">
        <v>48.842320690000001</v>
      </c>
    </row>
    <row r="79" spans="1:29" x14ac:dyDescent="0.25">
      <c r="A79" s="58" t="s">
        <v>1574</v>
      </c>
      <c r="B79" s="58">
        <v>78</v>
      </c>
      <c r="C79" s="18">
        <v>43</v>
      </c>
      <c r="D79" s="58">
        <v>1946</v>
      </c>
      <c r="E79" s="17">
        <v>1946</v>
      </c>
      <c r="F79" s="58" t="s">
        <v>12</v>
      </c>
      <c r="G79" s="58">
        <v>78</v>
      </c>
      <c r="H79" s="58">
        <v>1946</v>
      </c>
      <c r="I79" s="59">
        <v>2</v>
      </c>
      <c r="J79" s="58" t="s">
        <v>12</v>
      </c>
      <c r="K79" s="58" t="s">
        <v>12</v>
      </c>
      <c r="L79" s="60">
        <v>136008.1489</v>
      </c>
      <c r="M79" s="60">
        <v>5029385.97</v>
      </c>
      <c r="N79" s="60">
        <v>136008.149</v>
      </c>
      <c r="O79" s="60">
        <v>5029385.97</v>
      </c>
      <c r="P79" s="58"/>
      <c r="Q79" s="58"/>
      <c r="R79" s="58"/>
      <c r="S79" s="58"/>
      <c r="T79" s="58"/>
      <c r="U79" s="58"/>
      <c r="V79" s="58"/>
      <c r="W79" s="58"/>
      <c r="X79" s="58"/>
      <c r="Y79" s="58"/>
      <c r="Z79" s="58" t="s">
        <v>1573</v>
      </c>
      <c r="AA79" s="58" t="s">
        <v>258</v>
      </c>
      <c r="AB79" s="38">
        <v>58.525909309999996</v>
      </c>
      <c r="AC79" s="38">
        <v>96.51144832</v>
      </c>
    </row>
    <row r="80" spans="1:29" x14ac:dyDescent="0.25">
      <c r="A80" s="58" t="s">
        <v>1575</v>
      </c>
      <c r="B80" s="58">
        <v>79</v>
      </c>
      <c r="C80" s="18">
        <v>46</v>
      </c>
      <c r="D80" s="58">
        <v>1946</v>
      </c>
      <c r="E80" s="17">
        <v>1946</v>
      </c>
      <c r="F80" s="58" t="s">
        <v>12</v>
      </c>
      <c r="G80" s="58">
        <v>79</v>
      </c>
      <c r="H80" s="58">
        <v>1946</v>
      </c>
      <c r="I80" s="59">
        <v>3</v>
      </c>
      <c r="J80" s="58" t="s">
        <v>12</v>
      </c>
      <c r="K80" s="58" t="s">
        <v>12</v>
      </c>
      <c r="L80" s="60">
        <v>136293.37460000001</v>
      </c>
      <c r="M80" s="60">
        <v>5028452.8059999999</v>
      </c>
      <c r="N80" s="60">
        <v>136293.375</v>
      </c>
      <c r="O80" s="60">
        <v>5028452.8059999999</v>
      </c>
      <c r="P80" s="58"/>
      <c r="Q80" s="58"/>
      <c r="R80" s="58"/>
      <c r="S80" s="58"/>
      <c r="T80" s="58"/>
      <c r="U80" s="58"/>
      <c r="V80" s="58"/>
      <c r="W80" s="58"/>
      <c r="X80" s="58"/>
      <c r="Y80" s="58"/>
      <c r="Z80" s="58" t="s">
        <v>1573</v>
      </c>
      <c r="AA80" s="58" t="s">
        <v>260</v>
      </c>
      <c r="AB80" s="38">
        <v>13.998080986666666</v>
      </c>
      <c r="AC80" s="38">
        <v>18.544661323333333</v>
      </c>
    </row>
    <row r="81" spans="1:29" x14ac:dyDescent="0.25">
      <c r="A81" s="58" t="s">
        <v>1576</v>
      </c>
      <c r="B81" s="58">
        <v>80</v>
      </c>
      <c r="C81" s="18">
        <v>40</v>
      </c>
      <c r="D81" s="58">
        <v>1946</v>
      </c>
      <c r="E81" s="17">
        <v>1946</v>
      </c>
      <c r="F81" s="58" t="s">
        <v>12</v>
      </c>
      <c r="G81" s="58">
        <v>80</v>
      </c>
      <c r="H81" s="58">
        <v>1946</v>
      </c>
      <c r="I81" s="59">
        <v>2</v>
      </c>
      <c r="J81" s="58" t="s">
        <v>12</v>
      </c>
      <c r="K81" s="58" t="s">
        <v>12</v>
      </c>
      <c r="L81" s="60">
        <v>134514.64139999999</v>
      </c>
      <c r="M81" s="60">
        <v>5028036.5939999996</v>
      </c>
      <c r="N81" s="60">
        <v>134514.641</v>
      </c>
      <c r="O81" s="60">
        <v>5028036.5939999996</v>
      </c>
      <c r="P81" s="58"/>
      <c r="Q81" s="58"/>
      <c r="R81" s="58"/>
      <c r="S81" s="58"/>
      <c r="T81" s="58"/>
      <c r="U81" s="58"/>
      <c r="V81" s="58"/>
      <c r="W81" s="58"/>
      <c r="X81" s="58"/>
      <c r="Y81" s="58"/>
      <c r="Z81" s="58" t="s">
        <v>1573</v>
      </c>
      <c r="AA81" s="58" t="s">
        <v>262</v>
      </c>
      <c r="AB81" s="38">
        <v>15.983301820000001</v>
      </c>
      <c r="AC81" s="38">
        <v>21.618013274999999</v>
      </c>
    </row>
    <row r="82" spans="1:29" x14ac:dyDescent="0.25">
      <c r="A82" s="58" t="s">
        <v>1577</v>
      </c>
      <c r="B82" s="58">
        <v>81</v>
      </c>
      <c r="C82" s="18">
        <v>28</v>
      </c>
      <c r="D82" s="58">
        <v>1946</v>
      </c>
      <c r="E82" s="17">
        <v>1946</v>
      </c>
      <c r="F82" s="58" t="s">
        <v>12</v>
      </c>
      <c r="G82" s="58">
        <v>81</v>
      </c>
      <c r="H82" s="58">
        <v>1946</v>
      </c>
      <c r="I82" s="59">
        <v>2</v>
      </c>
      <c r="J82" s="58" t="s">
        <v>12</v>
      </c>
      <c r="K82" s="58" t="s">
        <v>12</v>
      </c>
      <c r="L82" s="60">
        <v>134411.83499999999</v>
      </c>
      <c r="M82" s="60">
        <v>5027095.273</v>
      </c>
      <c r="N82" s="60">
        <v>134411.83499999999</v>
      </c>
      <c r="O82" s="60">
        <v>5027095.273</v>
      </c>
      <c r="P82" s="58"/>
      <c r="Q82" s="58"/>
      <c r="R82" s="58"/>
      <c r="S82" s="58"/>
      <c r="T82" s="58"/>
      <c r="U82" s="58"/>
      <c r="V82" s="58"/>
      <c r="W82" s="58"/>
      <c r="X82" s="58"/>
      <c r="Y82" s="58"/>
      <c r="Z82" s="58" t="s">
        <v>1573</v>
      </c>
      <c r="AA82" s="58" t="s">
        <v>264</v>
      </c>
      <c r="AB82" s="38">
        <v>65.465209740000006</v>
      </c>
      <c r="AC82" s="38">
        <v>72.399929899999989</v>
      </c>
    </row>
    <row r="83" spans="1:29" x14ac:dyDescent="0.25">
      <c r="A83" s="17"/>
      <c r="B83" s="18"/>
      <c r="C83" s="18"/>
      <c r="D83" s="18"/>
      <c r="E83" s="17"/>
      <c r="F83" s="17"/>
      <c r="G83" s="17"/>
      <c r="H83" s="17"/>
      <c r="J83" s="17"/>
      <c r="K83" s="17"/>
      <c r="L83" s="20"/>
      <c r="M83" s="20"/>
      <c r="N83" s="20"/>
      <c r="O83" s="20"/>
      <c r="P83" s="17"/>
      <c r="Q83" s="17"/>
      <c r="R83" s="17"/>
      <c r="S83" s="17"/>
      <c r="T83" s="17"/>
      <c r="U83" s="17"/>
      <c r="V83" s="17"/>
      <c r="W83" s="17"/>
      <c r="X83" s="17"/>
      <c r="Y83" s="17"/>
      <c r="Z83" s="17"/>
      <c r="AA83" s="17"/>
    </row>
    <row r="84" spans="1:29" x14ac:dyDescent="0.25">
      <c r="A84" s="17"/>
      <c r="B84" s="18"/>
      <c r="C84" s="18"/>
      <c r="D84" s="18"/>
      <c r="E84" s="17"/>
      <c r="F84" s="17"/>
      <c r="G84" s="17"/>
      <c r="H84" s="17"/>
      <c r="J84" s="17"/>
      <c r="K84" s="17"/>
      <c r="L84" s="20"/>
      <c r="M84" s="20"/>
      <c r="N84" s="20"/>
      <c r="O84" s="20"/>
      <c r="P84" s="17"/>
      <c r="Q84" s="17"/>
      <c r="R84" s="17"/>
      <c r="S84" s="17"/>
      <c r="T84" s="17"/>
      <c r="U84" s="17"/>
      <c r="V84" s="17"/>
      <c r="W84" s="17"/>
      <c r="X84" s="17"/>
      <c r="Y84" s="17"/>
      <c r="Z84" s="17"/>
      <c r="AA84" s="17"/>
    </row>
    <row r="85" spans="1:29" x14ac:dyDescent="0.25">
      <c r="A85" s="17"/>
      <c r="B85" s="18"/>
      <c r="C85" s="18"/>
      <c r="D85" s="18"/>
      <c r="E85" s="17"/>
      <c r="F85" s="17"/>
      <c r="G85" s="17"/>
      <c r="H85" s="17"/>
      <c r="J85" s="17"/>
      <c r="K85" s="17"/>
      <c r="L85" s="20"/>
      <c r="M85" s="20"/>
      <c r="N85" s="20"/>
      <c r="O85" s="20"/>
      <c r="P85" s="17"/>
      <c r="Q85" s="17"/>
      <c r="R85" s="17"/>
      <c r="S85" s="17"/>
      <c r="T85" s="17"/>
      <c r="U85" s="17"/>
      <c r="V85" s="17"/>
      <c r="W85" s="17"/>
      <c r="X85" s="17"/>
      <c r="Y85" s="17"/>
      <c r="Z85" s="17"/>
      <c r="AA85" s="17"/>
    </row>
    <row r="86" spans="1:29" x14ac:dyDescent="0.25">
      <c r="A86" s="17"/>
      <c r="B86" s="18"/>
      <c r="C86" s="18"/>
      <c r="D86" s="18"/>
      <c r="E86" s="17"/>
      <c r="F86" s="17"/>
      <c r="G86" s="17"/>
      <c r="H86" s="17"/>
      <c r="J86" s="17"/>
      <c r="K86" s="17"/>
      <c r="L86" s="20"/>
      <c r="M86" s="20"/>
      <c r="N86" s="20"/>
      <c r="O86" s="20"/>
      <c r="P86" s="17"/>
      <c r="Q86" s="17"/>
      <c r="R86" s="17"/>
      <c r="S86" s="17"/>
      <c r="T86" s="17"/>
      <c r="U86" s="17"/>
      <c r="V86" s="17"/>
      <c r="W86" s="17"/>
      <c r="X86" s="17"/>
      <c r="Y86" s="17"/>
      <c r="Z86" s="17"/>
      <c r="AA86" s="17"/>
    </row>
    <row r="87" spans="1:29" x14ac:dyDescent="0.25">
      <c r="A87" s="17"/>
      <c r="B87" s="18"/>
      <c r="C87" s="18"/>
      <c r="D87" s="18"/>
      <c r="E87" s="17"/>
      <c r="F87" s="17"/>
      <c r="G87" s="17"/>
      <c r="H87" s="17"/>
      <c r="J87" s="17"/>
      <c r="K87" s="17"/>
      <c r="L87" s="20"/>
      <c r="M87" s="20"/>
      <c r="N87" s="20"/>
      <c r="O87" s="20"/>
      <c r="P87" s="17"/>
      <c r="Q87" s="17"/>
      <c r="R87" s="17"/>
      <c r="S87" s="17"/>
      <c r="T87" s="17"/>
      <c r="U87" s="17"/>
      <c r="V87" s="17"/>
      <c r="W87" s="17"/>
      <c r="X87" s="17"/>
      <c r="Y87" s="17"/>
      <c r="Z87" s="17"/>
      <c r="AA87" s="17"/>
    </row>
    <row r="88" spans="1:29" x14ac:dyDescent="0.25">
      <c r="A88" s="17"/>
      <c r="B88" s="18"/>
      <c r="C88" s="18"/>
      <c r="D88" s="18"/>
      <c r="E88" s="17"/>
      <c r="F88" s="17"/>
      <c r="G88" s="17"/>
      <c r="H88" s="17"/>
      <c r="J88" s="17"/>
      <c r="K88" s="17"/>
      <c r="L88" s="20"/>
      <c r="M88" s="20"/>
      <c r="N88" s="20"/>
      <c r="O88" s="20"/>
      <c r="P88" s="17"/>
      <c r="Q88" s="17"/>
      <c r="R88" s="17"/>
      <c r="S88" s="17"/>
      <c r="T88" s="17"/>
      <c r="U88" s="17"/>
      <c r="V88" s="17"/>
      <c r="W88" s="17"/>
      <c r="X88" s="17"/>
      <c r="Y88" s="17"/>
      <c r="Z88" s="17"/>
      <c r="AA88" s="17"/>
      <c r="AB88" s="46"/>
      <c r="AC88" s="46"/>
    </row>
    <row r="89" spans="1:29" x14ac:dyDescent="0.25">
      <c r="A89" s="17"/>
      <c r="B89" s="18"/>
      <c r="C89" s="18"/>
      <c r="D89" s="18"/>
      <c r="E89" s="17"/>
      <c r="F89" s="17"/>
      <c r="G89" s="17"/>
      <c r="H89" s="17"/>
      <c r="J89" s="17"/>
      <c r="K89" s="17"/>
      <c r="L89" s="20"/>
      <c r="M89" s="20"/>
      <c r="N89" s="20"/>
      <c r="O89" s="20"/>
      <c r="P89" s="17"/>
      <c r="Q89" s="17"/>
      <c r="R89" s="17"/>
      <c r="S89" s="17"/>
      <c r="T89" s="17"/>
      <c r="U89" s="17"/>
      <c r="V89" s="17"/>
      <c r="W89" s="17"/>
      <c r="X89" s="17"/>
      <c r="Y89" s="17"/>
      <c r="Z89" s="17"/>
      <c r="AA89" s="17"/>
    </row>
    <row r="90" spans="1:29" x14ac:dyDescent="0.25">
      <c r="A90" s="17"/>
      <c r="B90" s="18"/>
      <c r="C90" s="18"/>
      <c r="D90" s="18"/>
      <c r="E90" s="17"/>
      <c r="F90" s="17"/>
      <c r="G90" s="17"/>
      <c r="H90" s="17"/>
      <c r="J90" s="17"/>
      <c r="K90" s="17"/>
      <c r="L90" s="20"/>
      <c r="M90" s="20"/>
      <c r="N90" s="20"/>
      <c r="O90" s="20"/>
      <c r="P90" s="17"/>
      <c r="Q90" s="17"/>
      <c r="R90" s="17"/>
      <c r="S90" s="17"/>
      <c r="T90" s="17"/>
      <c r="U90" s="17"/>
      <c r="V90" s="17"/>
      <c r="W90" s="17"/>
      <c r="X90" s="17"/>
      <c r="Y90" s="17"/>
      <c r="Z90" s="17"/>
      <c r="AA90" s="17"/>
    </row>
    <row r="91" spans="1:29" x14ac:dyDescent="0.25">
      <c r="A91" s="17"/>
      <c r="B91" s="18"/>
      <c r="C91" s="18"/>
      <c r="D91" s="18"/>
      <c r="E91" s="17"/>
      <c r="F91" s="17"/>
      <c r="G91" s="17"/>
      <c r="H91" s="17"/>
      <c r="J91" s="17"/>
      <c r="K91" s="17"/>
      <c r="L91" s="20"/>
      <c r="M91" s="20"/>
      <c r="N91" s="20"/>
      <c r="O91" s="20"/>
      <c r="P91" s="17"/>
      <c r="Q91" s="17"/>
      <c r="R91" s="17"/>
      <c r="S91" s="17"/>
      <c r="T91" s="17"/>
      <c r="U91" s="17"/>
      <c r="V91" s="17"/>
      <c r="W91" s="17"/>
      <c r="X91" s="17"/>
      <c r="Y91" s="17"/>
      <c r="Z91" s="17"/>
      <c r="AA91" s="17"/>
    </row>
    <row r="92" spans="1:29" x14ac:dyDescent="0.25">
      <c r="A92" s="17"/>
      <c r="B92" s="18"/>
      <c r="C92" s="18"/>
      <c r="D92" s="18"/>
      <c r="E92" s="17"/>
      <c r="F92" s="17"/>
      <c r="G92" s="17"/>
      <c r="H92" s="17"/>
      <c r="J92" s="17"/>
      <c r="K92" s="17"/>
      <c r="L92" s="20"/>
      <c r="M92" s="20"/>
      <c r="N92" s="20"/>
      <c r="O92" s="20"/>
      <c r="P92" s="17"/>
      <c r="Q92" s="17"/>
      <c r="R92" s="17"/>
      <c r="S92" s="17"/>
      <c r="T92" s="17"/>
      <c r="U92" s="17"/>
      <c r="V92" s="17"/>
      <c r="W92" s="17"/>
      <c r="X92" s="17"/>
      <c r="Y92" s="17"/>
      <c r="Z92" s="17"/>
      <c r="AA92" s="17"/>
      <c r="AB92" s="47"/>
      <c r="AC92" s="47"/>
    </row>
    <row r="93" spans="1:29" x14ac:dyDescent="0.25">
      <c r="A93" s="17"/>
      <c r="B93" s="18"/>
      <c r="C93" s="18"/>
      <c r="D93" s="18"/>
      <c r="E93" s="17"/>
      <c r="F93" s="17"/>
      <c r="G93" s="18"/>
      <c r="H93" s="18"/>
      <c r="J93" s="17"/>
      <c r="K93" s="17"/>
      <c r="L93" s="20"/>
      <c r="M93" s="20"/>
      <c r="N93" s="20"/>
      <c r="O93" s="20"/>
      <c r="P93" s="17"/>
      <c r="Q93" s="17"/>
      <c r="R93" s="17"/>
      <c r="S93" s="17"/>
      <c r="T93" s="17"/>
      <c r="U93" s="17"/>
      <c r="V93" s="17"/>
      <c r="W93" s="17"/>
      <c r="X93" s="17"/>
      <c r="Y93" s="17"/>
      <c r="Z93" s="17"/>
      <c r="AA93" s="17"/>
    </row>
    <row r="94" spans="1:29" x14ac:dyDescent="0.25">
      <c r="A94" s="17"/>
      <c r="B94" s="18"/>
      <c r="C94" s="18"/>
      <c r="D94" s="18"/>
      <c r="E94" s="17"/>
      <c r="F94" s="17"/>
      <c r="G94" s="18"/>
      <c r="H94" s="18"/>
      <c r="J94" s="17"/>
      <c r="K94" s="17"/>
      <c r="L94" s="20"/>
      <c r="M94" s="20"/>
      <c r="N94" s="20"/>
      <c r="O94" s="20"/>
      <c r="P94" s="17"/>
      <c r="Q94" s="17"/>
      <c r="R94" s="17"/>
      <c r="S94" s="17"/>
      <c r="T94" s="17"/>
      <c r="U94" s="17"/>
      <c r="V94" s="17"/>
      <c r="W94" s="17"/>
      <c r="X94" s="17"/>
      <c r="Y94" s="17"/>
      <c r="Z94" s="17"/>
      <c r="AA94" s="17"/>
    </row>
    <row r="95" spans="1:29" x14ac:dyDescent="0.25">
      <c r="A95" s="17"/>
      <c r="B95" s="18"/>
      <c r="C95" s="18"/>
      <c r="D95" s="18"/>
      <c r="E95" s="17"/>
      <c r="F95" s="17"/>
      <c r="G95" s="17"/>
      <c r="H95" s="17"/>
      <c r="J95" s="17"/>
      <c r="K95" s="17"/>
      <c r="L95" s="20"/>
      <c r="M95" s="20"/>
      <c r="N95" s="20"/>
      <c r="O95" s="20"/>
      <c r="P95" s="17"/>
      <c r="Q95" s="17"/>
      <c r="R95" s="17"/>
      <c r="S95" s="17"/>
      <c r="T95" s="17"/>
      <c r="U95" s="17"/>
      <c r="V95" s="17"/>
      <c r="W95" s="17"/>
      <c r="X95" s="17"/>
      <c r="Y95" s="17"/>
      <c r="Z95" s="17"/>
      <c r="AA95" s="17"/>
    </row>
    <row r="96" spans="1:29" x14ac:dyDescent="0.25">
      <c r="A96" s="17"/>
      <c r="B96" s="18"/>
      <c r="C96" s="18"/>
      <c r="D96" s="18"/>
      <c r="E96" s="17"/>
      <c r="F96" s="17"/>
      <c r="G96" s="17"/>
      <c r="H96" s="17"/>
      <c r="J96" s="17"/>
      <c r="K96" s="17"/>
      <c r="L96" s="20"/>
      <c r="M96" s="20"/>
      <c r="N96" s="20"/>
      <c r="O96" s="20"/>
      <c r="P96" s="17"/>
      <c r="Q96" s="17"/>
      <c r="R96" s="17"/>
      <c r="S96" s="17"/>
      <c r="T96" s="17"/>
      <c r="U96" s="17"/>
      <c r="V96" s="17"/>
      <c r="W96" s="17"/>
      <c r="X96" s="17"/>
      <c r="Y96" s="17"/>
      <c r="Z96" s="17"/>
      <c r="AA96" s="17"/>
    </row>
    <row r="97" spans="1:29" x14ac:dyDescent="0.25">
      <c r="A97" s="17"/>
      <c r="B97" s="18"/>
      <c r="C97" s="18"/>
      <c r="D97" s="18"/>
      <c r="E97" s="17"/>
      <c r="F97" s="17"/>
      <c r="G97" s="17"/>
      <c r="H97" s="17"/>
      <c r="J97" s="17"/>
      <c r="K97" s="17"/>
      <c r="L97" s="20"/>
      <c r="M97" s="20"/>
      <c r="N97" s="20"/>
      <c r="O97" s="20"/>
      <c r="P97" s="17"/>
      <c r="Q97" s="17"/>
      <c r="R97" s="17"/>
      <c r="S97" s="17"/>
      <c r="T97" s="17"/>
      <c r="U97" s="17"/>
      <c r="V97" s="17"/>
      <c r="W97" s="17"/>
      <c r="X97" s="17"/>
      <c r="Y97" s="17"/>
      <c r="Z97" s="17"/>
      <c r="AA97" s="17"/>
    </row>
    <row r="98" spans="1:29" x14ac:dyDescent="0.25">
      <c r="A98" s="17"/>
      <c r="B98" s="18"/>
      <c r="C98" s="18"/>
      <c r="D98" s="18"/>
      <c r="E98" s="17"/>
      <c r="F98" s="17"/>
      <c r="G98" s="17"/>
      <c r="H98" s="17"/>
      <c r="J98" s="17"/>
      <c r="K98" s="17"/>
      <c r="L98" s="20"/>
      <c r="M98" s="20"/>
      <c r="N98" s="20"/>
      <c r="O98" s="20"/>
      <c r="P98" s="17"/>
      <c r="Q98" s="17"/>
      <c r="R98" s="17"/>
      <c r="S98" s="17"/>
      <c r="T98" s="17"/>
      <c r="U98" s="17"/>
      <c r="V98" s="17"/>
      <c r="W98" s="17"/>
      <c r="X98" s="17"/>
      <c r="Y98" s="17"/>
      <c r="Z98" s="17"/>
      <c r="AA98" s="17"/>
    </row>
    <row r="99" spans="1:29" x14ac:dyDescent="0.25">
      <c r="A99" s="17"/>
      <c r="B99" s="18"/>
      <c r="C99" s="18"/>
      <c r="D99" s="18"/>
      <c r="E99" s="17"/>
      <c r="F99" s="17"/>
      <c r="G99" s="17"/>
      <c r="H99" s="17"/>
      <c r="J99" s="17"/>
      <c r="K99" s="17"/>
      <c r="L99" s="20"/>
      <c r="M99" s="20"/>
      <c r="N99" s="20"/>
      <c r="O99" s="20"/>
      <c r="P99" s="17"/>
      <c r="Q99" s="17"/>
      <c r="R99" s="17"/>
      <c r="S99" s="17"/>
      <c r="T99" s="17"/>
      <c r="U99" s="17"/>
      <c r="V99" s="17"/>
      <c r="W99" s="17"/>
      <c r="X99" s="17"/>
      <c r="Y99" s="17"/>
      <c r="Z99" s="17"/>
      <c r="AA99" s="17"/>
    </row>
    <row r="100" spans="1:29" x14ac:dyDescent="0.25">
      <c r="A100" s="17"/>
      <c r="B100" s="18"/>
      <c r="C100" s="18"/>
      <c r="D100" s="18"/>
      <c r="E100" s="17"/>
      <c r="F100" s="17"/>
      <c r="G100" s="17"/>
      <c r="H100" s="17"/>
      <c r="J100" s="17"/>
      <c r="K100" s="17"/>
      <c r="L100" s="20"/>
      <c r="M100" s="20"/>
      <c r="N100" s="20"/>
      <c r="O100" s="20"/>
      <c r="P100" s="17"/>
      <c r="Q100" s="17"/>
      <c r="R100" s="17"/>
      <c r="S100" s="17"/>
      <c r="T100" s="17"/>
      <c r="U100" s="17"/>
      <c r="V100" s="17"/>
      <c r="W100" s="17"/>
      <c r="X100" s="17"/>
      <c r="Y100" s="17"/>
      <c r="Z100" s="17"/>
      <c r="AA100" s="17"/>
      <c r="AB100" s="48"/>
      <c r="AC100" s="48"/>
    </row>
    <row r="101" spans="1:29" x14ac:dyDescent="0.25">
      <c r="A101" s="17"/>
      <c r="B101" s="18"/>
      <c r="C101" s="18"/>
      <c r="D101" s="18"/>
      <c r="E101" s="17"/>
      <c r="F101" s="17"/>
      <c r="G101" s="17"/>
      <c r="H101" s="17"/>
      <c r="J101" s="17"/>
      <c r="K101" s="17"/>
      <c r="L101" s="20"/>
      <c r="M101" s="20"/>
      <c r="N101" s="20"/>
      <c r="O101" s="20"/>
      <c r="P101" s="17"/>
      <c r="Q101" s="17"/>
      <c r="R101" s="17"/>
      <c r="S101" s="17"/>
      <c r="T101" s="17"/>
      <c r="U101" s="17"/>
      <c r="V101" s="17"/>
      <c r="W101" s="17"/>
      <c r="X101" s="17"/>
      <c r="Y101" s="17"/>
      <c r="Z101" s="17"/>
      <c r="AA101" s="17"/>
    </row>
    <row r="102" spans="1:29" x14ac:dyDescent="0.25">
      <c r="A102" s="17"/>
      <c r="B102" s="18"/>
      <c r="C102" s="18"/>
      <c r="D102" s="18"/>
      <c r="E102" s="17"/>
      <c r="F102" s="17"/>
      <c r="G102" s="17"/>
      <c r="H102" s="17"/>
      <c r="J102" s="17"/>
      <c r="K102" s="17"/>
      <c r="L102" s="20"/>
      <c r="M102" s="20"/>
      <c r="N102" s="20"/>
      <c r="O102" s="20"/>
      <c r="P102" s="17"/>
      <c r="Q102" s="17"/>
      <c r="R102" s="17"/>
      <c r="S102" s="17"/>
      <c r="T102" s="17"/>
      <c r="U102" s="17"/>
      <c r="V102" s="17"/>
      <c r="W102" s="17"/>
      <c r="X102" s="17"/>
      <c r="Y102" s="17"/>
      <c r="Z102" s="17"/>
      <c r="AA102" s="17"/>
    </row>
    <row r="103" spans="1:29" x14ac:dyDescent="0.25">
      <c r="A103" s="17"/>
      <c r="B103" s="18"/>
      <c r="C103" s="18"/>
      <c r="D103" s="18"/>
      <c r="E103" s="17"/>
      <c r="F103" s="17"/>
      <c r="G103" s="17"/>
      <c r="H103" s="17"/>
      <c r="J103" s="17"/>
      <c r="K103" s="17"/>
      <c r="L103" s="20"/>
      <c r="M103" s="20"/>
      <c r="N103" s="20"/>
      <c r="O103" s="20"/>
      <c r="P103" s="17"/>
      <c r="Q103" s="17"/>
      <c r="R103" s="17"/>
      <c r="S103" s="17"/>
      <c r="T103" s="17"/>
      <c r="U103" s="17"/>
      <c r="V103" s="17"/>
      <c r="W103" s="17"/>
      <c r="X103" s="17"/>
      <c r="Y103" s="17"/>
      <c r="Z103" s="17"/>
      <c r="AA103" s="17"/>
    </row>
    <row r="104" spans="1:29" x14ac:dyDescent="0.25">
      <c r="A104" s="17"/>
      <c r="B104" s="18"/>
      <c r="C104" s="18"/>
      <c r="D104" s="18"/>
      <c r="E104" s="17"/>
      <c r="F104" s="17"/>
      <c r="G104" s="17"/>
      <c r="H104" s="17"/>
      <c r="J104" s="17"/>
      <c r="K104" s="17"/>
      <c r="L104" s="20"/>
      <c r="M104" s="20"/>
      <c r="N104" s="20"/>
      <c r="O104" s="20"/>
      <c r="P104" s="17"/>
      <c r="Q104" s="17"/>
      <c r="R104" s="17"/>
      <c r="S104" s="17"/>
      <c r="T104" s="17"/>
      <c r="U104" s="17"/>
      <c r="V104" s="17"/>
      <c r="W104" s="17"/>
      <c r="X104" s="17"/>
      <c r="Y104" s="17"/>
      <c r="Z104" s="17"/>
      <c r="AA104" s="17"/>
    </row>
    <row r="105" spans="1:29" x14ac:dyDescent="0.25">
      <c r="A105" s="17"/>
      <c r="B105" s="18"/>
      <c r="C105" s="18"/>
      <c r="D105" s="18"/>
      <c r="E105" s="17"/>
      <c r="F105" s="17"/>
      <c r="G105" s="17"/>
      <c r="H105" s="17"/>
      <c r="J105" s="17"/>
      <c r="K105" s="17"/>
      <c r="L105" s="20"/>
      <c r="M105" s="20"/>
      <c r="N105" s="20"/>
      <c r="O105" s="20"/>
      <c r="P105" s="17"/>
      <c r="Q105" s="17"/>
      <c r="R105" s="17"/>
      <c r="S105" s="17"/>
      <c r="T105" s="17"/>
      <c r="U105" s="17"/>
      <c r="V105" s="17"/>
      <c r="W105" s="17"/>
      <c r="X105" s="17"/>
      <c r="Y105" s="17"/>
      <c r="Z105" s="17"/>
      <c r="AA105" s="17"/>
    </row>
    <row r="106" spans="1:29" x14ac:dyDescent="0.25">
      <c r="A106" s="17"/>
      <c r="B106" s="18"/>
      <c r="C106" s="18"/>
      <c r="D106" s="18"/>
      <c r="E106" s="17"/>
      <c r="F106" s="17"/>
      <c r="G106" s="17"/>
      <c r="H106" s="17"/>
      <c r="J106" s="17"/>
      <c r="K106" s="17"/>
      <c r="L106" s="20"/>
      <c r="M106" s="20"/>
      <c r="N106" s="20"/>
      <c r="O106" s="20"/>
      <c r="P106" s="17"/>
      <c r="Q106" s="17"/>
      <c r="R106" s="17"/>
      <c r="S106" s="17"/>
      <c r="T106" s="17"/>
      <c r="U106" s="17"/>
      <c r="V106" s="17"/>
      <c r="W106" s="17"/>
      <c r="X106" s="17"/>
      <c r="Y106" s="17"/>
      <c r="Z106" s="17"/>
      <c r="AA106" s="17"/>
    </row>
    <row r="107" spans="1:29" x14ac:dyDescent="0.25">
      <c r="A107" s="17"/>
      <c r="B107" s="18"/>
      <c r="C107" s="18"/>
      <c r="D107" s="18"/>
      <c r="E107" s="17"/>
      <c r="F107" s="17"/>
      <c r="G107" s="17"/>
      <c r="H107" s="17"/>
      <c r="J107" s="17"/>
      <c r="K107" s="17"/>
      <c r="L107" s="20"/>
      <c r="M107" s="20"/>
      <c r="N107" s="20"/>
      <c r="O107" s="20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</row>
    <row r="108" spans="1:29" x14ac:dyDescent="0.25">
      <c r="A108" s="17"/>
      <c r="B108" s="18"/>
      <c r="C108" s="18"/>
      <c r="D108" s="18"/>
      <c r="E108" s="17"/>
      <c r="F108" s="17"/>
      <c r="G108" s="18"/>
      <c r="H108" s="18"/>
      <c r="J108" s="17"/>
      <c r="K108" s="17"/>
      <c r="L108" s="20"/>
      <c r="M108" s="20"/>
      <c r="N108" s="20"/>
      <c r="O108" s="20"/>
      <c r="P108" s="17"/>
      <c r="Q108" s="17"/>
      <c r="R108" s="17"/>
      <c r="S108" s="17"/>
      <c r="T108" s="17"/>
      <c r="U108" s="17"/>
      <c r="V108" s="17"/>
      <c r="W108" s="17"/>
      <c r="X108" s="17"/>
      <c r="Y108" s="17"/>
      <c r="Z108" s="17"/>
      <c r="AA108" s="17"/>
    </row>
    <row r="109" spans="1:29" x14ac:dyDescent="0.25">
      <c r="A109" s="17"/>
      <c r="B109" s="18"/>
      <c r="C109" s="18"/>
      <c r="D109" s="18"/>
      <c r="E109" s="17"/>
      <c r="F109" s="17"/>
      <c r="G109" s="17"/>
      <c r="H109" s="17"/>
      <c r="J109" s="17"/>
      <c r="K109" s="17"/>
      <c r="L109" s="20"/>
      <c r="M109" s="20"/>
      <c r="N109" s="20"/>
      <c r="O109" s="20"/>
      <c r="P109" s="17"/>
      <c r="Q109" s="17"/>
      <c r="R109" s="17"/>
      <c r="S109" s="17"/>
      <c r="T109" s="17"/>
      <c r="U109" s="17"/>
      <c r="V109" s="17"/>
      <c r="W109" s="17"/>
      <c r="X109" s="17"/>
      <c r="Y109" s="17"/>
      <c r="Z109" s="17"/>
      <c r="AA109" s="17"/>
    </row>
    <row r="110" spans="1:29" x14ac:dyDescent="0.25">
      <c r="A110" s="17"/>
      <c r="B110" s="18"/>
      <c r="C110" s="18"/>
      <c r="D110" s="18"/>
      <c r="E110" s="17"/>
      <c r="F110" s="17"/>
      <c r="G110" s="17"/>
      <c r="H110" s="17"/>
      <c r="J110" s="17"/>
      <c r="K110" s="17"/>
      <c r="L110" s="20"/>
      <c r="M110" s="20"/>
      <c r="N110" s="20"/>
      <c r="O110" s="20"/>
      <c r="P110" s="17"/>
      <c r="Q110" s="17"/>
      <c r="R110" s="17"/>
      <c r="S110" s="17"/>
      <c r="T110" s="17"/>
      <c r="U110" s="17"/>
      <c r="V110" s="17"/>
      <c r="W110" s="17"/>
      <c r="X110" s="17"/>
      <c r="Y110" s="17"/>
      <c r="Z110" s="17"/>
      <c r="AA110" s="17"/>
    </row>
    <row r="111" spans="1:29" x14ac:dyDescent="0.25">
      <c r="A111" s="17"/>
      <c r="B111" s="18"/>
      <c r="C111" s="18"/>
      <c r="D111" s="18"/>
      <c r="E111" s="17"/>
      <c r="F111" s="17"/>
      <c r="G111" s="17"/>
      <c r="H111" s="17"/>
      <c r="J111" s="17"/>
      <c r="K111" s="17"/>
      <c r="L111" s="20"/>
      <c r="M111" s="20"/>
      <c r="N111" s="20"/>
      <c r="O111" s="20"/>
      <c r="P111" s="17"/>
      <c r="Q111" s="17"/>
      <c r="R111" s="17"/>
      <c r="S111" s="17"/>
      <c r="T111" s="17"/>
      <c r="U111" s="17"/>
      <c r="V111" s="17"/>
      <c r="W111" s="17"/>
      <c r="X111" s="17"/>
      <c r="Y111" s="17"/>
      <c r="Z111" s="17"/>
      <c r="AA111" s="17"/>
    </row>
    <row r="112" spans="1:29" x14ac:dyDescent="0.25">
      <c r="A112" s="17"/>
      <c r="B112" s="18"/>
      <c r="C112" s="18"/>
      <c r="D112" s="18"/>
      <c r="E112" s="17"/>
      <c r="F112" s="17"/>
      <c r="G112" s="17"/>
      <c r="H112" s="17"/>
      <c r="J112" s="17"/>
      <c r="K112" s="17"/>
      <c r="L112" s="20"/>
      <c r="M112" s="20"/>
      <c r="N112" s="20"/>
      <c r="O112" s="20"/>
      <c r="P112" s="17"/>
      <c r="Q112" s="17"/>
      <c r="R112" s="17"/>
      <c r="S112" s="17"/>
      <c r="T112" s="17"/>
      <c r="U112" s="17"/>
      <c r="V112" s="17"/>
      <c r="W112" s="17"/>
      <c r="X112" s="17"/>
      <c r="Y112" s="17"/>
      <c r="Z112" s="17"/>
      <c r="AA112" s="17"/>
    </row>
    <row r="113" spans="1:29" x14ac:dyDescent="0.25">
      <c r="A113" s="17"/>
      <c r="B113" s="18"/>
      <c r="C113" s="18"/>
      <c r="D113" s="18"/>
      <c r="E113" s="17"/>
      <c r="F113" s="17"/>
      <c r="G113" s="17"/>
      <c r="H113" s="17"/>
      <c r="J113" s="17"/>
      <c r="K113" s="17"/>
      <c r="L113" s="20"/>
      <c r="M113" s="20"/>
      <c r="N113" s="20"/>
      <c r="O113" s="20"/>
      <c r="P113" s="17"/>
      <c r="Q113" s="17"/>
      <c r="R113" s="17"/>
      <c r="S113" s="17"/>
      <c r="T113" s="17"/>
      <c r="U113" s="17"/>
      <c r="V113" s="17"/>
      <c r="W113" s="17"/>
      <c r="X113" s="17"/>
      <c r="Y113" s="17"/>
      <c r="Z113" s="17"/>
      <c r="AA113" s="17"/>
    </row>
    <row r="114" spans="1:29" x14ac:dyDescent="0.25">
      <c r="A114" s="17"/>
      <c r="B114" s="18"/>
      <c r="C114" s="18"/>
      <c r="D114" s="18"/>
      <c r="E114" s="17"/>
      <c r="F114" s="17"/>
      <c r="G114" s="17"/>
      <c r="H114" s="17"/>
      <c r="J114" s="17"/>
      <c r="K114" s="17"/>
      <c r="L114" s="20"/>
      <c r="M114" s="20"/>
      <c r="N114" s="20"/>
      <c r="O114" s="20"/>
      <c r="P114" s="17"/>
      <c r="Q114" s="17"/>
      <c r="R114" s="17"/>
      <c r="S114" s="17"/>
      <c r="T114" s="17"/>
      <c r="U114" s="17"/>
      <c r="V114" s="17"/>
      <c r="W114" s="17"/>
      <c r="X114" s="17"/>
      <c r="Y114" s="17"/>
      <c r="Z114" s="17"/>
      <c r="AA114" s="17"/>
    </row>
    <row r="115" spans="1:29" x14ac:dyDescent="0.25">
      <c r="A115" s="17"/>
      <c r="B115" s="18"/>
      <c r="C115" s="18"/>
      <c r="D115" s="18"/>
      <c r="E115" s="17"/>
      <c r="F115" s="17"/>
      <c r="G115" s="17"/>
      <c r="H115" s="17"/>
      <c r="J115" s="17"/>
      <c r="K115" s="17"/>
      <c r="L115" s="20"/>
      <c r="M115" s="20"/>
      <c r="N115" s="20"/>
      <c r="O115" s="20"/>
      <c r="P115" s="17"/>
      <c r="Q115" s="17"/>
      <c r="R115" s="17"/>
      <c r="S115" s="17"/>
      <c r="T115" s="17"/>
      <c r="U115" s="17"/>
      <c r="V115" s="17"/>
      <c r="W115" s="17"/>
      <c r="X115" s="17"/>
      <c r="Y115" s="17"/>
      <c r="Z115" s="17"/>
      <c r="AA115" s="17"/>
      <c r="AB115" s="18"/>
      <c r="AC115" s="18"/>
    </row>
    <row r="116" spans="1:29" x14ac:dyDescent="0.25">
      <c r="A116" s="17"/>
      <c r="B116" s="18"/>
      <c r="C116" s="18"/>
      <c r="D116" s="18"/>
      <c r="E116" s="17"/>
      <c r="F116" s="17"/>
      <c r="G116" s="17"/>
      <c r="H116" s="17"/>
      <c r="J116" s="17"/>
      <c r="K116" s="17"/>
      <c r="L116" s="20"/>
      <c r="M116" s="20"/>
      <c r="N116" s="20"/>
      <c r="O116" s="20"/>
      <c r="P116" s="17"/>
      <c r="Q116" s="17"/>
      <c r="R116" s="17"/>
      <c r="S116" s="17"/>
      <c r="T116" s="17"/>
      <c r="U116" s="17"/>
      <c r="V116" s="17"/>
      <c r="W116" s="17"/>
      <c r="X116" s="17"/>
      <c r="Y116" s="17"/>
      <c r="Z116" s="17"/>
      <c r="AA116" s="17"/>
    </row>
    <row r="117" spans="1:29" x14ac:dyDescent="0.25">
      <c r="A117" s="17"/>
      <c r="B117" s="18"/>
      <c r="C117" s="18"/>
      <c r="D117" s="18"/>
      <c r="E117" s="17"/>
      <c r="F117" s="17"/>
      <c r="G117" s="17"/>
      <c r="H117" s="17"/>
      <c r="J117" s="17"/>
      <c r="K117" s="17"/>
      <c r="L117" s="20"/>
      <c r="M117" s="20"/>
      <c r="N117" s="20"/>
      <c r="O117" s="20"/>
      <c r="P117" s="17"/>
      <c r="Q117" s="17"/>
      <c r="R117" s="17"/>
      <c r="S117" s="17"/>
      <c r="T117" s="17"/>
      <c r="U117" s="17"/>
      <c r="V117" s="17"/>
      <c r="W117" s="17"/>
      <c r="X117" s="17"/>
      <c r="Y117" s="17"/>
      <c r="Z117" s="17"/>
      <c r="AA117" s="17"/>
    </row>
    <row r="118" spans="1:29" x14ac:dyDescent="0.25">
      <c r="A118" s="17"/>
      <c r="B118" s="18"/>
      <c r="C118" s="18"/>
      <c r="D118" s="18"/>
      <c r="E118" s="17"/>
      <c r="F118" s="17"/>
      <c r="G118" s="17"/>
      <c r="H118" s="17"/>
      <c r="J118" s="17"/>
      <c r="K118" s="17"/>
      <c r="L118" s="20"/>
      <c r="M118" s="20"/>
      <c r="N118" s="20"/>
      <c r="O118" s="20"/>
      <c r="P118" s="17"/>
      <c r="Q118" s="17"/>
      <c r="R118" s="17"/>
      <c r="S118" s="17"/>
      <c r="T118" s="17"/>
      <c r="U118" s="17"/>
      <c r="V118" s="17"/>
      <c r="W118" s="17"/>
      <c r="X118" s="17"/>
      <c r="Y118" s="17"/>
      <c r="Z118" s="17"/>
      <c r="AA118" s="17"/>
    </row>
    <row r="119" spans="1:29" x14ac:dyDescent="0.25">
      <c r="A119" s="17"/>
      <c r="B119" s="18"/>
      <c r="C119" s="18"/>
      <c r="D119" s="18"/>
      <c r="E119" s="17"/>
      <c r="F119" s="17"/>
      <c r="G119" s="18"/>
      <c r="H119" s="18"/>
      <c r="J119" s="17"/>
      <c r="K119" s="17"/>
      <c r="L119" s="20"/>
      <c r="M119" s="20"/>
      <c r="N119" s="20"/>
      <c r="O119" s="20"/>
      <c r="P119" s="17"/>
      <c r="Q119" s="17"/>
      <c r="R119" s="17"/>
      <c r="S119" s="17"/>
      <c r="T119" s="17"/>
      <c r="U119" s="17"/>
      <c r="V119" s="17"/>
      <c r="W119" s="17"/>
      <c r="X119" s="17"/>
      <c r="Y119" s="17"/>
      <c r="Z119" s="17"/>
      <c r="AA119" s="17"/>
    </row>
    <row r="120" spans="1:29" x14ac:dyDescent="0.25">
      <c r="A120" s="17"/>
      <c r="B120" s="18"/>
      <c r="C120" s="18"/>
      <c r="D120" s="18"/>
      <c r="E120" s="17"/>
      <c r="F120" s="17"/>
      <c r="G120" s="18"/>
      <c r="H120" s="18"/>
      <c r="J120" s="17"/>
      <c r="K120" s="17"/>
      <c r="L120" s="20"/>
      <c r="M120" s="20"/>
      <c r="N120" s="20"/>
      <c r="O120" s="20"/>
      <c r="P120" s="17"/>
      <c r="Q120" s="17"/>
      <c r="R120" s="17"/>
      <c r="S120" s="17"/>
      <c r="T120" s="17"/>
      <c r="U120" s="17"/>
      <c r="V120" s="17"/>
      <c r="W120" s="17"/>
      <c r="X120" s="17"/>
      <c r="Y120" s="17"/>
      <c r="Z120" s="17"/>
      <c r="AA120" s="17"/>
    </row>
    <row r="121" spans="1:29" x14ac:dyDescent="0.25">
      <c r="A121" s="17"/>
      <c r="B121" s="18"/>
      <c r="C121" s="18"/>
      <c r="D121" s="18"/>
      <c r="E121" s="17"/>
      <c r="F121" s="17"/>
      <c r="G121" s="18"/>
      <c r="H121" s="18"/>
      <c r="J121" s="17"/>
      <c r="K121" s="17"/>
      <c r="L121" s="20"/>
      <c r="M121" s="20"/>
      <c r="N121" s="20"/>
      <c r="O121" s="20"/>
      <c r="P121" s="17"/>
      <c r="Q121" s="17"/>
      <c r="R121" s="17"/>
      <c r="S121" s="17"/>
      <c r="T121" s="17"/>
      <c r="U121" s="17"/>
      <c r="V121" s="17"/>
      <c r="W121" s="17"/>
      <c r="X121" s="17"/>
      <c r="Y121" s="17"/>
      <c r="Z121" s="17"/>
      <c r="AA121" s="17"/>
    </row>
    <row r="122" spans="1:29" x14ac:dyDescent="0.25">
      <c r="A122" s="17"/>
      <c r="B122" s="18"/>
      <c r="C122" s="18"/>
      <c r="D122" s="18"/>
      <c r="E122" s="17"/>
      <c r="F122" s="17"/>
      <c r="G122" s="17"/>
      <c r="H122" s="17"/>
      <c r="J122" s="17"/>
      <c r="K122" s="17"/>
      <c r="L122" s="20"/>
      <c r="M122" s="20"/>
      <c r="N122" s="20"/>
      <c r="O122" s="20"/>
      <c r="P122" s="17"/>
      <c r="Q122" s="17"/>
      <c r="R122" s="17"/>
      <c r="S122" s="17"/>
      <c r="T122" s="17"/>
      <c r="U122" s="17"/>
      <c r="V122" s="17"/>
      <c r="W122" s="17"/>
      <c r="X122" s="17"/>
      <c r="Y122" s="17"/>
      <c r="Z122" s="17"/>
      <c r="AA122" s="17"/>
    </row>
    <row r="123" spans="1:29" x14ac:dyDescent="0.25">
      <c r="A123" s="17"/>
      <c r="B123" s="18"/>
      <c r="C123" s="18"/>
      <c r="D123" s="18"/>
      <c r="E123" s="17"/>
      <c r="F123" s="17"/>
      <c r="G123" s="17"/>
      <c r="H123" s="17"/>
      <c r="J123" s="17"/>
      <c r="K123" s="17"/>
      <c r="L123" s="20"/>
      <c r="M123" s="20"/>
      <c r="N123" s="20"/>
      <c r="O123" s="20"/>
      <c r="P123" s="17"/>
      <c r="Q123" s="17"/>
      <c r="R123" s="17"/>
      <c r="S123" s="17"/>
      <c r="T123" s="17"/>
      <c r="U123" s="17"/>
      <c r="V123" s="17"/>
      <c r="W123" s="17"/>
      <c r="X123" s="17"/>
      <c r="Y123" s="17"/>
      <c r="Z123" s="17"/>
      <c r="AA123" s="17"/>
    </row>
    <row r="124" spans="1:29" x14ac:dyDescent="0.25">
      <c r="A124" s="17"/>
      <c r="B124" s="18"/>
      <c r="C124" s="18"/>
      <c r="D124" s="18"/>
      <c r="E124" s="17"/>
      <c r="F124" s="17"/>
      <c r="G124" s="17"/>
      <c r="H124" s="17"/>
      <c r="J124" s="17"/>
      <c r="K124" s="17"/>
      <c r="L124" s="20"/>
      <c r="M124" s="20"/>
      <c r="N124" s="20"/>
      <c r="O124" s="20"/>
      <c r="P124" s="17"/>
      <c r="Q124" s="17"/>
      <c r="R124" s="17"/>
      <c r="S124" s="17"/>
      <c r="T124" s="17"/>
      <c r="U124" s="17"/>
      <c r="V124" s="17"/>
      <c r="W124" s="17"/>
      <c r="X124" s="17"/>
      <c r="Y124" s="17"/>
      <c r="Z124" s="17"/>
      <c r="AA124" s="17"/>
    </row>
    <row r="125" spans="1:29" x14ac:dyDescent="0.25">
      <c r="A125" s="17"/>
      <c r="B125" s="18"/>
      <c r="C125" s="18"/>
      <c r="D125" s="18"/>
      <c r="E125" s="17"/>
      <c r="F125" s="17"/>
      <c r="G125" s="17"/>
      <c r="H125" s="17"/>
      <c r="J125" s="17"/>
      <c r="K125" s="17"/>
      <c r="L125" s="20"/>
      <c r="M125" s="20"/>
      <c r="N125" s="20"/>
      <c r="O125" s="20"/>
      <c r="P125" s="17"/>
      <c r="Q125" s="17"/>
      <c r="R125" s="17"/>
      <c r="S125" s="17"/>
      <c r="T125" s="17"/>
      <c r="U125" s="17"/>
      <c r="V125" s="17"/>
      <c r="W125" s="17"/>
      <c r="X125" s="17"/>
      <c r="Y125" s="17"/>
      <c r="Z125" s="17"/>
      <c r="AA125" s="17"/>
      <c r="AB125" s="49"/>
      <c r="AC125" s="49"/>
    </row>
    <row r="126" spans="1:29" x14ac:dyDescent="0.25">
      <c r="A126" s="17"/>
      <c r="B126" s="18"/>
      <c r="C126" s="18"/>
      <c r="D126" s="18"/>
      <c r="E126" s="17"/>
      <c r="F126" s="17"/>
      <c r="G126" s="17"/>
      <c r="H126" s="17"/>
      <c r="J126" s="17"/>
      <c r="K126" s="17"/>
      <c r="L126" s="20"/>
      <c r="M126" s="20"/>
      <c r="N126" s="20"/>
      <c r="O126" s="20"/>
      <c r="P126" s="17"/>
      <c r="Q126" s="17"/>
      <c r="R126" s="17"/>
      <c r="S126" s="17"/>
      <c r="T126" s="17"/>
      <c r="U126" s="17"/>
      <c r="V126" s="17"/>
      <c r="W126" s="17"/>
      <c r="X126" s="17"/>
      <c r="Y126" s="17"/>
      <c r="Z126" s="17"/>
      <c r="AA126" s="17"/>
    </row>
    <row r="127" spans="1:29" x14ac:dyDescent="0.25">
      <c r="A127" s="17"/>
      <c r="B127" s="18"/>
      <c r="C127" s="18"/>
      <c r="D127" s="18"/>
      <c r="E127" s="17"/>
      <c r="F127" s="17"/>
      <c r="G127" s="17"/>
      <c r="H127" s="17"/>
      <c r="J127" s="17"/>
      <c r="K127" s="17"/>
      <c r="L127" s="20"/>
      <c r="M127" s="20"/>
      <c r="N127" s="20"/>
      <c r="O127" s="20"/>
      <c r="P127" s="17"/>
      <c r="Q127" s="17"/>
      <c r="R127" s="17"/>
      <c r="S127" s="17"/>
      <c r="T127" s="17"/>
      <c r="U127" s="17"/>
      <c r="V127" s="17"/>
      <c r="W127" s="17"/>
      <c r="X127" s="17"/>
      <c r="Y127" s="17"/>
      <c r="Z127" s="17"/>
      <c r="AA127" s="17"/>
      <c r="AB127" s="50"/>
      <c r="AC127" s="50"/>
    </row>
    <row r="128" spans="1:29" x14ac:dyDescent="0.25">
      <c r="A128" s="17"/>
      <c r="B128" s="18"/>
      <c r="C128" s="18"/>
      <c r="D128" s="18"/>
      <c r="E128" s="17"/>
      <c r="F128" s="17"/>
      <c r="G128" s="17"/>
      <c r="H128" s="17"/>
      <c r="J128" s="17"/>
      <c r="K128" s="17"/>
      <c r="L128" s="20"/>
      <c r="M128" s="20"/>
      <c r="N128" s="20"/>
      <c r="O128" s="20"/>
      <c r="P128" s="17"/>
      <c r="Q128" s="17"/>
      <c r="R128" s="17"/>
      <c r="S128" s="17"/>
      <c r="T128" s="17"/>
      <c r="U128" s="17"/>
      <c r="V128" s="17"/>
      <c r="W128" s="17"/>
      <c r="X128" s="17"/>
      <c r="Y128" s="17"/>
      <c r="Z128" s="17"/>
      <c r="AA128" s="17"/>
    </row>
    <row r="129" spans="1:29" x14ac:dyDescent="0.25">
      <c r="A129" s="17"/>
      <c r="B129" s="18"/>
      <c r="C129" s="18"/>
      <c r="D129" s="18"/>
      <c r="E129" s="17"/>
      <c r="F129" s="17"/>
      <c r="G129" s="17"/>
      <c r="H129" s="17"/>
      <c r="J129" s="17"/>
      <c r="K129" s="17"/>
      <c r="L129" s="20"/>
      <c r="M129" s="20"/>
      <c r="N129" s="20"/>
      <c r="O129" s="20"/>
      <c r="P129" s="17"/>
      <c r="Q129" s="17"/>
      <c r="R129" s="17"/>
      <c r="S129" s="17"/>
      <c r="T129" s="17"/>
      <c r="U129" s="17"/>
      <c r="V129" s="17"/>
      <c r="W129" s="17"/>
      <c r="X129" s="17"/>
      <c r="Y129" s="17"/>
      <c r="Z129" s="17"/>
      <c r="AA129" s="17"/>
      <c r="AB129" s="51"/>
      <c r="AC129" s="51"/>
    </row>
    <row r="130" spans="1:29" x14ac:dyDescent="0.25">
      <c r="A130" s="17"/>
      <c r="B130" s="18"/>
      <c r="C130" s="18"/>
      <c r="D130" s="18"/>
      <c r="E130" s="17"/>
      <c r="F130" s="17"/>
      <c r="G130" s="17"/>
      <c r="H130" s="17"/>
      <c r="J130" s="17"/>
      <c r="K130" s="17"/>
      <c r="L130" s="20"/>
      <c r="M130" s="20"/>
      <c r="N130" s="20"/>
      <c r="O130" s="20"/>
      <c r="P130" s="17"/>
      <c r="Q130" s="17"/>
      <c r="R130" s="17"/>
      <c r="S130" s="17"/>
      <c r="T130" s="17"/>
      <c r="U130" s="17"/>
      <c r="V130" s="17"/>
      <c r="W130" s="17"/>
      <c r="X130" s="17"/>
      <c r="Y130" s="17"/>
      <c r="Z130" s="17"/>
      <c r="AA130" s="17"/>
    </row>
    <row r="131" spans="1:29" x14ac:dyDescent="0.25">
      <c r="A131" s="17"/>
      <c r="B131" s="18"/>
      <c r="C131" s="18"/>
      <c r="D131" s="18"/>
      <c r="E131" s="17"/>
      <c r="F131" s="17"/>
      <c r="G131" s="17"/>
      <c r="H131" s="17"/>
      <c r="J131" s="17"/>
      <c r="K131" s="17"/>
      <c r="L131" s="20"/>
      <c r="M131" s="20"/>
      <c r="N131" s="20"/>
      <c r="O131" s="20"/>
      <c r="P131" s="17"/>
      <c r="Q131" s="17"/>
      <c r="R131" s="17"/>
      <c r="S131" s="17"/>
      <c r="T131" s="17"/>
      <c r="U131" s="17"/>
      <c r="V131" s="17"/>
      <c r="W131" s="17"/>
      <c r="X131" s="17"/>
      <c r="Y131" s="17"/>
      <c r="Z131" s="17"/>
      <c r="AA131" s="17"/>
      <c r="AB131" s="47"/>
      <c r="AC131" s="47"/>
    </row>
    <row r="132" spans="1:29" x14ac:dyDescent="0.25">
      <c r="A132" s="17"/>
      <c r="B132" s="18"/>
      <c r="C132" s="18"/>
      <c r="D132" s="18"/>
      <c r="E132" s="17"/>
      <c r="F132" s="17"/>
      <c r="G132" s="17"/>
      <c r="H132" s="17"/>
      <c r="J132" s="17"/>
      <c r="K132" s="17"/>
      <c r="L132" s="20"/>
      <c r="M132" s="20"/>
      <c r="N132" s="20"/>
      <c r="O132" s="20"/>
      <c r="P132" s="17"/>
      <c r="Q132" s="17"/>
      <c r="R132" s="17"/>
      <c r="S132" s="17"/>
      <c r="T132" s="17"/>
      <c r="U132" s="17"/>
      <c r="V132" s="17"/>
      <c r="W132" s="17"/>
      <c r="X132" s="17"/>
      <c r="Y132" s="17"/>
      <c r="Z132" s="17"/>
      <c r="AA132" s="17"/>
    </row>
    <row r="133" spans="1:29" x14ac:dyDescent="0.25">
      <c r="A133" s="17"/>
      <c r="B133" s="18"/>
      <c r="C133" s="18"/>
      <c r="D133" s="18"/>
      <c r="E133" s="17"/>
      <c r="F133" s="17"/>
      <c r="G133" s="17"/>
      <c r="H133" s="17"/>
      <c r="J133" s="17"/>
      <c r="K133" s="17"/>
      <c r="L133" s="20"/>
      <c r="M133" s="20"/>
      <c r="N133" s="20"/>
      <c r="O133" s="20"/>
      <c r="P133" s="17"/>
      <c r="Q133" s="17"/>
      <c r="R133" s="17"/>
      <c r="S133" s="17"/>
      <c r="T133" s="17"/>
      <c r="U133" s="17"/>
      <c r="V133" s="17"/>
      <c r="W133" s="17"/>
      <c r="X133" s="17"/>
      <c r="Y133" s="17"/>
      <c r="Z133" s="17"/>
      <c r="AA133" s="17"/>
    </row>
    <row r="134" spans="1:29" x14ac:dyDescent="0.25">
      <c r="A134" s="17"/>
      <c r="B134" s="18"/>
      <c r="C134" s="18"/>
      <c r="D134" s="18"/>
      <c r="E134" s="17"/>
      <c r="F134" s="17"/>
      <c r="G134" s="17"/>
      <c r="H134" s="17"/>
      <c r="J134" s="17"/>
      <c r="K134" s="17"/>
      <c r="L134" s="20"/>
      <c r="M134" s="20"/>
      <c r="N134" s="20"/>
      <c r="O134" s="20"/>
      <c r="P134" s="17"/>
      <c r="Q134" s="17"/>
      <c r="R134" s="17"/>
      <c r="S134" s="17"/>
      <c r="T134" s="17"/>
      <c r="U134" s="17"/>
      <c r="V134" s="17"/>
      <c r="W134" s="17"/>
      <c r="X134" s="17"/>
      <c r="Y134" s="17"/>
      <c r="Z134" s="17"/>
      <c r="AA134" s="17"/>
    </row>
    <row r="135" spans="1:29" x14ac:dyDescent="0.25">
      <c r="A135" s="17"/>
      <c r="B135" s="18"/>
      <c r="C135" s="18"/>
      <c r="D135" s="18"/>
      <c r="E135" s="17"/>
      <c r="F135" s="17"/>
      <c r="G135" s="17"/>
      <c r="H135" s="17"/>
      <c r="J135" s="17"/>
      <c r="K135" s="17"/>
      <c r="L135" s="20"/>
      <c r="M135" s="20"/>
      <c r="N135" s="20"/>
      <c r="O135" s="20"/>
      <c r="P135" s="17"/>
      <c r="Q135" s="17"/>
      <c r="R135" s="17"/>
      <c r="S135" s="17"/>
      <c r="T135" s="17"/>
      <c r="U135" s="17"/>
      <c r="V135" s="17"/>
      <c r="W135" s="17"/>
      <c r="X135" s="17"/>
      <c r="Y135" s="17"/>
      <c r="Z135" s="17"/>
      <c r="AA135" s="17"/>
    </row>
    <row r="136" spans="1:29" x14ac:dyDescent="0.25">
      <c r="A136" s="17"/>
      <c r="B136" s="18"/>
      <c r="C136" s="18"/>
      <c r="D136" s="18"/>
      <c r="E136" s="17"/>
      <c r="F136" s="17"/>
      <c r="G136" s="17"/>
      <c r="H136" s="17"/>
      <c r="J136" s="17"/>
      <c r="K136" s="17"/>
      <c r="L136" s="20"/>
      <c r="M136" s="20"/>
      <c r="N136" s="20"/>
      <c r="O136" s="20"/>
      <c r="P136" s="17"/>
      <c r="Q136" s="17"/>
      <c r="R136" s="17"/>
      <c r="S136" s="17"/>
      <c r="T136" s="17"/>
      <c r="U136" s="17"/>
      <c r="V136" s="17"/>
      <c r="W136" s="17"/>
      <c r="X136" s="17"/>
      <c r="Y136" s="17"/>
      <c r="Z136" s="17"/>
      <c r="AA136" s="17"/>
    </row>
    <row r="137" spans="1:29" x14ac:dyDescent="0.25">
      <c r="A137" s="17"/>
      <c r="B137" s="18"/>
      <c r="C137" s="18"/>
      <c r="D137" s="18"/>
      <c r="E137" s="17"/>
      <c r="F137" s="17"/>
      <c r="G137" s="17"/>
      <c r="H137" s="17"/>
      <c r="J137" s="17"/>
      <c r="K137" s="17"/>
      <c r="L137" s="20"/>
      <c r="M137" s="20"/>
      <c r="N137" s="20"/>
      <c r="O137" s="20"/>
      <c r="P137" s="17"/>
      <c r="Q137" s="17"/>
      <c r="R137" s="17"/>
      <c r="S137" s="17"/>
      <c r="T137" s="17"/>
      <c r="U137" s="17"/>
      <c r="V137" s="17"/>
      <c r="W137" s="17"/>
      <c r="X137" s="17"/>
      <c r="Y137" s="17"/>
      <c r="Z137" s="17"/>
      <c r="AA137" s="17"/>
      <c r="AB137" s="48"/>
      <c r="AC137" s="48"/>
    </row>
    <row r="138" spans="1:29" s="18" customFormat="1" x14ac:dyDescent="0.25">
      <c r="A138" s="17"/>
      <c r="E138" s="17"/>
      <c r="F138" s="17"/>
      <c r="G138" s="17"/>
      <c r="H138" s="17"/>
      <c r="I138" s="19"/>
      <c r="J138" s="17"/>
      <c r="K138" s="17"/>
      <c r="L138" s="20"/>
      <c r="M138" s="20"/>
      <c r="N138" s="20"/>
      <c r="O138" s="20"/>
      <c r="P138" s="17"/>
      <c r="Q138" s="17"/>
      <c r="R138" s="17"/>
      <c r="S138" s="17"/>
      <c r="T138" s="17"/>
      <c r="U138" s="17"/>
      <c r="V138" s="17"/>
      <c r="W138" s="17"/>
      <c r="X138" s="17"/>
      <c r="Y138" s="17"/>
      <c r="Z138" s="17"/>
      <c r="AA138" s="17"/>
      <c r="AB138" s="48"/>
      <c r="AC138" s="48"/>
    </row>
    <row r="139" spans="1:29" s="18" customFormat="1" x14ac:dyDescent="0.25">
      <c r="A139" s="17"/>
      <c r="E139" s="17"/>
      <c r="F139" s="17"/>
      <c r="I139" s="19"/>
      <c r="J139" s="17"/>
      <c r="K139" s="17"/>
      <c r="L139" s="20"/>
      <c r="M139" s="20"/>
      <c r="N139" s="20"/>
      <c r="O139" s="20"/>
      <c r="P139" s="17"/>
      <c r="Q139" s="17"/>
      <c r="R139" s="17"/>
      <c r="S139" s="17"/>
      <c r="T139" s="17"/>
      <c r="U139" s="17"/>
      <c r="V139" s="17"/>
      <c r="W139" s="17"/>
      <c r="X139" s="17"/>
      <c r="Y139" s="17"/>
      <c r="Z139" s="17"/>
      <c r="AA139" s="17"/>
      <c r="AB139" s="43"/>
      <c r="AC139" s="43"/>
    </row>
    <row r="140" spans="1:29" s="18" customFormat="1" x14ac:dyDescent="0.25">
      <c r="A140" s="17"/>
      <c r="E140" s="17"/>
      <c r="F140" s="17"/>
      <c r="G140" s="17"/>
      <c r="H140" s="17"/>
      <c r="I140" s="19"/>
      <c r="J140" s="17"/>
      <c r="K140" s="17"/>
      <c r="L140" s="20"/>
      <c r="M140" s="20"/>
      <c r="N140" s="20"/>
      <c r="O140" s="20"/>
      <c r="P140" s="17"/>
      <c r="Q140" s="17"/>
      <c r="R140" s="17"/>
      <c r="S140" s="17"/>
      <c r="T140" s="17"/>
      <c r="U140" s="17"/>
      <c r="V140" s="17"/>
      <c r="W140" s="17"/>
      <c r="X140" s="17"/>
      <c r="Y140" s="17"/>
      <c r="Z140" s="17"/>
      <c r="AA140" s="17"/>
      <c r="AB140" s="50"/>
      <c r="AC140" s="50"/>
    </row>
    <row r="141" spans="1:29" s="18" customFormat="1" ht="12.95" customHeight="1" x14ac:dyDescent="0.25">
      <c r="A141" s="17"/>
      <c r="E141" s="17"/>
      <c r="F141" s="17"/>
      <c r="G141" s="17"/>
      <c r="H141" s="17"/>
      <c r="I141" s="19"/>
      <c r="J141" s="17"/>
      <c r="K141" s="17"/>
      <c r="L141" s="20"/>
      <c r="M141" s="20"/>
      <c r="N141" s="20"/>
      <c r="O141" s="20"/>
      <c r="P141" s="17"/>
      <c r="Q141" s="17"/>
      <c r="R141" s="17"/>
      <c r="S141" s="17"/>
      <c r="T141" s="17"/>
      <c r="U141" s="17"/>
      <c r="V141" s="17"/>
      <c r="W141" s="17"/>
      <c r="X141" s="17"/>
      <c r="Y141" s="17"/>
      <c r="Z141" s="17"/>
      <c r="AA141" s="17"/>
      <c r="AB141" s="43"/>
      <c r="AC141" s="43"/>
    </row>
    <row r="142" spans="1:29" s="18" customFormat="1" x14ac:dyDescent="0.25">
      <c r="A142" s="17"/>
      <c r="E142" s="17"/>
      <c r="F142" s="17"/>
      <c r="G142" s="17"/>
      <c r="H142" s="17"/>
      <c r="I142" s="19"/>
      <c r="J142" s="17"/>
      <c r="K142" s="17"/>
      <c r="L142" s="20"/>
      <c r="M142" s="20"/>
      <c r="N142" s="20"/>
      <c r="O142" s="20"/>
      <c r="P142" s="17"/>
      <c r="Q142" s="17"/>
      <c r="R142" s="17"/>
      <c r="S142" s="17"/>
      <c r="T142" s="17"/>
      <c r="U142" s="17"/>
      <c r="V142" s="17"/>
      <c r="W142" s="17"/>
      <c r="X142" s="17"/>
      <c r="Y142" s="17"/>
      <c r="Z142" s="17"/>
      <c r="AA142" s="17"/>
      <c r="AB142" s="43"/>
      <c r="AC142" s="43"/>
    </row>
    <row r="143" spans="1:29" s="18" customFormat="1" x14ac:dyDescent="0.25">
      <c r="A143" s="17"/>
      <c r="E143" s="17"/>
      <c r="F143" s="17"/>
      <c r="G143" s="17"/>
      <c r="H143" s="17"/>
      <c r="I143" s="19"/>
      <c r="J143" s="17"/>
      <c r="K143" s="17"/>
      <c r="L143" s="20"/>
      <c r="M143" s="20"/>
      <c r="N143" s="20"/>
      <c r="O143" s="20"/>
      <c r="P143" s="17"/>
      <c r="Q143" s="17"/>
      <c r="R143" s="17"/>
      <c r="S143" s="17"/>
      <c r="T143" s="17"/>
      <c r="U143" s="17"/>
      <c r="V143" s="17"/>
      <c r="W143" s="17"/>
      <c r="X143" s="17"/>
      <c r="Y143" s="17"/>
      <c r="Z143" s="17"/>
      <c r="AA143" s="17"/>
      <c r="AB143" s="47"/>
      <c r="AC143" s="47"/>
    </row>
    <row r="144" spans="1:29" s="18" customFormat="1" x14ac:dyDescent="0.25">
      <c r="A144" s="17"/>
      <c r="E144" s="17"/>
      <c r="F144" s="17"/>
      <c r="G144" s="17"/>
      <c r="H144" s="17"/>
      <c r="I144" s="19"/>
      <c r="J144" s="17"/>
      <c r="K144" s="17"/>
      <c r="L144" s="20"/>
      <c r="M144" s="20"/>
      <c r="N144" s="20"/>
      <c r="O144" s="20"/>
      <c r="P144" s="17"/>
      <c r="Q144" s="17"/>
      <c r="R144" s="17"/>
      <c r="S144" s="17"/>
      <c r="T144" s="17"/>
      <c r="U144" s="17"/>
      <c r="V144" s="17"/>
      <c r="W144" s="17"/>
      <c r="X144" s="17"/>
      <c r="Y144" s="17"/>
      <c r="Z144" s="17"/>
      <c r="AA144" s="17"/>
      <c r="AB144" s="43"/>
      <c r="AC144" s="43"/>
    </row>
    <row r="145" spans="1:29" s="18" customFormat="1" x14ac:dyDescent="0.25">
      <c r="A145" s="17"/>
      <c r="E145" s="17"/>
      <c r="F145" s="17"/>
      <c r="G145" s="17"/>
      <c r="H145" s="17"/>
      <c r="I145" s="19"/>
      <c r="J145" s="17"/>
      <c r="K145" s="17"/>
      <c r="L145" s="20"/>
      <c r="M145" s="20"/>
      <c r="N145" s="20"/>
      <c r="O145" s="20"/>
      <c r="P145" s="17"/>
      <c r="Q145" s="17"/>
      <c r="R145" s="17"/>
      <c r="S145" s="17"/>
      <c r="T145" s="17"/>
      <c r="U145" s="17"/>
      <c r="V145" s="17"/>
      <c r="W145" s="17"/>
      <c r="X145" s="17"/>
      <c r="Y145" s="17"/>
      <c r="Z145" s="17"/>
      <c r="AA145" s="17"/>
      <c r="AB145" s="43"/>
      <c r="AC145" s="43"/>
    </row>
    <row r="146" spans="1:29" s="18" customFormat="1" x14ac:dyDescent="0.25">
      <c r="A146" s="17"/>
      <c r="E146" s="17"/>
      <c r="F146" s="17"/>
      <c r="G146" s="17"/>
      <c r="H146" s="17"/>
      <c r="I146" s="19"/>
      <c r="J146" s="17"/>
      <c r="K146" s="17"/>
      <c r="L146" s="20"/>
      <c r="M146" s="20"/>
      <c r="N146" s="20"/>
      <c r="O146" s="20"/>
      <c r="P146" s="17"/>
      <c r="Q146" s="17"/>
      <c r="R146" s="17"/>
      <c r="S146" s="17"/>
      <c r="T146" s="17"/>
      <c r="U146" s="17"/>
      <c r="V146" s="17"/>
      <c r="W146" s="17"/>
      <c r="X146" s="17"/>
      <c r="Y146" s="17"/>
      <c r="Z146" s="17"/>
      <c r="AA146" s="17"/>
      <c r="AB146" s="43"/>
      <c r="AC146" s="43"/>
    </row>
    <row r="147" spans="1:29" s="18" customFormat="1" x14ac:dyDescent="0.25">
      <c r="A147" s="17"/>
      <c r="E147" s="17"/>
      <c r="F147" s="17"/>
      <c r="G147" s="17"/>
      <c r="H147" s="17"/>
      <c r="I147" s="19"/>
      <c r="J147" s="17"/>
      <c r="K147" s="17"/>
      <c r="L147" s="20"/>
      <c r="M147" s="20"/>
      <c r="N147" s="20"/>
      <c r="O147" s="20"/>
      <c r="P147" s="17"/>
      <c r="Q147" s="17"/>
      <c r="R147" s="17"/>
      <c r="S147" s="17"/>
      <c r="T147" s="17"/>
      <c r="U147" s="17"/>
      <c r="V147" s="17"/>
      <c r="W147" s="17"/>
      <c r="X147" s="17"/>
      <c r="Y147" s="17"/>
      <c r="Z147" s="17"/>
      <c r="AA147" s="17"/>
      <c r="AB147" s="43"/>
      <c r="AC147" s="43"/>
    </row>
    <row r="148" spans="1:29" x14ac:dyDescent="0.25">
      <c r="A148" s="17"/>
      <c r="B148" s="18"/>
      <c r="C148" s="18"/>
      <c r="D148" s="18"/>
      <c r="E148" s="17"/>
      <c r="F148" s="17"/>
      <c r="G148" s="17"/>
      <c r="H148" s="17"/>
      <c r="J148" s="17"/>
      <c r="K148" s="17"/>
      <c r="L148" s="20"/>
      <c r="M148" s="20"/>
      <c r="N148" s="20"/>
      <c r="O148" s="20"/>
      <c r="P148" s="17"/>
      <c r="Q148" s="17"/>
      <c r="R148" s="17"/>
      <c r="S148" s="17"/>
      <c r="T148" s="17"/>
      <c r="U148" s="17"/>
      <c r="V148" s="17"/>
      <c r="W148" s="17"/>
      <c r="X148" s="17"/>
      <c r="Y148" s="17"/>
      <c r="Z148" s="17"/>
      <c r="AA148" s="17"/>
    </row>
    <row r="149" spans="1:29" x14ac:dyDescent="0.25">
      <c r="A149" s="17"/>
      <c r="B149" s="18"/>
      <c r="C149" s="18"/>
      <c r="D149" s="18"/>
      <c r="E149" s="17"/>
      <c r="F149" s="17"/>
      <c r="G149" s="17"/>
      <c r="H149" s="17"/>
      <c r="J149" s="17"/>
      <c r="K149" s="17"/>
      <c r="L149" s="20"/>
      <c r="M149" s="20"/>
      <c r="N149" s="20"/>
      <c r="O149" s="20"/>
      <c r="P149" s="17"/>
      <c r="Q149" s="17"/>
      <c r="R149" s="17"/>
      <c r="S149" s="17"/>
      <c r="T149" s="17"/>
      <c r="U149" s="17"/>
      <c r="V149" s="17"/>
      <c r="W149" s="17"/>
      <c r="X149" s="17"/>
      <c r="Y149" s="17"/>
      <c r="Z149" s="17"/>
      <c r="AA149" s="17"/>
    </row>
    <row r="150" spans="1:29" x14ac:dyDescent="0.25">
      <c r="A150" s="17"/>
      <c r="B150" s="18"/>
      <c r="C150" s="18"/>
      <c r="D150" s="18"/>
      <c r="E150" s="17"/>
      <c r="F150" s="17"/>
      <c r="G150" s="17"/>
      <c r="H150" s="17"/>
      <c r="J150" s="17"/>
      <c r="K150" s="17"/>
      <c r="L150" s="20"/>
      <c r="M150" s="20"/>
      <c r="N150" s="20"/>
      <c r="O150" s="20"/>
      <c r="P150" s="17"/>
      <c r="Q150" s="17"/>
      <c r="R150" s="17"/>
      <c r="S150" s="17"/>
      <c r="T150" s="17"/>
      <c r="U150" s="17"/>
      <c r="V150" s="17"/>
      <c r="W150" s="17"/>
      <c r="X150" s="17"/>
      <c r="Y150" s="17"/>
      <c r="Z150" s="17"/>
      <c r="AA150" s="17"/>
    </row>
    <row r="151" spans="1:29" s="51" customFormat="1" ht="13.5" customHeight="1" x14ac:dyDescent="0.25">
      <c r="A151" s="17"/>
      <c r="B151" s="18"/>
      <c r="C151" s="18"/>
      <c r="D151" s="18"/>
      <c r="E151" s="17"/>
      <c r="F151" s="17"/>
      <c r="G151" s="17"/>
      <c r="H151" s="17"/>
      <c r="I151" s="19"/>
      <c r="J151" s="17"/>
      <c r="K151" s="17"/>
      <c r="L151" s="20"/>
      <c r="M151" s="20"/>
      <c r="N151" s="20"/>
      <c r="O151" s="20"/>
      <c r="P151" s="17"/>
      <c r="Q151" s="17"/>
      <c r="R151" s="17"/>
      <c r="S151" s="17"/>
      <c r="T151" s="17"/>
      <c r="U151" s="17"/>
      <c r="V151" s="17"/>
      <c r="W151" s="17"/>
      <c r="X151" s="17"/>
      <c r="Y151" s="17"/>
      <c r="Z151" s="17"/>
      <c r="AA151" s="17"/>
      <c r="AB151" s="43"/>
      <c r="AC151" s="43"/>
    </row>
    <row r="152" spans="1:29" x14ac:dyDescent="0.25">
      <c r="A152" s="17"/>
      <c r="B152" s="18"/>
      <c r="C152" s="18"/>
      <c r="D152" s="18"/>
      <c r="E152" s="17"/>
      <c r="F152" s="17"/>
      <c r="G152" s="17"/>
      <c r="H152" s="17"/>
      <c r="J152" s="17"/>
      <c r="K152" s="17"/>
      <c r="L152" s="20"/>
      <c r="M152" s="20"/>
      <c r="N152" s="20"/>
      <c r="O152" s="20"/>
      <c r="P152" s="17"/>
      <c r="Q152" s="17"/>
      <c r="R152" s="17"/>
      <c r="S152" s="17"/>
      <c r="T152" s="17"/>
      <c r="U152" s="17"/>
      <c r="V152" s="17"/>
      <c r="W152" s="17"/>
      <c r="X152" s="17"/>
      <c r="Y152" s="17"/>
      <c r="Z152" s="17"/>
      <c r="AA152" s="17"/>
    </row>
    <row r="153" spans="1:29" s="18" customFormat="1" x14ac:dyDescent="0.25">
      <c r="A153" s="17"/>
      <c r="E153" s="17"/>
      <c r="F153" s="17"/>
      <c r="G153" s="17"/>
      <c r="H153" s="17"/>
      <c r="I153" s="19"/>
      <c r="J153" s="17"/>
      <c r="K153" s="17"/>
      <c r="L153" s="20"/>
      <c r="M153" s="20"/>
      <c r="N153" s="20"/>
      <c r="O153" s="20"/>
      <c r="P153" s="17"/>
      <c r="Q153" s="17"/>
      <c r="R153" s="17"/>
      <c r="S153" s="17"/>
      <c r="T153" s="17"/>
      <c r="U153" s="17"/>
      <c r="V153" s="17"/>
      <c r="W153" s="17"/>
      <c r="X153" s="17"/>
      <c r="Y153" s="17"/>
      <c r="Z153" s="17"/>
      <c r="AA153" s="17"/>
      <c r="AB153" s="43"/>
      <c r="AC153" s="43"/>
    </row>
    <row r="154" spans="1:29" s="18" customFormat="1" x14ac:dyDescent="0.25">
      <c r="A154" s="17"/>
      <c r="E154" s="17"/>
      <c r="F154" s="17"/>
      <c r="G154" s="17"/>
      <c r="H154" s="17"/>
      <c r="I154" s="19"/>
      <c r="J154" s="17"/>
      <c r="K154" s="17"/>
      <c r="L154" s="20"/>
      <c r="M154" s="20"/>
      <c r="N154" s="20"/>
      <c r="O154" s="20"/>
      <c r="P154" s="17"/>
      <c r="Q154" s="17"/>
      <c r="R154" s="17"/>
      <c r="S154" s="17"/>
      <c r="T154" s="17"/>
      <c r="U154" s="17"/>
      <c r="V154" s="17"/>
      <c r="W154" s="17"/>
      <c r="X154" s="17"/>
      <c r="Y154" s="17"/>
      <c r="Z154" s="17"/>
      <c r="AA154" s="17"/>
      <c r="AB154" s="43"/>
      <c r="AC154" s="43"/>
    </row>
    <row r="155" spans="1:29" s="51" customFormat="1" x14ac:dyDescent="0.25">
      <c r="A155" s="17"/>
      <c r="B155" s="18"/>
      <c r="C155" s="18"/>
      <c r="D155" s="18"/>
      <c r="E155" s="17"/>
      <c r="F155" s="17"/>
      <c r="G155" s="18"/>
      <c r="H155" s="18"/>
      <c r="I155" s="19"/>
      <c r="J155" s="17"/>
      <c r="K155" s="17"/>
      <c r="L155" s="20"/>
      <c r="M155" s="20"/>
      <c r="N155" s="20"/>
      <c r="O155" s="20"/>
      <c r="P155" s="17"/>
      <c r="Q155" s="17"/>
      <c r="R155" s="17"/>
      <c r="S155" s="17"/>
      <c r="T155" s="17"/>
      <c r="U155" s="17"/>
      <c r="V155" s="17"/>
      <c r="W155" s="17"/>
      <c r="X155" s="17"/>
      <c r="Y155" s="17"/>
      <c r="Z155" s="17"/>
      <c r="AA155" s="17"/>
      <c r="AB155" s="43"/>
      <c r="AC155" s="43"/>
    </row>
    <row r="156" spans="1:29" s="51" customFormat="1" x14ac:dyDescent="0.25">
      <c r="A156" s="17"/>
      <c r="B156" s="18"/>
      <c r="C156" s="18"/>
      <c r="D156" s="18"/>
      <c r="E156" s="17"/>
      <c r="F156" s="17"/>
      <c r="G156" s="17"/>
      <c r="H156" s="17"/>
      <c r="I156" s="19"/>
      <c r="J156" s="17"/>
      <c r="K156" s="17"/>
      <c r="L156" s="20"/>
      <c r="M156" s="20"/>
      <c r="N156" s="20"/>
      <c r="O156" s="20"/>
      <c r="P156" s="17"/>
      <c r="Q156" s="17"/>
      <c r="R156" s="17"/>
      <c r="S156" s="17"/>
      <c r="T156" s="17"/>
      <c r="U156" s="17"/>
      <c r="V156" s="17"/>
      <c r="W156" s="17"/>
      <c r="X156" s="17"/>
      <c r="Y156" s="17"/>
      <c r="Z156" s="17"/>
      <c r="AA156" s="17"/>
      <c r="AB156" s="43"/>
      <c r="AC156" s="43"/>
    </row>
    <row r="157" spans="1:29" s="51" customFormat="1" x14ac:dyDescent="0.25">
      <c r="A157" s="17"/>
      <c r="B157" s="18"/>
      <c r="C157" s="18"/>
      <c r="D157" s="18"/>
      <c r="E157" s="17"/>
      <c r="F157" s="17"/>
      <c r="G157" s="17"/>
      <c r="H157" s="17"/>
      <c r="I157" s="19"/>
      <c r="J157" s="17"/>
      <c r="K157" s="17"/>
      <c r="L157" s="20"/>
      <c r="M157" s="20"/>
      <c r="N157" s="20"/>
      <c r="O157" s="20"/>
      <c r="P157" s="17"/>
      <c r="Q157" s="17"/>
      <c r="R157" s="17"/>
      <c r="S157" s="17"/>
      <c r="T157" s="17"/>
      <c r="U157" s="17"/>
      <c r="V157" s="17"/>
      <c r="W157" s="17"/>
      <c r="X157" s="17"/>
      <c r="Y157" s="17"/>
      <c r="Z157" s="17"/>
      <c r="AA157" s="17"/>
      <c r="AB157" s="43"/>
      <c r="AC157" s="43"/>
    </row>
    <row r="158" spans="1:29" x14ac:dyDescent="0.25">
      <c r="A158" s="17"/>
      <c r="B158" s="18"/>
      <c r="C158" s="18"/>
      <c r="D158" s="18"/>
      <c r="E158" s="17"/>
      <c r="F158" s="17"/>
      <c r="G158" s="18"/>
      <c r="H158" s="18"/>
      <c r="J158" s="17"/>
      <c r="K158" s="17"/>
      <c r="L158" s="20"/>
      <c r="M158" s="20"/>
      <c r="N158" s="20"/>
      <c r="O158" s="20"/>
      <c r="P158" s="17"/>
      <c r="Q158" s="17"/>
      <c r="R158" s="17"/>
      <c r="S158" s="17"/>
      <c r="T158" s="17"/>
      <c r="U158" s="17"/>
      <c r="V158" s="17"/>
      <c r="W158" s="17"/>
      <c r="X158" s="17"/>
      <c r="Y158" s="17"/>
      <c r="Z158" s="17"/>
      <c r="AA158" s="17"/>
    </row>
    <row r="159" spans="1:29" ht="12.95" customHeight="1" x14ac:dyDescent="0.25">
      <c r="A159" s="17"/>
      <c r="B159" s="18"/>
      <c r="C159" s="18"/>
      <c r="D159" s="18"/>
      <c r="E159" s="17"/>
      <c r="F159" s="17"/>
      <c r="G159" s="17"/>
      <c r="H159" s="17"/>
      <c r="J159" s="17"/>
      <c r="K159" s="17"/>
      <c r="L159" s="20"/>
      <c r="M159" s="20"/>
      <c r="N159" s="20"/>
      <c r="O159" s="20"/>
      <c r="P159" s="17"/>
      <c r="Q159" s="17"/>
      <c r="R159" s="17"/>
      <c r="S159" s="17"/>
      <c r="T159" s="17"/>
      <c r="U159" s="17"/>
      <c r="V159" s="17"/>
      <c r="W159" s="17"/>
      <c r="X159" s="17"/>
      <c r="Y159" s="17"/>
      <c r="Z159" s="17"/>
      <c r="AA159" s="17"/>
      <c r="AB159" s="47"/>
      <c r="AC159" s="47"/>
    </row>
    <row r="160" spans="1:29" s="51" customFormat="1" x14ac:dyDescent="0.25">
      <c r="A160" s="17"/>
      <c r="B160" s="18"/>
      <c r="C160" s="18"/>
      <c r="D160" s="18"/>
      <c r="E160" s="17"/>
      <c r="F160" s="17"/>
      <c r="G160" s="18"/>
      <c r="H160" s="18"/>
      <c r="I160" s="19"/>
      <c r="J160" s="17"/>
      <c r="K160" s="17"/>
      <c r="L160" s="20"/>
      <c r="M160" s="20"/>
      <c r="N160" s="20"/>
      <c r="O160" s="20"/>
      <c r="P160" s="17"/>
      <c r="Q160" s="17"/>
      <c r="R160" s="17"/>
      <c r="S160" s="17"/>
      <c r="T160" s="17"/>
      <c r="U160" s="17"/>
      <c r="V160" s="17"/>
      <c r="W160" s="17"/>
      <c r="X160" s="17"/>
      <c r="Y160" s="17"/>
      <c r="Z160" s="17"/>
      <c r="AA160" s="17"/>
      <c r="AB160" s="43"/>
      <c r="AC160" s="43"/>
    </row>
    <row r="161" spans="1:29" x14ac:dyDescent="0.25">
      <c r="A161" s="17"/>
      <c r="B161" s="18"/>
      <c r="C161" s="18"/>
      <c r="D161" s="18"/>
      <c r="E161" s="17"/>
      <c r="F161" s="17"/>
      <c r="G161" s="17"/>
      <c r="H161" s="17"/>
      <c r="J161" s="17"/>
      <c r="K161" s="17"/>
      <c r="L161" s="20"/>
      <c r="M161" s="20"/>
      <c r="N161" s="20"/>
      <c r="O161" s="20"/>
      <c r="P161" s="17"/>
      <c r="Q161" s="17"/>
      <c r="R161" s="17"/>
      <c r="S161" s="17"/>
      <c r="T161" s="17"/>
      <c r="U161" s="17"/>
      <c r="V161" s="17"/>
      <c r="W161" s="17"/>
      <c r="X161" s="17"/>
      <c r="Y161" s="17"/>
      <c r="Z161" s="17"/>
      <c r="AA161" s="17"/>
      <c r="AB161" s="50"/>
      <c r="AC161" s="50"/>
    </row>
    <row r="162" spans="1:29" x14ac:dyDescent="0.25">
      <c r="A162" s="17"/>
      <c r="B162" s="18"/>
      <c r="C162" s="18"/>
      <c r="D162" s="18"/>
      <c r="E162" s="17"/>
      <c r="F162" s="17"/>
      <c r="G162" s="17"/>
      <c r="H162" s="17"/>
      <c r="J162" s="17"/>
      <c r="K162" s="17"/>
      <c r="L162" s="20"/>
      <c r="M162" s="20"/>
      <c r="N162" s="20"/>
      <c r="O162" s="20"/>
      <c r="P162" s="17"/>
      <c r="Q162" s="17"/>
      <c r="R162" s="17"/>
      <c r="S162" s="17"/>
      <c r="T162" s="17"/>
      <c r="U162" s="17"/>
      <c r="V162" s="17"/>
      <c r="W162" s="17"/>
      <c r="X162" s="17"/>
      <c r="Y162" s="17"/>
      <c r="Z162" s="17"/>
      <c r="AA162" s="17"/>
      <c r="AB162" s="51"/>
      <c r="AC162" s="51"/>
    </row>
    <row r="163" spans="1:29" x14ac:dyDescent="0.25">
      <c r="A163" s="17"/>
      <c r="B163" s="18"/>
      <c r="C163" s="18"/>
      <c r="D163" s="18"/>
      <c r="E163" s="17"/>
      <c r="F163" s="17"/>
      <c r="G163" s="17"/>
      <c r="H163" s="17"/>
      <c r="J163" s="17"/>
      <c r="K163" s="17"/>
      <c r="L163" s="20"/>
      <c r="M163" s="20"/>
      <c r="N163" s="20"/>
      <c r="O163" s="20"/>
      <c r="P163" s="17"/>
      <c r="Q163" s="17"/>
      <c r="R163" s="17"/>
      <c r="S163" s="17"/>
      <c r="T163" s="17"/>
      <c r="U163" s="17"/>
      <c r="V163" s="17"/>
      <c r="W163" s="17"/>
      <c r="X163" s="17"/>
      <c r="Y163" s="17"/>
      <c r="Z163" s="17"/>
      <c r="AA163" s="17"/>
    </row>
    <row r="164" spans="1:29" x14ac:dyDescent="0.25">
      <c r="A164" s="17"/>
      <c r="B164" s="18"/>
      <c r="C164" s="18"/>
      <c r="D164" s="18"/>
      <c r="E164" s="17"/>
      <c r="F164" s="17"/>
      <c r="G164" s="17"/>
      <c r="H164" s="17"/>
      <c r="J164" s="17"/>
      <c r="K164" s="17"/>
      <c r="L164" s="20"/>
      <c r="M164" s="20"/>
      <c r="N164" s="20"/>
      <c r="O164" s="20"/>
      <c r="P164" s="17"/>
      <c r="Q164" s="17"/>
      <c r="R164" s="17"/>
      <c r="S164" s="17"/>
      <c r="T164" s="17"/>
      <c r="U164" s="17"/>
      <c r="V164" s="17"/>
      <c r="W164" s="17"/>
      <c r="X164" s="17"/>
      <c r="Y164" s="17"/>
      <c r="Z164" s="17"/>
      <c r="AA164" s="17"/>
    </row>
    <row r="165" spans="1:29" x14ac:dyDescent="0.25">
      <c r="A165" s="17"/>
      <c r="B165" s="18"/>
      <c r="C165" s="18"/>
      <c r="D165" s="18"/>
      <c r="E165" s="17"/>
      <c r="F165" s="17"/>
      <c r="G165" s="18"/>
      <c r="H165" s="18"/>
      <c r="J165" s="17"/>
      <c r="K165" s="17"/>
      <c r="L165" s="20"/>
      <c r="M165" s="20"/>
      <c r="N165" s="20"/>
      <c r="O165" s="20"/>
      <c r="P165" s="17"/>
      <c r="Q165" s="17"/>
      <c r="R165" s="17"/>
      <c r="S165" s="17"/>
      <c r="T165" s="17"/>
      <c r="U165" s="17"/>
      <c r="V165" s="17"/>
      <c r="W165" s="17"/>
      <c r="X165" s="17"/>
      <c r="Y165" s="17"/>
      <c r="Z165" s="17"/>
      <c r="AA165" s="17"/>
    </row>
    <row r="166" spans="1:29" x14ac:dyDescent="0.25">
      <c r="A166" s="17"/>
      <c r="B166" s="18"/>
      <c r="C166" s="18"/>
      <c r="D166" s="18"/>
      <c r="E166" s="17"/>
      <c r="F166" s="17"/>
      <c r="G166" s="17"/>
      <c r="H166" s="17"/>
      <c r="J166" s="17"/>
      <c r="K166" s="17"/>
      <c r="L166" s="20"/>
      <c r="M166" s="20"/>
      <c r="N166" s="20"/>
      <c r="O166" s="20"/>
      <c r="P166" s="17"/>
      <c r="Q166" s="17"/>
      <c r="R166" s="17"/>
      <c r="S166" s="17"/>
      <c r="T166" s="17"/>
      <c r="U166" s="17"/>
      <c r="V166" s="17"/>
      <c r="W166" s="17"/>
      <c r="X166" s="17"/>
      <c r="Y166" s="17"/>
      <c r="Z166" s="17"/>
      <c r="AA166" s="17"/>
      <c r="AB166" s="18"/>
      <c r="AC166" s="18"/>
    </row>
    <row r="167" spans="1:29" x14ac:dyDescent="0.25">
      <c r="A167" s="17"/>
      <c r="B167" s="18"/>
      <c r="C167" s="18"/>
      <c r="D167" s="18"/>
      <c r="E167" s="17"/>
      <c r="F167" s="17"/>
      <c r="G167" s="18"/>
      <c r="H167" s="18"/>
      <c r="J167" s="17"/>
      <c r="K167" s="17"/>
      <c r="L167" s="20"/>
      <c r="M167" s="20"/>
      <c r="N167" s="20"/>
      <c r="O167" s="20"/>
      <c r="P167" s="17"/>
      <c r="Q167" s="17"/>
      <c r="R167" s="17"/>
      <c r="S167" s="17"/>
      <c r="T167" s="17"/>
      <c r="U167" s="17"/>
      <c r="V167" s="17"/>
      <c r="W167" s="17"/>
      <c r="X167" s="17"/>
      <c r="Y167" s="17"/>
      <c r="Z167" s="17"/>
      <c r="AA167" s="17"/>
    </row>
    <row r="168" spans="1:29" x14ac:dyDescent="0.25">
      <c r="A168" s="17"/>
      <c r="B168" s="18"/>
      <c r="C168" s="18"/>
      <c r="D168" s="18"/>
      <c r="E168" s="17"/>
      <c r="F168" s="17"/>
      <c r="G168" s="18"/>
      <c r="H168" s="18"/>
      <c r="J168" s="17"/>
      <c r="K168" s="17"/>
      <c r="L168" s="20"/>
      <c r="M168" s="20"/>
      <c r="N168" s="20"/>
      <c r="O168" s="20"/>
      <c r="P168" s="17"/>
      <c r="Q168" s="17"/>
      <c r="R168" s="17"/>
      <c r="S168" s="17"/>
      <c r="T168" s="17"/>
      <c r="U168" s="17"/>
      <c r="V168" s="17"/>
      <c r="W168" s="17"/>
      <c r="X168" s="17"/>
      <c r="Y168" s="17"/>
      <c r="Z168" s="17"/>
      <c r="AA168" s="17"/>
    </row>
    <row r="169" spans="1:29" x14ac:dyDescent="0.25">
      <c r="A169" s="17"/>
      <c r="B169" s="18"/>
      <c r="C169" s="18"/>
      <c r="D169" s="18"/>
      <c r="E169" s="17"/>
      <c r="F169" s="17"/>
      <c r="G169" s="17"/>
      <c r="H169" s="17"/>
      <c r="J169" s="17"/>
      <c r="K169" s="17"/>
      <c r="L169" s="20"/>
      <c r="M169" s="20"/>
      <c r="N169" s="20"/>
      <c r="O169" s="20"/>
      <c r="P169" s="17"/>
      <c r="Q169" s="17"/>
      <c r="R169" s="17"/>
      <c r="S169" s="17"/>
      <c r="T169" s="17"/>
      <c r="U169" s="17"/>
      <c r="V169" s="17"/>
      <c r="W169" s="17"/>
      <c r="X169" s="17"/>
      <c r="Y169" s="17"/>
      <c r="Z169" s="17"/>
      <c r="AA169" s="17"/>
    </row>
    <row r="170" spans="1:29" x14ac:dyDescent="0.25">
      <c r="A170" s="17"/>
      <c r="B170" s="18"/>
      <c r="C170" s="18"/>
      <c r="D170" s="18"/>
      <c r="E170" s="17"/>
      <c r="F170" s="17"/>
      <c r="G170" s="17"/>
      <c r="H170" s="17"/>
      <c r="J170" s="17"/>
      <c r="K170" s="17"/>
      <c r="L170" s="20"/>
      <c r="M170" s="20"/>
      <c r="N170" s="20"/>
      <c r="O170" s="20"/>
      <c r="P170" s="17"/>
      <c r="Q170" s="17"/>
      <c r="R170" s="17"/>
      <c r="S170" s="17"/>
      <c r="T170" s="17"/>
      <c r="U170" s="17"/>
      <c r="V170" s="17"/>
      <c r="W170" s="17"/>
      <c r="X170" s="17"/>
      <c r="Y170" s="17"/>
      <c r="Z170" s="17"/>
      <c r="AA170" s="17"/>
    </row>
    <row r="171" spans="1:29" x14ac:dyDescent="0.25">
      <c r="A171" s="17"/>
      <c r="B171" s="18"/>
      <c r="C171" s="18"/>
      <c r="D171" s="18"/>
      <c r="E171" s="17"/>
      <c r="F171" s="17"/>
      <c r="G171" s="17"/>
      <c r="H171" s="17"/>
      <c r="J171" s="17"/>
      <c r="K171" s="17"/>
      <c r="L171" s="20"/>
      <c r="M171" s="20"/>
      <c r="N171" s="20"/>
      <c r="O171" s="20"/>
      <c r="P171" s="17"/>
      <c r="Q171" s="17"/>
      <c r="R171" s="17"/>
      <c r="S171" s="17"/>
      <c r="T171" s="17"/>
      <c r="U171" s="17"/>
      <c r="V171" s="17"/>
      <c r="W171" s="17"/>
      <c r="X171" s="17"/>
      <c r="Y171" s="17"/>
      <c r="Z171" s="17"/>
      <c r="AA171" s="17"/>
    </row>
    <row r="172" spans="1:29" x14ac:dyDescent="0.25">
      <c r="A172" s="17"/>
      <c r="B172" s="18"/>
      <c r="C172" s="18"/>
      <c r="D172" s="18"/>
      <c r="E172" s="17"/>
      <c r="F172" s="17"/>
      <c r="G172" s="17"/>
      <c r="H172" s="17"/>
      <c r="J172" s="17"/>
      <c r="K172" s="17"/>
      <c r="L172" s="20"/>
      <c r="M172" s="20"/>
      <c r="N172" s="20"/>
      <c r="O172" s="20"/>
      <c r="P172" s="17"/>
      <c r="Q172" s="17"/>
      <c r="R172" s="17"/>
      <c r="S172" s="17"/>
      <c r="T172" s="17"/>
      <c r="U172" s="17"/>
      <c r="V172" s="17"/>
      <c r="W172" s="17"/>
      <c r="X172" s="17"/>
      <c r="Y172" s="17"/>
      <c r="Z172" s="17"/>
      <c r="AA172" s="17"/>
      <c r="AB172" s="47"/>
      <c r="AC172" s="47"/>
    </row>
    <row r="173" spans="1:29" s="51" customFormat="1" x14ac:dyDescent="0.25">
      <c r="A173" s="17"/>
      <c r="B173" s="18"/>
      <c r="C173" s="18"/>
      <c r="D173" s="18"/>
      <c r="E173" s="17"/>
      <c r="F173" s="17"/>
      <c r="G173" s="17"/>
      <c r="H173" s="17"/>
      <c r="I173" s="19"/>
      <c r="J173" s="17"/>
      <c r="K173" s="17"/>
      <c r="L173" s="20"/>
      <c r="M173" s="20"/>
      <c r="N173" s="20"/>
      <c r="O173" s="20"/>
      <c r="P173" s="17"/>
      <c r="Q173" s="17"/>
      <c r="R173" s="17"/>
      <c r="S173" s="17"/>
      <c r="T173" s="17"/>
      <c r="U173" s="17"/>
      <c r="V173" s="17"/>
      <c r="W173" s="17"/>
      <c r="X173" s="17"/>
      <c r="Y173" s="17"/>
      <c r="Z173" s="17"/>
      <c r="AA173" s="17"/>
      <c r="AB173" s="43"/>
      <c r="AC173" s="43"/>
    </row>
    <row r="174" spans="1:29" x14ac:dyDescent="0.25">
      <c r="A174" s="17"/>
      <c r="B174" s="18"/>
      <c r="C174" s="18"/>
      <c r="D174" s="18"/>
      <c r="E174" s="17"/>
      <c r="F174" s="17"/>
      <c r="G174" s="18"/>
      <c r="H174" s="18"/>
      <c r="J174" s="17"/>
      <c r="K174" s="17"/>
      <c r="L174" s="20"/>
      <c r="M174" s="20"/>
      <c r="N174" s="20"/>
      <c r="O174" s="20"/>
      <c r="P174" s="17"/>
      <c r="Q174" s="17"/>
      <c r="R174" s="17"/>
      <c r="S174" s="17"/>
      <c r="T174" s="17"/>
      <c r="U174" s="17"/>
      <c r="V174" s="17"/>
      <c r="W174" s="17"/>
      <c r="X174" s="17"/>
      <c r="Y174" s="17"/>
      <c r="Z174" s="17"/>
      <c r="AA174" s="17"/>
    </row>
    <row r="175" spans="1:29" x14ac:dyDescent="0.25">
      <c r="A175" s="17"/>
      <c r="B175" s="18"/>
      <c r="C175" s="18"/>
      <c r="D175" s="18"/>
      <c r="E175" s="17"/>
      <c r="F175" s="17"/>
      <c r="G175" s="17"/>
      <c r="H175" s="17"/>
      <c r="J175" s="17"/>
      <c r="K175" s="17"/>
      <c r="L175" s="20"/>
      <c r="M175" s="20"/>
      <c r="N175" s="20"/>
      <c r="O175" s="20"/>
      <c r="P175" s="17"/>
      <c r="Q175" s="17"/>
      <c r="R175" s="17"/>
      <c r="S175" s="17"/>
      <c r="T175" s="17"/>
      <c r="U175" s="17"/>
      <c r="V175" s="17"/>
      <c r="W175" s="17"/>
      <c r="X175" s="17"/>
      <c r="Y175" s="17"/>
      <c r="Z175" s="17"/>
      <c r="AA175" s="17"/>
    </row>
    <row r="176" spans="1:29" x14ac:dyDescent="0.25">
      <c r="A176" s="17"/>
      <c r="B176" s="18"/>
      <c r="C176" s="18"/>
      <c r="D176" s="18"/>
      <c r="E176" s="17"/>
      <c r="F176" s="17"/>
      <c r="G176" s="17"/>
      <c r="H176" s="17"/>
      <c r="J176" s="17"/>
      <c r="K176" s="17"/>
      <c r="L176" s="20"/>
      <c r="M176" s="20"/>
      <c r="N176" s="20"/>
      <c r="O176" s="20"/>
      <c r="P176" s="17"/>
      <c r="Q176" s="17"/>
      <c r="R176" s="17"/>
      <c r="S176" s="17"/>
      <c r="T176" s="17"/>
      <c r="U176" s="17"/>
      <c r="V176" s="17"/>
      <c r="W176" s="17"/>
      <c r="X176" s="17"/>
      <c r="Y176" s="17"/>
      <c r="Z176" s="17"/>
      <c r="AA176" s="17"/>
      <c r="AB176" s="18"/>
      <c r="AC176" s="18"/>
    </row>
    <row r="177" spans="1:29" x14ac:dyDescent="0.25">
      <c r="A177" s="17"/>
      <c r="B177" s="18"/>
      <c r="C177" s="18"/>
      <c r="D177" s="18"/>
      <c r="E177" s="17"/>
      <c r="F177" s="17"/>
      <c r="G177" s="18"/>
      <c r="H177" s="18"/>
      <c r="J177" s="17"/>
      <c r="K177" s="17"/>
      <c r="L177" s="20"/>
      <c r="M177" s="20"/>
      <c r="N177" s="20"/>
      <c r="O177" s="20"/>
      <c r="P177" s="17"/>
      <c r="Q177" s="17"/>
      <c r="R177" s="17"/>
      <c r="S177" s="17"/>
      <c r="T177" s="17"/>
      <c r="U177" s="17"/>
      <c r="V177" s="17"/>
      <c r="W177" s="17"/>
      <c r="X177" s="17"/>
      <c r="Y177" s="17"/>
      <c r="Z177" s="17"/>
      <c r="AA177" s="17"/>
    </row>
    <row r="178" spans="1:29" x14ac:dyDescent="0.25">
      <c r="A178" s="17"/>
      <c r="B178" s="18"/>
      <c r="C178" s="18"/>
      <c r="D178" s="18"/>
      <c r="E178" s="17"/>
      <c r="F178" s="17"/>
      <c r="G178" s="18"/>
      <c r="H178" s="18"/>
      <c r="J178" s="17"/>
      <c r="K178" s="17"/>
      <c r="L178" s="20"/>
      <c r="M178" s="20"/>
      <c r="N178" s="20"/>
      <c r="O178" s="20"/>
      <c r="P178" s="17"/>
      <c r="Q178" s="17"/>
      <c r="R178" s="17"/>
      <c r="S178" s="17"/>
      <c r="T178" s="17"/>
      <c r="U178" s="17"/>
      <c r="V178" s="17"/>
      <c r="W178" s="17"/>
      <c r="X178" s="17"/>
      <c r="Y178" s="17"/>
      <c r="Z178" s="17"/>
      <c r="AA178" s="17"/>
    </row>
    <row r="179" spans="1:29" x14ac:dyDescent="0.25">
      <c r="A179" s="17"/>
      <c r="B179" s="18"/>
      <c r="C179" s="18"/>
      <c r="D179" s="18"/>
      <c r="E179" s="17"/>
      <c r="F179" s="17"/>
      <c r="G179" s="17"/>
      <c r="H179" s="17"/>
      <c r="J179" s="17"/>
      <c r="K179" s="17"/>
      <c r="L179" s="20"/>
      <c r="M179" s="20"/>
      <c r="N179" s="20"/>
      <c r="O179" s="20"/>
      <c r="P179" s="17"/>
      <c r="Q179" s="17"/>
      <c r="R179" s="17"/>
      <c r="S179" s="17"/>
      <c r="T179" s="17"/>
      <c r="U179" s="17"/>
      <c r="V179" s="17"/>
      <c r="W179" s="17"/>
      <c r="X179" s="17"/>
      <c r="Y179" s="17"/>
      <c r="Z179" s="17"/>
      <c r="AA179" s="17"/>
    </row>
    <row r="180" spans="1:29" x14ac:dyDescent="0.25">
      <c r="A180" s="17"/>
      <c r="B180" s="18"/>
      <c r="C180" s="18"/>
      <c r="D180" s="18"/>
      <c r="E180" s="17"/>
      <c r="F180" s="17"/>
      <c r="G180" s="17"/>
      <c r="H180" s="17"/>
      <c r="J180" s="17"/>
      <c r="K180" s="17"/>
      <c r="L180" s="20"/>
      <c r="M180" s="20"/>
      <c r="N180" s="20"/>
      <c r="O180" s="20"/>
      <c r="P180" s="17"/>
      <c r="Q180" s="17"/>
      <c r="R180" s="17"/>
      <c r="S180" s="17"/>
      <c r="T180" s="17"/>
      <c r="U180" s="17"/>
      <c r="V180" s="17"/>
      <c r="W180" s="17"/>
      <c r="X180" s="17"/>
      <c r="Y180" s="17"/>
      <c r="Z180" s="17"/>
      <c r="AA180" s="17"/>
      <c r="AB180" s="51"/>
      <c r="AC180" s="51"/>
    </row>
    <row r="181" spans="1:29" x14ac:dyDescent="0.25">
      <c r="A181" s="17"/>
      <c r="B181" s="18"/>
      <c r="C181" s="18"/>
      <c r="D181" s="18"/>
      <c r="E181" s="17"/>
      <c r="F181" s="17"/>
      <c r="G181" s="18"/>
      <c r="H181" s="18"/>
      <c r="J181" s="17"/>
      <c r="K181" s="17"/>
      <c r="L181" s="20"/>
      <c r="M181" s="20"/>
      <c r="N181" s="20"/>
      <c r="O181" s="20"/>
      <c r="P181" s="17"/>
      <c r="Q181" s="17"/>
      <c r="R181" s="17"/>
      <c r="S181" s="17"/>
      <c r="T181" s="17"/>
      <c r="U181" s="17"/>
      <c r="V181" s="17"/>
      <c r="W181" s="17"/>
      <c r="X181" s="17"/>
      <c r="Y181" s="17"/>
      <c r="Z181" s="17"/>
      <c r="AA181" s="17"/>
    </row>
    <row r="182" spans="1:29" x14ac:dyDescent="0.25">
      <c r="A182" s="17"/>
      <c r="B182" s="18"/>
      <c r="C182" s="18"/>
      <c r="D182" s="18"/>
      <c r="E182" s="17"/>
      <c r="F182" s="17"/>
      <c r="G182" s="18"/>
      <c r="H182" s="18"/>
      <c r="J182" s="17"/>
      <c r="K182" s="17"/>
      <c r="L182" s="20"/>
      <c r="M182" s="20"/>
      <c r="N182" s="20"/>
      <c r="O182" s="20"/>
      <c r="P182" s="17"/>
      <c r="Q182" s="17"/>
      <c r="R182" s="17"/>
      <c r="S182" s="17"/>
      <c r="T182" s="17"/>
      <c r="U182" s="17"/>
      <c r="V182" s="17"/>
      <c r="W182" s="17"/>
      <c r="X182" s="17"/>
      <c r="Y182" s="17"/>
      <c r="Z182" s="17"/>
      <c r="AA182" s="17"/>
    </row>
    <row r="183" spans="1:29" x14ac:dyDescent="0.25">
      <c r="A183" s="17"/>
      <c r="B183" s="18"/>
      <c r="C183" s="18"/>
      <c r="D183" s="18"/>
      <c r="E183" s="17"/>
      <c r="F183" s="17"/>
      <c r="G183" s="17"/>
      <c r="H183" s="17"/>
      <c r="J183" s="17"/>
      <c r="K183" s="17"/>
      <c r="L183" s="20"/>
      <c r="M183" s="20"/>
      <c r="N183" s="20"/>
      <c r="O183" s="20"/>
      <c r="P183" s="17"/>
      <c r="Q183" s="17"/>
      <c r="R183" s="17"/>
      <c r="S183" s="17"/>
      <c r="T183" s="17"/>
      <c r="U183" s="17"/>
      <c r="V183" s="17"/>
      <c r="W183" s="17"/>
      <c r="X183" s="17"/>
      <c r="Y183" s="17"/>
      <c r="Z183" s="17"/>
      <c r="AA183" s="17"/>
    </row>
    <row r="184" spans="1:29" x14ac:dyDescent="0.25">
      <c r="A184" s="17"/>
      <c r="B184" s="18"/>
      <c r="C184" s="18"/>
      <c r="D184" s="18"/>
      <c r="E184" s="17"/>
      <c r="F184" s="17"/>
      <c r="G184" s="17"/>
      <c r="H184" s="17"/>
      <c r="J184" s="17"/>
      <c r="K184" s="17"/>
      <c r="L184" s="20"/>
      <c r="M184" s="20"/>
      <c r="N184" s="20"/>
      <c r="O184" s="20"/>
      <c r="P184" s="17"/>
      <c r="Q184" s="17"/>
      <c r="R184" s="17"/>
      <c r="S184" s="17"/>
      <c r="T184" s="17"/>
      <c r="U184" s="17"/>
      <c r="V184" s="17"/>
      <c r="W184" s="17"/>
      <c r="X184" s="17"/>
      <c r="Y184" s="17"/>
      <c r="Z184" s="17"/>
      <c r="AA184" s="17"/>
      <c r="AB184" s="49"/>
      <c r="AC184" s="49"/>
    </row>
    <row r="185" spans="1:29" x14ac:dyDescent="0.25">
      <c r="A185" s="17"/>
      <c r="B185" s="18"/>
      <c r="C185" s="18"/>
      <c r="D185" s="18"/>
      <c r="E185" s="17"/>
      <c r="F185" s="17"/>
      <c r="G185" s="17"/>
      <c r="H185" s="17"/>
      <c r="J185" s="17"/>
      <c r="K185" s="17"/>
      <c r="L185" s="20"/>
      <c r="M185" s="20"/>
      <c r="N185" s="20"/>
      <c r="O185" s="20"/>
      <c r="P185" s="17"/>
      <c r="Q185" s="17"/>
      <c r="R185" s="17"/>
      <c r="S185" s="17"/>
      <c r="T185" s="17"/>
      <c r="U185" s="17"/>
      <c r="V185" s="17"/>
      <c r="W185" s="17"/>
      <c r="X185" s="17"/>
      <c r="Y185" s="17"/>
      <c r="Z185" s="17"/>
      <c r="AA185" s="17"/>
      <c r="AB185" s="47"/>
      <c r="AC185" s="47"/>
    </row>
    <row r="186" spans="1:29" x14ac:dyDescent="0.25">
      <c r="A186" s="17"/>
      <c r="B186" s="18"/>
      <c r="C186" s="18"/>
      <c r="D186" s="18"/>
      <c r="E186" s="17"/>
      <c r="F186" s="17"/>
      <c r="G186" s="17"/>
      <c r="H186" s="17"/>
      <c r="J186" s="17"/>
      <c r="K186" s="17"/>
      <c r="L186" s="20"/>
      <c r="M186" s="20"/>
      <c r="N186" s="20"/>
      <c r="O186" s="20"/>
      <c r="P186" s="17"/>
      <c r="Q186" s="17"/>
      <c r="R186" s="17"/>
      <c r="S186" s="17"/>
      <c r="T186" s="17"/>
      <c r="U186" s="17"/>
      <c r="V186" s="17"/>
      <c r="W186" s="17"/>
      <c r="X186" s="17"/>
      <c r="Y186" s="17"/>
      <c r="Z186" s="17"/>
      <c r="AA186" s="17"/>
    </row>
    <row r="187" spans="1:29" x14ac:dyDescent="0.25">
      <c r="A187" s="17"/>
      <c r="B187" s="18"/>
      <c r="C187" s="18"/>
      <c r="D187" s="18"/>
      <c r="E187" s="17"/>
      <c r="F187" s="17"/>
      <c r="G187" s="17"/>
      <c r="H187" s="17"/>
      <c r="J187" s="17"/>
      <c r="K187" s="17"/>
      <c r="L187" s="20"/>
      <c r="M187" s="20"/>
      <c r="N187" s="20"/>
      <c r="O187" s="20"/>
      <c r="P187" s="17"/>
      <c r="Q187" s="17"/>
      <c r="R187" s="17"/>
      <c r="S187" s="17"/>
      <c r="T187" s="17"/>
      <c r="U187" s="17"/>
      <c r="V187" s="17"/>
      <c r="W187" s="17"/>
      <c r="X187" s="17"/>
      <c r="Y187" s="17"/>
      <c r="Z187" s="17"/>
      <c r="AA187" s="17"/>
    </row>
    <row r="188" spans="1:29" x14ac:dyDescent="0.25">
      <c r="A188" s="17"/>
      <c r="B188" s="18"/>
      <c r="C188" s="18"/>
      <c r="D188" s="18"/>
      <c r="E188" s="17"/>
      <c r="F188" s="17"/>
      <c r="G188" s="17"/>
      <c r="H188" s="17"/>
      <c r="J188" s="17"/>
      <c r="K188" s="17"/>
      <c r="L188" s="20"/>
      <c r="M188" s="20"/>
      <c r="N188" s="20"/>
      <c r="O188" s="20"/>
      <c r="P188" s="17"/>
      <c r="Q188" s="17"/>
      <c r="R188" s="17"/>
      <c r="S188" s="17"/>
      <c r="T188" s="17"/>
      <c r="U188" s="17"/>
      <c r="V188" s="17"/>
      <c r="W188" s="17"/>
      <c r="X188" s="17"/>
      <c r="Y188" s="17"/>
      <c r="Z188" s="17"/>
      <c r="AA188" s="17"/>
    </row>
    <row r="189" spans="1:29" x14ac:dyDescent="0.25">
      <c r="A189" s="17"/>
      <c r="B189" s="18"/>
      <c r="C189" s="18"/>
      <c r="D189" s="18"/>
      <c r="E189" s="17"/>
      <c r="F189" s="17"/>
      <c r="G189" s="17"/>
      <c r="H189" s="17"/>
      <c r="J189" s="17"/>
      <c r="K189" s="17"/>
      <c r="L189" s="20"/>
      <c r="M189" s="20"/>
      <c r="N189" s="20"/>
      <c r="O189" s="20"/>
      <c r="P189" s="17"/>
      <c r="Q189" s="17"/>
      <c r="R189" s="17"/>
      <c r="S189" s="17"/>
      <c r="T189" s="17"/>
      <c r="U189" s="17"/>
      <c r="V189" s="17"/>
      <c r="W189" s="17"/>
      <c r="X189" s="17"/>
      <c r="Y189" s="17"/>
      <c r="Z189" s="17"/>
      <c r="AA189" s="17"/>
    </row>
    <row r="190" spans="1:29" x14ac:dyDescent="0.25">
      <c r="A190" s="17"/>
      <c r="B190" s="18"/>
      <c r="C190" s="18"/>
      <c r="D190" s="18"/>
      <c r="E190" s="17"/>
      <c r="F190" s="17"/>
      <c r="G190" s="17"/>
      <c r="H190" s="17"/>
      <c r="J190" s="17"/>
      <c r="K190" s="17"/>
      <c r="L190" s="20"/>
      <c r="M190" s="20"/>
      <c r="N190" s="20"/>
      <c r="O190" s="20"/>
      <c r="P190" s="17"/>
      <c r="Q190" s="17"/>
      <c r="R190" s="17"/>
      <c r="S190" s="17"/>
      <c r="T190" s="17"/>
      <c r="U190" s="17"/>
      <c r="V190" s="17"/>
      <c r="W190" s="17"/>
      <c r="X190" s="17"/>
      <c r="Y190" s="17"/>
      <c r="Z190" s="17"/>
      <c r="AA190" s="17"/>
    </row>
    <row r="191" spans="1:29" x14ac:dyDescent="0.25">
      <c r="A191" s="17"/>
      <c r="B191" s="18"/>
      <c r="C191" s="18"/>
      <c r="D191" s="18"/>
      <c r="E191" s="17"/>
      <c r="F191" s="17"/>
      <c r="G191" s="17"/>
      <c r="H191" s="17"/>
      <c r="J191" s="17"/>
      <c r="K191" s="17"/>
      <c r="L191" s="20"/>
      <c r="M191" s="20"/>
      <c r="N191" s="20"/>
      <c r="O191" s="20"/>
      <c r="P191" s="17"/>
      <c r="Q191" s="17"/>
      <c r="R191" s="17"/>
      <c r="S191" s="17"/>
      <c r="T191" s="17"/>
      <c r="U191" s="17"/>
      <c r="V191" s="17"/>
      <c r="W191" s="17"/>
      <c r="X191" s="17"/>
      <c r="Y191" s="17"/>
      <c r="Z191" s="17"/>
      <c r="AA191" s="17"/>
    </row>
    <row r="192" spans="1:29" x14ac:dyDescent="0.25">
      <c r="A192" s="17"/>
      <c r="B192" s="18"/>
      <c r="C192" s="18"/>
      <c r="D192" s="18"/>
      <c r="E192" s="17"/>
      <c r="F192" s="17"/>
      <c r="G192" s="17"/>
      <c r="H192" s="17"/>
      <c r="J192" s="17"/>
      <c r="K192" s="17"/>
      <c r="L192" s="20"/>
      <c r="M192" s="20"/>
      <c r="N192" s="20"/>
      <c r="O192" s="20"/>
      <c r="P192" s="17"/>
      <c r="Q192" s="17"/>
      <c r="R192" s="17"/>
      <c r="S192" s="17"/>
      <c r="T192" s="17"/>
      <c r="U192" s="17"/>
      <c r="V192" s="17"/>
      <c r="W192" s="17"/>
      <c r="X192" s="17"/>
      <c r="Y192" s="17"/>
      <c r="Z192" s="17"/>
      <c r="AA192" s="17"/>
    </row>
    <row r="193" spans="1:29" x14ac:dyDescent="0.25">
      <c r="A193" s="17"/>
      <c r="B193" s="18"/>
      <c r="C193" s="18"/>
      <c r="D193" s="18"/>
      <c r="E193" s="17"/>
      <c r="F193" s="17"/>
      <c r="G193" s="17"/>
      <c r="H193" s="17"/>
      <c r="J193" s="17"/>
      <c r="K193" s="17"/>
      <c r="L193" s="20"/>
      <c r="M193" s="20"/>
      <c r="N193" s="20"/>
      <c r="O193" s="20"/>
      <c r="P193" s="17"/>
      <c r="Q193" s="17"/>
      <c r="R193" s="17"/>
      <c r="S193" s="17"/>
      <c r="T193" s="17"/>
      <c r="U193" s="17"/>
      <c r="V193" s="17"/>
      <c r="W193" s="17"/>
      <c r="X193" s="17"/>
      <c r="Y193" s="17"/>
      <c r="Z193" s="17"/>
      <c r="AA193" s="17"/>
      <c r="AB193" s="50"/>
      <c r="AC193" s="50"/>
    </row>
    <row r="194" spans="1:29" x14ac:dyDescent="0.25">
      <c r="A194" s="17"/>
      <c r="B194" s="18"/>
      <c r="C194" s="18"/>
      <c r="D194" s="18"/>
      <c r="E194" s="17"/>
      <c r="F194" s="17"/>
      <c r="G194" s="17"/>
      <c r="H194" s="17"/>
      <c r="J194" s="17"/>
      <c r="K194" s="17"/>
      <c r="L194" s="20"/>
      <c r="M194" s="20"/>
      <c r="N194" s="20"/>
      <c r="O194" s="20"/>
      <c r="P194" s="17"/>
      <c r="Q194" s="17"/>
      <c r="R194" s="17"/>
      <c r="S194" s="17"/>
      <c r="T194" s="17"/>
      <c r="U194" s="17"/>
      <c r="V194" s="17"/>
      <c r="W194" s="17"/>
      <c r="X194" s="17"/>
      <c r="Y194" s="17"/>
      <c r="Z194" s="17"/>
      <c r="AA194" s="17"/>
    </row>
    <row r="195" spans="1:29" x14ac:dyDescent="0.25">
      <c r="A195" s="17"/>
      <c r="B195" s="18"/>
      <c r="C195" s="18"/>
      <c r="D195" s="18"/>
      <c r="E195" s="17"/>
      <c r="F195" s="17"/>
      <c r="G195" s="17"/>
      <c r="H195" s="17"/>
      <c r="J195" s="17"/>
      <c r="K195" s="17"/>
      <c r="L195" s="20"/>
      <c r="M195" s="20"/>
      <c r="N195" s="20"/>
      <c r="O195" s="20"/>
      <c r="P195" s="17"/>
      <c r="Q195" s="17"/>
      <c r="R195" s="17"/>
      <c r="S195" s="17"/>
      <c r="T195" s="17"/>
      <c r="U195" s="17"/>
      <c r="V195" s="17"/>
      <c r="W195" s="17"/>
      <c r="X195" s="17"/>
      <c r="Y195" s="17"/>
      <c r="Z195" s="17"/>
      <c r="AA195" s="17"/>
      <c r="AB195" s="18"/>
      <c r="AC195" s="18"/>
    </row>
    <row r="196" spans="1:29" x14ac:dyDescent="0.25">
      <c r="A196" s="17"/>
      <c r="B196" s="18"/>
      <c r="C196" s="18"/>
      <c r="D196" s="18"/>
      <c r="E196" s="17"/>
      <c r="F196" s="17"/>
      <c r="G196" s="17"/>
      <c r="H196" s="17"/>
      <c r="J196" s="17"/>
      <c r="K196" s="17"/>
      <c r="L196" s="20"/>
      <c r="M196" s="20"/>
      <c r="N196" s="20"/>
      <c r="O196" s="20"/>
      <c r="P196" s="17"/>
      <c r="Q196" s="17"/>
      <c r="R196" s="17"/>
      <c r="S196" s="17"/>
      <c r="T196" s="17"/>
      <c r="U196" s="17"/>
      <c r="V196" s="17"/>
      <c r="W196" s="17"/>
      <c r="X196" s="17"/>
      <c r="Y196" s="17"/>
      <c r="Z196" s="17"/>
      <c r="AA196" s="17"/>
    </row>
    <row r="197" spans="1:29" x14ac:dyDescent="0.25">
      <c r="A197" s="17"/>
      <c r="B197" s="18"/>
      <c r="C197" s="18"/>
      <c r="D197" s="18"/>
      <c r="E197" s="17"/>
      <c r="F197" s="17"/>
      <c r="G197" s="17"/>
      <c r="H197" s="17"/>
      <c r="J197" s="17"/>
      <c r="K197" s="17"/>
      <c r="L197" s="20"/>
      <c r="M197" s="20"/>
      <c r="N197" s="20"/>
      <c r="O197" s="20"/>
      <c r="P197" s="17"/>
      <c r="Q197" s="17"/>
      <c r="R197" s="17"/>
      <c r="S197" s="17"/>
      <c r="T197" s="17"/>
      <c r="U197" s="17"/>
      <c r="V197" s="17"/>
      <c r="W197" s="17"/>
      <c r="X197" s="17"/>
      <c r="Y197" s="17"/>
      <c r="Z197" s="17"/>
      <c r="AA197" s="17"/>
    </row>
    <row r="198" spans="1:29" x14ac:dyDescent="0.25">
      <c r="A198" s="17"/>
      <c r="B198" s="18"/>
      <c r="C198" s="18"/>
      <c r="D198" s="18"/>
      <c r="E198" s="17"/>
      <c r="F198" s="17"/>
      <c r="G198" s="17"/>
      <c r="H198" s="17"/>
      <c r="J198" s="17"/>
      <c r="K198" s="17"/>
      <c r="L198" s="20"/>
      <c r="M198" s="20"/>
      <c r="N198" s="20"/>
      <c r="O198" s="20"/>
      <c r="P198" s="17"/>
      <c r="Q198" s="17"/>
      <c r="R198" s="17"/>
      <c r="S198" s="17"/>
      <c r="T198" s="17"/>
      <c r="U198" s="17"/>
      <c r="V198" s="17"/>
      <c r="W198" s="17"/>
      <c r="X198" s="17"/>
      <c r="Y198" s="17"/>
      <c r="Z198" s="17"/>
      <c r="AA198" s="17"/>
    </row>
    <row r="199" spans="1:29" x14ac:dyDescent="0.25">
      <c r="A199" s="17"/>
      <c r="B199" s="18"/>
      <c r="C199" s="18"/>
      <c r="D199" s="18"/>
      <c r="E199" s="17"/>
      <c r="F199" s="17"/>
      <c r="G199" s="17"/>
      <c r="H199" s="17"/>
      <c r="J199" s="17"/>
      <c r="K199" s="17"/>
      <c r="L199" s="20"/>
      <c r="M199" s="20"/>
      <c r="N199" s="20"/>
      <c r="O199" s="20"/>
      <c r="P199" s="17"/>
      <c r="Q199" s="17"/>
      <c r="R199" s="17"/>
      <c r="S199" s="17"/>
      <c r="T199" s="17"/>
      <c r="U199" s="17"/>
      <c r="V199" s="17"/>
      <c r="W199" s="17"/>
      <c r="X199" s="17"/>
      <c r="Y199" s="17"/>
      <c r="Z199" s="17"/>
      <c r="AA199" s="17"/>
    </row>
    <row r="200" spans="1:29" x14ac:dyDescent="0.25">
      <c r="A200" s="17"/>
      <c r="B200" s="18"/>
      <c r="C200" s="18"/>
      <c r="D200" s="18"/>
      <c r="E200" s="17"/>
      <c r="F200" s="17"/>
      <c r="G200" s="17"/>
      <c r="H200" s="17"/>
      <c r="J200" s="17"/>
      <c r="K200" s="17"/>
      <c r="L200" s="20"/>
      <c r="M200" s="20"/>
      <c r="N200" s="20"/>
      <c r="O200" s="20"/>
      <c r="P200" s="17"/>
      <c r="Q200" s="17"/>
      <c r="R200" s="17"/>
      <c r="S200" s="17"/>
      <c r="T200" s="17"/>
      <c r="U200" s="17"/>
      <c r="V200" s="17"/>
      <c r="W200" s="17"/>
      <c r="X200" s="17"/>
      <c r="Y200" s="17"/>
      <c r="Z200" s="17"/>
      <c r="AA200" s="17"/>
    </row>
    <row r="201" spans="1:29" x14ac:dyDescent="0.25">
      <c r="A201" s="17"/>
      <c r="B201" s="18"/>
      <c r="C201" s="18"/>
      <c r="D201" s="18"/>
      <c r="E201" s="17"/>
      <c r="F201" s="17"/>
      <c r="G201" s="17"/>
      <c r="H201" s="17"/>
      <c r="J201" s="17"/>
      <c r="K201" s="17"/>
      <c r="L201" s="20"/>
      <c r="M201" s="20"/>
      <c r="N201" s="20"/>
      <c r="O201" s="20"/>
      <c r="P201" s="17"/>
      <c r="Q201" s="17"/>
      <c r="R201" s="17"/>
      <c r="S201" s="17"/>
      <c r="T201" s="17"/>
      <c r="U201" s="17"/>
      <c r="V201" s="17"/>
      <c r="W201" s="17"/>
      <c r="X201" s="17"/>
      <c r="Y201" s="17"/>
      <c r="Z201" s="17"/>
      <c r="AA201" s="17"/>
    </row>
    <row r="202" spans="1:29" x14ac:dyDescent="0.25">
      <c r="A202" s="17"/>
      <c r="B202" s="18"/>
      <c r="C202" s="18"/>
      <c r="D202" s="18"/>
      <c r="E202" s="17"/>
      <c r="F202" s="17"/>
      <c r="G202" s="18"/>
      <c r="H202" s="18"/>
      <c r="J202" s="17"/>
      <c r="K202" s="17"/>
      <c r="L202" s="20"/>
      <c r="M202" s="20"/>
      <c r="N202" s="20"/>
      <c r="O202" s="20"/>
      <c r="P202" s="17"/>
      <c r="Q202" s="17"/>
      <c r="R202" s="17"/>
      <c r="S202" s="17"/>
      <c r="T202" s="17"/>
      <c r="U202" s="17"/>
      <c r="V202" s="17"/>
      <c r="W202" s="17"/>
      <c r="X202" s="17"/>
      <c r="Y202" s="17"/>
      <c r="Z202" s="17"/>
      <c r="AA202" s="17"/>
    </row>
    <row r="203" spans="1:29" x14ac:dyDescent="0.25">
      <c r="A203" s="17"/>
      <c r="B203" s="18"/>
      <c r="C203" s="18"/>
      <c r="D203" s="18"/>
      <c r="E203" s="17"/>
      <c r="F203" s="17"/>
      <c r="G203" s="18"/>
      <c r="H203" s="18"/>
      <c r="J203" s="17"/>
      <c r="K203" s="17"/>
      <c r="L203" s="20"/>
      <c r="M203" s="20"/>
      <c r="N203" s="20"/>
      <c r="O203" s="20"/>
      <c r="P203" s="17"/>
      <c r="Q203" s="17"/>
      <c r="R203" s="17"/>
      <c r="S203" s="17"/>
      <c r="T203" s="17"/>
      <c r="U203" s="17"/>
      <c r="V203" s="17"/>
      <c r="W203" s="17"/>
      <c r="X203" s="17"/>
      <c r="Y203" s="17"/>
      <c r="Z203" s="17"/>
      <c r="AA203" s="17"/>
    </row>
    <row r="204" spans="1:29" x14ac:dyDescent="0.25">
      <c r="A204" s="17"/>
      <c r="B204" s="18"/>
      <c r="C204" s="18"/>
      <c r="D204" s="18"/>
      <c r="E204" s="17"/>
      <c r="F204" s="17"/>
      <c r="G204" s="18"/>
      <c r="H204" s="18"/>
      <c r="J204" s="17"/>
      <c r="K204" s="17"/>
      <c r="L204" s="20"/>
      <c r="M204" s="20"/>
      <c r="N204" s="20"/>
      <c r="O204" s="20"/>
      <c r="P204" s="17"/>
      <c r="Q204" s="17"/>
      <c r="R204" s="17"/>
      <c r="S204" s="17"/>
      <c r="T204" s="17"/>
      <c r="U204" s="17"/>
      <c r="V204" s="17"/>
      <c r="W204" s="17"/>
      <c r="X204" s="17"/>
      <c r="Y204" s="17"/>
      <c r="Z204" s="17"/>
      <c r="AA204" s="17"/>
    </row>
    <row r="205" spans="1:29" x14ac:dyDescent="0.25">
      <c r="A205" s="17"/>
      <c r="B205" s="18"/>
      <c r="C205" s="18"/>
      <c r="D205" s="18"/>
      <c r="E205" s="17"/>
      <c r="F205" s="17"/>
      <c r="G205" s="18"/>
      <c r="H205" s="18"/>
      <c r="J205" s="17"/>
      <c r="K205" s="17"/>
      <c r="L205" s="20"/>
      <c r="M205" s="20"/>
      <c r="N205" s="20"/>
      <c r="O205" s="20"/>
      <c r="P205" s="17"/>
      <c r="Q205" s="17"/>
      <c r="R205" s="17"/>
      <c r="S205" s="17"/>
      <c r="T205" s="17"/>
      <c r="U205" s="17"/>
      <c r="V205" s="17"/>
      <c r="W205" s="17"/>
      <c r="X205" s="17"/>
      <c r="Y205" s="17"/>
      <c r="Z205" s="17"/>
      <c r="AA205" s="17"/>
    </row>
    <row r="206" spans="1:29" x14ac:dyDescent="0.25">
      <c r="A206" s="17"/>
      <c r="B206" s="18"/>
      <c r="C206" s="18"/>
      <c r="D206" s="18"/>
      <c r="E206" s="17"/>
      <c r="F206" s="17"/>
      <c r="G206" s="18"/>
      <c r="H206" s="18"/>
      <c r="J206" s="17"/>
      <c r="K206" s="17"/>
      <c r="L206" s="20"/>
      <c r="M206" s="20"/>
      <c r="N206" s="20"/>
      <c r="O206" s="20"/>
      <c r="P206" s="17"/>
      <c r="Q206" s="17"/>
      <c r="R206" s="17"/>
      <c r="S206" s="17"/>
      <c r="T206" s="17"/>
      <c r="U206" s="17"/>
      <c r="V206" s="17"/>
      <c r="W206" s="17"/>
      <c r="X206" s="17"/>
      <c r="Y206" s="17"/>
      <c r="Z206" s="17"/>
      <c r="AA206" s="17"/>
    </row>
    <row r="207" spans="1:29" x14ac:dyDescent="0.25">
      <c r="A207" s="17"/>
      <c r="B207" s="18"/>
      <c r="C207" s="18"/>
      <c r="D207" s="18"/>
      <c r="E207" s="17"/>
      <c r="F207" s="17"/>
      <c r="G207" s="17"/>
      <c r="H207" s="17"/>
      <c r="J207" s="17"/>
      <c r="K207" s="17"/>
      <c r="L207" s="20"/>
      <c r="M207" s="20"/>
      <c r="N207" s="20"/>
      <c r="O207" s="20"/>
      <c r="P207" s="17"/>
      <c r="Q207" s="17"/>
      <c r="R207" s="17"/>
      <c r="S207" s="17"/>
      <c r="T207" s="17"/>
      <c r="U207" s="17"/>
      <c r="V207" s="17"/>
      <c r="W207" s="17"/>
      <c r="X207" s="17"/>
      <c r="Y207" s="17"/>
      <c r="Z207" s="17"/>
      <c r="AA207" s="17"/>
    </row>
    <row r="208" spans="1:29" x14ac:dyDescent="0.25">
      <c r="A208" s="17"/>
      <c r="B208" s="18"/>
      <c r="C208" s="18"/>
      <c r="D208" s="18"/>
      <c r="E208" s="17"/>
      <c r="F208" s="17"/>
      <c r="G208" s="17"/>
      <c r="H208" s="17"/>
      <c r="J208" s="17"/>
      <c r="K208" s="17"/>
      <c r="L208" s="20"/>
      <c r="M208" s="20"/>
      <c r="N208" s="20"/>
      <c r="O208" s="20"/>
      <c r="P208" s="17"/>
      <c r="Q208" s="17"/>
      <c r="R208" s="17"/>
      <c r="S208" s="17"/>
      <c r="T208" s="17"/>
      <c r="U208" s="17"/>
      <c r="V208" s="17"/>
      <c r="W208" s="17"/>
      <c r="X208" s="17"/>
      <c r="Y208" s="17"/>
      <c r="Z208" s="17"/>
      <c r="AA208" s="17"/>
    </row>
    <row r="209" spans="1:29" x14ac:dyDescent="0.25">
      <c r="A209" s="17"/>
      <c r="B209" s="18"/>
      <c r="C209" s="18"/>
      <c r="D209" s="18"/>
      <c r="E209" s="17"/>
      <c r="F209" s="17"/>
      <c r="G209" s="17"/>
      <c r="H209" s="17"/>
      <c r="J209" s="17"/>
      <c r="K209" s="17"/>
      <c r="L209" s="20"/>
      <c r="M209" s="20"/>
      <c r="N209" s="20"/>
      <c r="O209" s="20"/>
      <c r="P209" s="17"/>
      <c r="Q209" s="17"/>
      <c r="R209" s="17"/>
      <c r="S209" s="17"/>
      <c r="T209" s="17"/>
      <c r="U209" s="17"/>
      <c r="V209" s="17"/>
      <c r="W209" s="17"/>
      <c r="X209" s="17"/>
      <c r="Y209" s="17"/>
      <c r="Z209" s="17"/>
      <c r="AA209" s="17"/>
    </row>
    <row r="210" spans="1:29" x14ac:dyDescent="0.25">
      <c r="A210" s="17"/>
      <c r="B210" s="18"/>
      <c r="C210" s="18"/>
      <c r="D210" s="18"/>
      <c r="E210" s="17"/>
      <c r="F210" s="17"/>
      <c r="G210" s="17"/>
      <c r="H210" s="17"/>
      <c r="J210" s="17"/>
      <c r="K210" s="17"/>
      <c r="L210" s="20"/>
      <c r="M210" s="20"/>
      <c r="N210" s="20"/>
      <c r="O210" s="20"/>
      <c r="P210" s="17"/>
      <c r="Q210" s="17"/>
      <c r="R210" s="17"/>
      <c r="S210" s="17"/>
      <c r="T210" s="17"/>
      <c r="U210" s="17"/>
      <c r="V210" s="17"/>
      <c r="W210" s="17"/>
      <c r="X210" s="17"/>
      <c r="Y210" s="17"/>
      <c r="Z210" s="17"/>
      <c r="AA210" s="17"/>
    </row>
    <row r="211" spans="1:29" x14ac:dyDescent="0.25">
      <c r="A211" s="17"/>
      <c r="B211" s="18"/>
      <c r="C211" s="18"/>
      <c r="D211" s="18"/>
      <c r="E211" s="17"/>
      <c r="F211" s="17"/>
      <c r="G211" s="17"/>
      <c r="H211" s="17"/>
      <c r="J211" s="17"/>
      <c r="K211" s="17"/>
      <c r="L211" s="20"/>
      <c r="M211" s="20"/>
      <c r="N211" s="20"/>
      <c r="O211" s="20"/>
      <c r="P211" s="17"/>
      <c r="Q211" s="17"/>
      <c r="R211" s="17"/>
      <c r="S211" s="17"/>
      <c r="T211" s="17"/>
      <c r="U211" s="17"/>
      <c r="V211" s="17"/>
      <c r="W211" s="17"/>
      <c r="X211" s="17"/>
      <c r="Y211" s="17"/>
      <c r="Z211" s="17"/>
      <c r="AA211" s="17"/>
      <c r="AB211" s="47"/>
      <c r="AC211" s="47"/>
    </row>
    <row r="212" spans="1:29" x14ac:dyDescent="0.25">
      <c r="A212" s="17"/>
      <c r="B212" s="18"/>
      <c r="C212" s="18"/>
      <c r="D212" s="18"/>
      <c r="E212" s="17"/>
      <c r="F212" s="17"/>
      <c r="G212" s="17"/>
      <c r="H212" s="17"/>
      <c r="J212" s="17"/>
      <c r="K212" s="17"/>
      <c r="L212" s="20"/>
      <c r="M212" s="20"/>
      <c r="N212" s="20"/>
      <c r="O212" s="20"/>
      <c r="P212" s="17"/>
      <c r="Q212" s="17"/>
      <c r="R212" s="17"/>
      <c r="S212" s="17"/>
      <c r="T212" s="17"/>
      <c r="U212" s="17"/>
      <c r="V212" s="17"/>
      <c r="W212" s="17"/>
      <c r="X212" s="17"/>
      <c r="Y212" s="17"/>
      <c r="Z212" s="17"/>
      <c r="AA212" s="17"/>
    </row>
    <row r="213" spans="1:29" x14ac:dyDescent="0.25">
      <c r="A213" s="17"/>
      <c r="B213" s="18"/>
      <c r="C213" s="18"/>
      <c r="D213" s="18"/>
      <c r="E213" s="17"/>
      <c r="F213" s="17"/>
      <c r="G213" s="17"/>
      <c r="H213" s="17"/>
      <c r="J213" s="17"/>
      <c r="K213" s="17"/>
      <c r="L213" s="20"/>
      <c r="M213" s="20"/>
      <c r="N213" s="20"/>
      <c r="O213" s="20"/>
      <c r="P213" s="17"/>
      <c r="Q213" s="17"/>
      <c r="R213" s="17"/>
      <c r="S213" s="17"/>
      <c r="T213" s="17"/>
      <c r="U213" s="17"/>
      <c r="V213" s="17"/>
      <c r="W213" s="17"/>
      <c r="X213" s="17"/>
      <c r="Y213" s="17"/>
      <c r="Z213" s="17"/>
      <c r="AA213" s="17"/>
      <c r="AB213" s="50"/>
      <c r="AC213" s="50"/>
    </row>
    <row r="214" spans="1:29" x14ac:dyDescent="0.25">
      <c r="A214" s="17"/>
      <c r="B214" s="18"/>
      <c r="C214" s="18"/>
      <c r="D214" s="18"/>
      <c r="E214" s="17"/>
      <c r="F214" s="17"/>
      <c r="G214" s="17"/>
      <c r="H214" s="17"/>
      <c r="J214" s="17"/>
      <c r="K214" s="17"/>
      <c r="L214" s="20"/>
      <c r="M214" s="20"/>
      <c r="N214" s="20"/>
      <c r="O214" s="20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</row>
    <row r="215" spans="1:29" x14ac:dyDescent="0.25">
      <c r="A215" s="17"/>
      <c r="B215" s="18"/>
      <c r="C215" s="18"/>
      <c r="D215" s="18"/>
      <c r="E215" s="17"/>
      <c r="F215" s="17"/>
      <c r="G215" s="17"/>
      <c r="H215" s="17"/>
      <c r="J215" s="17"/>
      <c r="K215" s="17"/>
      <c r="L215" s="20"/>
      <c r="M215" s="20"/>
      <c r="N215" s="20"/>
      <c r="O215" s="20"/>
      <c r="P215" s="17"/>
      <c r="Q215" s="17"/>
      <c r="R215" s="17"/>
      <c r="S215" s="17"/>
      <c r="T215" s="17"/>
      <c r="U215" s="17"/>
      <c r="V215" s="17"/>
      <c r="W215" s="17"/>
      <c r="X215" s="17"/>
      <c r="Y215" s="17"/>
      <c r="Z215" s="17"/>
      <c r="AA215" s="17"/>
    </row>
    <row r="216" spans="1:29" x14ac:dyDescent="0.25">
      <c r="A216" s="17"/>
      <c r="B216" s="18"/>
      <c r="C216" s="18"/>
      <c r="D216" s="18"/>
      <c r="E216" s="17"/>
      <c r="F216" s="17"/>
      <c r="G216" s="17"/>
      <c r="H216" s="17"/>
      <c r="J216" s="17"/>
      <c r="K216" s="17"/>
      <c r="L216" s="20"/>
      <c r="M216" s="20"/>
      <c r="N216" s="20"/>
      <c r="O216" s="20"/>
      <c r="P216" s="17"/>
      <c r="Q216" s="17"/>
      <c r="R216" s="17"/>
      <c r="S216" s="17"/>
      <c r="T216" s="17"/>
      <c r="U216" s="17"/>
      <c r="V216" s="17"/>
      <c r="W216" s="17"/>
      <c r="X216" s="17"/>
      <c r="Y216" s="17"/>
      <c r="Z216" s="17"/>
      <c r="AA216" s="17"/>
    </row>
    <row r="217" spans="1:29" x14ac:dyDescent="0.25">
      <c r="A217" s="17"/>
      <c r="B217" s="18"/>
      <c r="C217" s="18"/>
      <c r="D217" s="18"/>
      <c r="E217" s="17"/>
      <c r="F217" s="17"/>
      <c r="G217" s="17"/>
      <c r="H217" s="17"/>
      <c r="J217" s="17"/>
      <c r="K217" s="17"/>
      <c r="L217" s="20"/>
      <c r="M217" s="20"/>
      <c r="N217" s="20"/>
      <c r="O217" s="20"/>
      <c r="P217" s="17"/>
      <c r="Q217" s="17"/>
      <c r="R217" s="17"/>
      <c r="S217" s="17"/>
      <c r="T217" s="17"/>
      <c r="U217" s="17"/>
      <c r="V217" s="17"/>
      <c r="W217" s="17"/>
      <c r="X217" s="17"/>
      <c r="Y217" s="17"/>
      <c r="Z217" s="17"/>
      <c r="AA217" s="17"/>
    </row>
    <row r="218" spans="1:29" x14ac:dyDescent="0.25">
      <c r="A218" s="17"/>
      <c r="B218" s="18"/>
      <c r="C218" s="18"/>
      <c r="D218" s="18"/>
      <c r="E218" s="17"/>
      <c r="F218" s="17"/>
      <c r="G218" s="17"/>
      <c r="H218" s="17"/>
      <c r="J218" s="17"/>
      <c r="K218" s="17"/>
      <c r="L218" s="20"/>
      <c r="M218" s="20"/>
      <c r="N218" s="20"/>
      <c r="O218" s="20"/>
      <c r="P218" s="17"/>
      <c r="Q218" s="17"/>
      <c r="R218" s="17"/>
      <c r="S218" s="17"/>
      <c r="T218" s="17"/>
      <c r="U218" s="17"/>
      <c r="V218" s="17"/>
      <c r="W218" s="17"/>
      <c r="X218" s="17"/>
      <c r="Y218" s="17"/>
      <c r="Z218" s="17"/>
      <c r="AA218" s="17"/>
    </row>
    <row r="219" spans="1:29" x14ac:dyDescent="0.25">
      <c r="A219" s="17"/>
      <c r="B219" s="18"/>
      <c r="C219" s="18"/>
      <c r="D219" s="18"/>
      <c r="E219" s="17"/>
      <c r="F219" s="17"/>
      <c r="G219" s="17"/>
      <c r="H219" s="17"/>
      <c r="J219" s="17"/>
      <c r="K219" s="17"/>
      <c r="L219" s="20"/>
      <c r="M219" s="20"/>
      <c r="N219" s="20"/>
      <c r="O219" s="20"/>
      <c r="P219" s="17"/>
      <c r="Q219" s="17"/>
      <c r="R219" s="17"/>
      <c r="S219" s="17"/>
      <c r="T219" s="17"/>
      <c r="U219" s="17"/>
      <c r="V219" s="17"/>
      <c r="W219" s="17"/>
      <c r="X219" s="17"/>
      <c r="Y219" s="17"/>
      <c r="Z219" s="17"/>
      <c r="AA219" s="17"/>
    </row>
    <row r="220" spans="1:29" x14ac:dyDescent="0.25">
      <c r="A220" s="17"/>
      <c r="B220" s="18"/>
      <c r="C220" s="18"/>
      <c r="D220" s="18"/>
      <c r="E220" s="17"/>
      <c r="F220" s="17"/>
      <c r="G220" s="17"/>
      <c r="H220" s="17"/>
      <c r="J220" s="17"/>
      <c r="K220" s="17"/>
      <c r="L220" s="20"/>
      <c r="M220" s="20"/>
      <c r="N220" s="20"/>
      <c r="O220" s="20"/>
      <c r="P220" s="17"/>
      <c r="Q220" s="17"/>
      <c r="R220" s="17"/>
      <c r="S220" s="17"/>
      <c r="T220" s="17"/>
      <c r="U220" s="17"/>
      <c r="V220" s="17"/>
      <c r="W220" s="17"/>
      <c r="X220" s="17"/>
      <c r="Y220" s="17"/>
      <c r="Z220" s="17"/>
      <c r="AA220" s="17"/>
    </row>
    <row r="221" spans="1:29" x14ac:dyDescent="0.25">
      <c r="A221" s="17"/>
      <c r="B221" s="18"/>
      <c r="C221" s="18"/>
      <c r="D221" s="18"/>
      <c r="E221" s="17"/>
      <c r="F221" s="17"/>
      <c r="G221" s="18"/>
      <c r="H221" s="18"/>
      <c r="J221" s="17"/>
      <c r="K221" s="17"/>
      <c r="L221" s="20"/>
      <c r="M221" s="20"/>
      <c r="N221" s="20"/>
      <c r="O221" s="20"/>
      <c r="P221" s="17"/>
      <c r="Q221" s="17"/>
      <c r="R221" s="17"/>
      <c r="S221" s="17"/>
      <c r="T221" s="17"/>
      <c r="U221" s="17"/>
      <c r="V221" s="17"/>
      <c r="W221" s="17"/>
      <c r="X221" s="17"/>
      <c r="Y221" s="17"/>
      <c r="Z221" s="17"/>
      <c r="AA221" s="17"/>
    </row>
    <row r="222" spans="1:29" x14ac:dyDescent="0.25">
      <c r="A222" s="17"/>
      <c r="B222" s="18"/>
      <c r="C222" s="18"/>
      <c r="D222" s="18"/>
      <c r="E222" s="17"/>
      <c r="F222" s="17"/>
      <c r="G222" s="18"/>
      <c r="H222" s="18"/>
      <c r="J222" s="17"/>
      <c r="K222" s="17"/>
      <c r="L222" s="20"/>
      <c r="M222" s="20"/>
      <c r="N222" s="20"/>
      <c r="O222" s="20"/>
      <c r="P222" s="17"/>
      <c r="Q222" s="17"/>
      <c r="R222" s="17"/>
      <c r="S222" s="17"/>
      <c r="T222" s="17"/>
      <c r="U222" s="17"/>
      <c r="V222" s="17"/>
      <c r="W222" s="17"/>
      <c r="X222" s="17"/>
      <c r="Y222" s="17"/>
      <c r="Z222" s="17"/>
      <c r="AA222" s="17"/>
    </row>
    <row r="223" spans="1:29" x14ac:dyDescent="0.25">
      <c r="A223" s="17"/>
      <c r="B223" s="18"/>
      <c r="C223" s="18"/>
      <c r="D223" s="18"/>
      <c r="E223" s="17"/>
      <c r="F223" s="17"/>
      <c r="G223" s="18"/>
      <c r="H223" s="18"/>
      <c r="J223" s="17"/>
      <c r="K223" s="17"/>
      <c r="L223" s="20"/>
      <c r="M223" s="20"/>
      <c r="N223" s="20"/>
      <c r="O223" s="20"/>
      <c r="P223" s="17"/>
      <c r="Q223" s="17"/>
      <c r="R223" s="17"/>
      <c r="S223" s="17"/>
      <c r="T223" s="17"/>
      <c r="U223" s="17"/>
      <c r="V223" s="17"/>
      <c r="W223" s="17"/>
      <c r="X223" s="17"/>
      <c r="Y223" s="17"/>
      <c r="Z223" s="17"/>
      <c r="AA223" s="17"/>
    </row>
    <row r="224" spans="1:29" x14ac:dyDescent="0.25">
      <c r="A224" s="17"/>
      <c r="B224" s="18"/>
      <c r="C224" s="18"/>
      <c r="D224" s="18"/>
      <c r="E224" s="17"/>
      <c r="F224" s="17"/>
      <c r="G224" s="17"/>
      <c r="H224" s="17"/>
      <c r="J224" s="17"/>
      <c r="K224" s="17"/>
      <c r="L224" s="20"/>
      <c r="M224" s="20"/>
      <c r="N224" s="20"/>
      <c r="O224" s="20"/>
      <c r="P224" s="17"/>
      <c r="Q224" s="17"/>
      <c r="R224" s="17"/>
      <c r="S224" s="17"/>
      <c r="T224" s="17"/>
      <c r="U224" s="17"/>
      <c r="V224" s="17"/>
      <c r="W224" s="17"/>
      <c r="X224" s="17"/>
      <c r="Y224" s="17"/>
      <c r="Z224" s="17"/>
      <c r="AA224" s="17"/>
    </row>
    <row r="225" spans="1:29" x14ac:dyDescent="0.25">
      <c r="A225" s="17"/>
      <c r="B225" s="18"/>
      <c r="C225" s="18"/>
      <c r="D225" s="18"/>
      <c r="E225" s="17"/>
      <c r="F225" s="17"/>
      <c r="G225" s="17"/>
      <c r="H225" s="17"/>
      <c r="J225" s="17"/>
      <c r="K225" s="17"/>
      <c r="L225" s="20"/>
      <c r="M225" s="20"/>
      <c r="N225" s="20"/>
      <c r="O225" s="20"/>
      <c r="P225" s="17"/>
      <c r="Q225" s="17"/>
      <c r="R225" s="17"/>
      <c r="S225" s="17"/>
      <c r="T225" s="17"/>
      <c r="U225" s="17"/>
      <c r="V225" s="17"/>
      <c r="W225" s="17"/>
      <c r="X225" s="17"/>
      <c r="Y225" s="17"/>
      <c r="Z225" s="17"/>
      <c r="AA225" s="17"/>
    </row>
    <row r="226" spans="1:29" x14ac:dyDescent="0.25">
      <c r="A226" s="17"/>
      <c r="B226" s="18"/>
      <c r="C226" s="18"/>
      <c r="D226" s="18"/>
      <c r="E226" s="17"/>
      <c r="F226" s="17"/>
      <c r="G226" s="17"/>
      <c r="H226" s="17"/>
      <c r="J226" s="17"/>
      <c r="K226" s="17"/>
      <c r="L226" s="20"/>
      <c r="M226" s="20"/>
      <c r="N226" s="20"/>
      <c r="O226" s="20"/>
      <c r="P226" s="17"/>
      <c r="Q226" s="17"/>
      <c r="R226" s="17"/>
      <c r="S226" s="17"/>
      <c r="T226" s="17"/>
      <c r="U226" s="17"/>
      <c r="V226" s="17"/>
      <c r="W226" s="17"/>
      <c r="X226" s="17"/>
      <c r="Y226" s="17"/>
      <c r="Z226" s="17"/>
      <c r="AA226" s="17"/>
    </row>
    <row r="227" spans="1:29" x14ac:dyDescent="0.25">
      <c r="A227" s="17"/>
      <c r="B227" s="18"/>
      <c r="C227" s="18"/>
      <c r="D227" s="18"/>
      <c r="E227" s="17"/>
      <c r="F227" s="17"/>
      <c r="G227" s="17"/>
      <c r="H227" s="17"/>
      <c r="J227" s="17"/>
      <c r="K227" s="17"/>
      <c r="L227" s="20"/>
      <c r="M227" s="20"/>
      <c r="N227" s="20"/>
      <c r="O227" s="20"/>
      <c r="P227" s="17"/>
      <c r="Q227" s="17"/>
      <c r="R227" s="17"/>
      <c r="S227" s="17"/>
      <c r="T227" s="17"/>
      <c r="U227" s="17"/>
      <c r="V227" s="17"/>
      <c r="W227" s="17"/>
      <c r="X227" s="17"/>
      <c r="Y227" s="17"/>
      <c r="Z227" s="17"/>
      <c r="AA227" s="17"/>
    </row>
    <row r="228" spans="1:29" x14ac:dyDescent="0.25">
      <c r="A228" s="17"/>
      <c r="B228" s="18"/>
      <c r="C228" s="18"/>
      <c r="D228" s="18"/>
      <c r="E228" s="17"/>
      <c r="F228" s="17"/>
      <c r="G228" s="17"/>
      <c r="H228" s="17"/>
      <c r="J228" s="17"/>
      <c r="K228" s="17"/>
      <c r="L228" s="20"/>
      <c r="M228" s="20"/>
      <c r="N228" s="20"/>
      <c r="O228" s="20"/>
      <c r="P228" s="17"/>
      <c r="Q228" s="17"/>
      <c r="R228" s="17"/>
      <c r="S228" s="17"/>
      <c r="T228" s="17"/>
      <c r="U228" s="17"/>
      <c r="V228" s="17"/>
      <c r="W228" s="17"/>
      <c r="X228" s="17"/>
      <c r="Y228" s="17"/>
      <c r="Z228" s="17"/>
      <c r="AA228" s="17"/>
    </row>
    <row r="229" spans="1:29" x14ac:dyDescent="0.25">
      <c r="A229" s="17"/>
      <c r="B229" s="18"/>
      <c r="C229" s="18"/>
      <c r="D229" s="18"/>
      <c r="E229" s="17"/>
      <c r="F229" s="17"/>
      <c r="G229" s="17"/>
      <c r="H229" s="17"/>
      <c r="J229" s="17"/>
      <c r="K229" s="17"/>
      <c r="L229" s="20"/>
      <c r="M229" s="20"/>
      <c r="N229" s="20"/>
      <c r="O229" s="20"/>
      <c r="P229" s="17"/>
      <c r="Q229" s="17"/>
      <c r="R229" s="17"/>
      <c r="S229" s="17"/>
      <c r="T229" s="17"/>
      <c r="U229" s="17"/>
      <c r="V229" s="17"/>
      <c r="W229" s="17"/>
      <c r="X229" s="17"/>
      <c r="Y229" s="17"/>
      <c r="Z229" s="17"/>
      <c r="AA229" s="17"/>
    </row>
    <row r="230" spans="1:29" x14ac:dyDescent="0.25">
      <c r="A230" s="17"/>
      <c r="B230" s="18"/>
      <c r="C230" s="18"/>
      <c r="D230" s="18"/>
      <c r="E230" s="17"/>
      <c r="F230" s="17"/>
      <c r="G230" s="17"/>
      <c r="H230" s="17"/>
      <c r="J230" s="17"/>
      <c r="K230" s="17"/>
      <c r="L230" s="20"/>
      <c r="M230" s="20"/>
      <c r="N230" s="20"/>
      <c r="O230" s="20"/>
      <c r="P230" s="17"/>
      <c r="Q230" s="17"/>
      <c r="R230" s="17"/>
      <c r="S230" s="17"/>
      <c r="T230" s="17"/>
      <c r="U230" s="17"/>
      <c r="V230" s="17"/>
      <c r="W230" s="17"/>
      <c r="X230" s="17"/>
      <c r="Y230" s="17"/>
      <c r="Z230" s="17"/>
      <c r="AA230" s="17"/>
    </row>
    <row r="231" spans="1:29" x14ac:dyDescent="0.25">
      <c r="A231" s="17"/>
      <c r="B231" s="18"/>
      <c r="C231" s="18"/>
      <c r="D231" s="18"/>
      <c r="E231" s="17"/>
      <c r="F231" s="17"/>
      <c r="G231" s="18"/>
      <c r="H231" s="18"/>
      <c r="J231" s="17"/>
      <c r="K231" s="17"/>
      <c r="L231" s="20"/>
      <c r="M231" s="20"/>
      <c r="N231" s="20"/>
      <c r="O231" s="20"/>
      <c r="P231" s="17"/>
      <c r="Q231" s="17"/>
      <c r="R231" s="17"/>
      <c r="S231" s="17"/>
      <c r="T231" s="17"/>
      <c r="U231" s="17"/>
      <c r="V231" s="17"/>
      <c r="W231" s="17"/>
      <c r="X231" s="17"/>
      <c r="Y231" s="17"/>
      <c r="Z231" s="17"/>
      <c r="AA231" s="17"/>
    </row>
    <row r="232" spans="1:29" x14ac:dyDescent="0.25">
      <c r="A232" s="17"/>
      <c r="B232" s="18"/>
      <c r="C232" s="18"/>
      <c r="D232" s="18"/>
      <c r="E232" s="17"/>
      <c r="F232" s="17"/>
      <c r="G232" s="18"/>
      <c r="H232" s="18"/>
      <c r="J232" s="17"/>
      <c r="K232" s="17"/>
      <c r="L232" s="20"/>
      <c r="M232" s="20"/>
      <c r="N232" s="20"/>
      <c r="O232" s="20"/>
      <c r="P232" s="17"/>
      <c r="Q232" s="17"/>
      <c r="R232" s="17"/>
      <c r="S232" s="17"/>
      <c r="T232" s="17"/>
      <c r="U232" s="17"/>
      <c r="V232" s="17"/>
      <c r="W232" s="17"/>
      <c r="X232" s="17"/>
      <c r="Y232" s="17"/>
      <c r="Z232" s="17"/>
      <c r="AA232" s="17"/>
    </row>
    <row r="233" spans="1:29" x14ac:dyDescent="0.25">
      <c r="A233" s="17"/>
      <c r="B233" s="18"/>
      <c r="C233" s="18"/>
      <c r="D233" s="18"/>
      <c r="E233" s="17"/>
      <c r="F233" s="17"/>
      <c r="G233" s="17"/>
      <c r="H233" s="17"/>
      <c r="J233" s="17"/>
      <c r="K233" s="17"/>
      <c r="L233" s="20"/>
      <c r="M233" s="20"/>
      <c r="N233" s="20"/>
      <c r="O233" s="20"/>
      <c r="P233" s="17"/>
      <c r="Q233" s="17"/>
      <c r="R233" s="17"/>
      <c r="S233" s="17"/>
      <c r="T233" s="17"/>
      <c r="U233" s="17"/>
      <c r="V233" s="17"/>
      <c r="W233" s="17"/>
      <c r="X233" s="17"/>
      <c r="Y233" s="17"/>
      <c r="Z233" s="17"/>
      <c r="AA233" s="17"/>
      <c r="AB233" s="49"/>
      <c r="AC233" s="49"/>
    </row>
    <row r="234" spans="1:29" x14ac:dyDescent="0.25">
      <c r="A234" s="17"/>
      <c r="B234" s="18"/>
      <c r="C234" s="18"/>
      <c r="D234" s="18"/>
      <c r="E234" s="17"/>
      <c r="F234" s="17"/>
      <c r="G234" s="17"/>
      <c r="H234" s="17"/>
      <c r="J234" s="17"/>
      <c r="K234" s="17"/>
      <c r="L234" s="20"/>
      <c r="M234" s="20"/>
      <c r="N234" s="20"/>
      <c r="O234" s="20"/>
      <c r="P234" s="17"/>
      <c r="Q234" s="17"/>
      <c r="R234" s="17"/>
      <c r="S234" s="17"/>
      <c r="T234" s="17"/>
      <c r="U234" s="17"/>
      <c r="V234" s="17"/>
      <c r="W234" s="17"/>
      <c r="X234" s="17"/>
      <c r="Y234" s="17"/>
      <c r="Z234" s="17"/>
      <c r="AA234" s="17"/>
    </row>
    <row r="235" spans="1:29" x14ac:dyDescent="0.25">
      <c r="A235" s="17"/>
      <c r="B235" s="18"/>
      <c r="C235" s="18"/>
      <c r="D235" s="18"/>
      <c r="E235" s="17"/>
      <c r="F235" s="17"/>
      <c r="G235" s="17"/>
      <c r="H235" s="17"/>
      <c r="J235" s="17"/>
      <c r="K235" s="17"/>
      <c r="L235" s="20"/>
      <c r="M235" s="20"/>
      <c r="N235" s="20"/>
      <c r="O235" s="20"/>
      <c r="P235" s="17"/>
      <c r="Q235" s="17"/>
      <c r="R235" s="17"/>
      <c r="S235" s="17"/>
      <c r="T235" s="17"/>
      <c r="U235" s="17"/>
      <c r="V235" s="17"/>
      <c r="W235" s="17"/>
      <c r="X235" s="17"/>
      <c r="Y235" s="17"/>
      <c r="Z235" s="17"/>
      <c r="AA235" s="17"/>
      <c r="AB235" s="50"/>
      <c r="AC235" s="50"/>
    </row>
    <row r="236" spans="1:29" x14ac:dyDescent="0.25">
      <c r="A236" s="17"/>
      <c r="B236" s="18"/>
      <c r="C236" s="18"/>
      <c r="D236" s="18"/>
      <c r="E236" s="17"/>
      <c r="F236" s="17"/>
      <c r="G236" s="17"/>
      <c r="H236" s="17"/>
      <c r="J236" s="17"/>
      <c r="K236" s="17"/>
      <c r="L236" s="20"/>
      <c r="M236" s="20"/>
      <c r="N236" s="20"/>
      <c r="O236" s="20"/>
      <c r="P236" s="17"/>
      <c r="Q236" s="17"/>
      <c r="R236" s="17"/>
      <c r="S236" s="17"/>
      <c r="T236" s="17"/>
      <c r="U236" s="17"/>
      <c r="V236" s="17"/>
      <c r="W236" s="17"/>
      <c r="X236" s="17"/>
      <c r="Y236" s="17"/>
      <c r="Z236" s="17"/>
      <c r="AA236" s="17"/>
    </row>
    <row r="237" spans="1:29" x14ac:dyDescent="0.25">
      <c r="A237" s="17"/>
      <c r="B237" s="18"/>
      <c r="C237" s="18"/>
      <c r="D237" s="18"/>
      <c r="E237" s="17"/>
      <c r="F237" s="17"/>
      <c r="G237" s="17"/>
      <c r="H237" s="17"/>
      <c r="J237" s="17"/>
      <c r="K237" s="17"/>
      <c r="L237" s="20"/>
      <c r="M237" s="20"/>
      <c r="N237" s="20"/>
      <c r="O237" s="20"/>
      <c r="P237" s="17"/>
      <c r="Q237" s="17"/>
      <c r="R237" s="17"/>
      <c r="S237" s="17"/>
      <c r="T237" s="17"/>
      <c r="U237" s="17"/>
      <c r="V237" s="17"/>
      <c r="W237" s="17"/>
      <c r="X237" s="17"/>
      <c r="Y237" s="17"/>
      <c r="Z237" s="17"/>
      <c r="AA237" s="17"/>
    </row>
    <row r="238" spans="1:29" x14ac:dyDescent="0.25">
      <c r="A238" s="17"/>
      <c r="B238" s="18"/>
      <c r="C238" s="18"/>
      <c r="D238" s="18"/>
      <c r="E238" s="17"/>
      <c r="F238" s="17"/>
      <c r="G238" s="17"/>
      <c r="H238" s="17"/>
      <c r="J238" s="17"/>
      <c r="K238" s="17"/>
      <c r="L238" s="20"/>
      <c r="M238" s="20"/>
      <c r="N238" s="20"/>
      <c r="O238" s="20"/>
      <c r="P238" s="17"/>
      <c r="Q238" s="17"/>
      <c r="R238" s="17"/>
      <c r="S238" s="17"/>
      <c r="T238" s="17"/>
      <c r="U238" s="17"/>
      <c r="V238" s="17"/>
      <c r="W238" s="17"/>
      <c r="X238" s="17"/>
      <c r="Y238" s="17"/>
      <c r="Z238" s="17"/>
      <c r="AA238" s="17"/>
    </row>
    <row r="239" spans="1:29" x14ac:dyDescent="0.25">
      <c r="A239" s="17"/>
      <c r="B239" s="18"/>
      <c r="C239" s="18"/>
      <c r="D239" s="18"/>
      <c r="E239" s="17"/>
      <c r="F239" s="17"/>
      <c r="G239" s="17"/>
      <c r="H239" s="17"/>
      <c r="J239" s="17"/>
      <c r="K239" s="17"/>
      <c r="L239" s="20"/>
      <c r="M239" s="20"/>
      <c r="N239" s="20"/>
      <c r="O239" s="20"/>
      <c r="P239" s="17"/>
      <c r="Q239" s="17"/>
      <c r="R239" s="17"/>
      <c r="S239" s="17"/>
      <c r="T239" s="17"/>
      <c r="U239" s="17"/>
      <c r="V239" s="17"/>
      <c r="W239" s="17"/>
      <c r="X239" s="17"/>
      <c r="Y239" s="17"/>
      <c r="Z239" s="17"/>
      <c r="AA239" s="17"/>
      <c r="AB239" s="47"/>
      <c r="AC239" s="47"/>
    </row>
    <row r="240" spans="1:29" x14ac:dyDescent="0.25">
      <c r="A240" s="17"/>
      <c r="B240" s="18"/>
      <c r="C240" s="18"/>
      <c r="D240" s="18"/>
      <c r="E240" s="17"/>
      <c r="F240" s="17"/>
      <c r="G240" s="17"/>
      <c r="H240" s="17"/>
      <c r="J240" s="17"/>
      <c r="K240" s="17"/>
      <c r="L240" s="20"/>
      <c r="M240" s="20"/>
      <c r="N240" s="20"/>
      <c r="O240" s="20"/>
      <c r="P240" s="17"/>
      <c r="Q240" s="17"/>
      <c r="R240" s="17"/>
      <c r="S240" s="17"/>
      <c r="T240" s="17"/>
      <c r="U240" s="17"/>
      <c r="V240" s="17"/>
      <c r="W240" s="17"/>
      <c r="X240" s="17"/>
      <c r="Y240" s="17"/>
      <c r="Z240" s="17"/>
      <c r="AA240" s="17"/>
    </row>
    <row r="241" spans="1:29" x14ac:dyDescent="0.25">
      <c r="A241" s="17"/>
      <c r="B241" s="18"/>
      <c r="C241" s="18"/>
      <c r="D241" s="18"/>
      <c r="E241" s="17"/>
      <c r="F241" s="17"/>
      <c r="G241" s="17"/>
      <c r="H241" s="17"/>
      <c r="J241" s="17"/>
      <c r="K241" s="17"/>
      <c r="L241" s="20"/>
      <c r="M241" s="20"/>
      <c r="N241" s="20"/>
      <c r="O241" s="20"/>
      <c r="P241" s="17"/>
      <c r="Q241" s="17"/>
      <c r="R241" s="17"/>
      <c r="S241" s="17"/>
      <c r="T241" s="17"/>
      <c r="U241" s="17"/>
      <c r="V241" s="17"/>
      <c r="W241" s="17"/>
      <c r="X241" s="17"/>
      <c r="Y241" s="17"/>
      <c r="Z241" s="17"/>
      <c r="AA241" s="17"/>
    </row>
    <row r="242" spans="1:29" x14ac:dyDescent="0.25">
      <c r="A242" s="17"/>
      <c r="B242" s="18"/>
      <c r="C242" s="18"/>
      <c r="D242" s="18"/>
      <c r="E242" s="17"/>
      <c r="F242" s="17"/>
      <c r="G242" s="17"/>
      <c r="H242" s="17"/>
      <c r="J242" s="17"/>
      <c r="K242" s="17"/>
      <c r="L242" s="20"/>
      <c r="M242" s="20"/>
      <c r="N242" s="20"/>
      <c r="O242" s="20"/>
      <c r="P242" s="17"/>
      <c r="Q242" s="17"/>
      <c r="R242" s="17"/>
      <c r="S242" s="17"/>
      <c r="T242" s="17"/>
      <c r="U242" s="17"/>
      <c r="V242" s="17"/>
      <c r="W242" s="17"/>
      <c r="X242" s="17"/>
      <c r="Y242" s="17"/>
      <c r="Z242" s="17"/>
      <c r="AA242" s="17"/>
    </row>
    <row r="243" spans="1:29" x14ac:dyDescent="0.25">
      <c r="A243" s="17"/>
      <c r="B243" s="18"/>
      <c r="C243" s="18"/>
      <c r="D243" s="18"/>
      <c r="E243" s="17"/>
      <c r="F243" s="17"/>
      <c r="G243" s="17"/>
      <c r="H243" s="17"/>
      <c r="J243" s="17"/>
      <c r="K243" s="17"/>
      <c r="L243" s="20"/>
      <c r="M243" s="20"/>
      <c r="N243" s="20"/>
      <c r="O243" s="20"/>
      <c r="P243" s="17"/>
      <c r="Q243" s="17"/>
      <c r="R243" s="17"/>
      <c r="S243" s="17"/>
      <c r="T243" s="17"/>
      <c r="U243" s="17"/>
      <c r="V243" s="17"/>
      <c r="W243" s="17"/>
      <c r="X243" s="17"/>
      <c r="Y243" s="17"/>
      <c r="Z243" s="17"/>
      <c r="AA243" s="17"/>
    </row>
    <row r="244" spans="1:29" x14ac:dyDescent="0.25">
      <c r="A244" s="17"/>
      <c r="B244" s="18"/>
      <c r="C244" s="18"/>
      <c r="D244" s="18"/>
      <c r="E244" s="17"/>
      <c r="F244" s="17"/>
      <c r="G244" s="17"/>
      <c r="H244" s="17"/>
      <c r="J244" s="17"/>
      <c r="K244" s="17"/>
      <c r="L244" s="20"/>
      <c r="M244" s="20"/>
      <c r="N244" s="20"/>
      <c r="O244" s="20"/>
      <c r="P244" s="17"/>
      <c r="Q244" s="17"/>
      <c r="R244" s="17"/>
      <c r="S244" s="17"/>
      <c r="T244" s="17"/>
      <c r="U244" s="17"/>
      <c r="V244" s="17"/>
      <c r="W244" s="17"/>
      <c r="X244" s="17"/>
      <c r="Y244" s="17"/>
      <c r="Z244" s="17"/>
      <c r="AA244" s="17"/>
    </row>
    <row r="245" spans="1:29" x14ac:dyDescent="0.25">
      <c r="A245" s="17"/>
      <c r="B245" s="18"/>
      <c r="C245" s="18"/>
      <c r="D245" s="18"/>
      <c r="E245" s="17"/>
      <c r="F245" s="17"/>
      <c r="G245" s="18"/>
      <c r="H245" s="18"/>
      <c r="J245" s="17"/>
      <c r="K245" s="17"/>
      <c r="L245" s="20"/>
      <c r="M245" s="20"/>
      <c r="N245" s="20"/>
      <c r="O245" s="20"/>
      <c r="P245" s="17"/>
      <c r="Q245" s="17"/>
      <c r="R245" s="17"/>
      <c r="S245" s="17"/>
      <c r="T245" s="17"/>
      <c r="U245" s="17"/>
      <c r="V245" s="17"/>
      <c r="W245" s="17"/>
      <c r="X245" s="17"/>
      <c r="Y245" s="17"/>
      <c r="Z245" s="17"/>
      <c r="AA245" s="17"/>
    </row>
    <row r="246" spans="1:29" x14ac:dyDescent="0.25">
      <c r="A246" s="17"/>
      <c r="B246" s="18"/>
      <c r="C246" s="18"/>
      <c r="D246" s="18"/>
      <c r="E246" s="17"/>
      <c r="F246" s="17"/>
      <c r="G246" s="18"/>
      <c r="H246" s="18"/>
      <c r="J246" s="17"/>
      <c r="K246" s="17"/>
      <c r="L246" s="20"/>
      <c r="M246" s="20"/>
      <c r="N246" s="20"/>
      <c r="O246" s="20"/>
      <c r="P246" s="17"/>
      <c r="Q246" s="17"/>
      <c r="R246" s="17"/>
      <c r="S246" s="17"/>
      <c r="T246" s="17"/>
      <c r="U246" s="17"/>
      <c r="V246" s="17"/>
      <c r="W246" s="17"/>
      <c r="X246" s="17"/>
      <c r="Y246" s="17"/>
      <c r="Z246" s="17"/>
      <c r="AA246" s="17"/>
      <c r="AB246" s="51"/>
      <c r="AC246" s="51"/>
    </row>
    <row r="247" spans="1:29" x14ac:dyDescent="0.25">
      <c r="A247" s="17"/>
      <c r="B247" s="18"/>
      <c r="C247" s="18"/>
      <c r="D247" s="18"/>
      <c r="E247" s="17"/>
      <c r="F247" s="17"/>
      <c r="G247" s="18"/>
      <c r="H247" s="18"/>
      <c r="J247" s="17"/>
      <c r="K247" s="17"/>
      <c r="L247" s="20"/>
      <c r="M247" s="20"/>
      <c r="N247" s="20"/>
      <c r="O247" s="20"/>
      <c r="P247" s="17"/>
      <c r="Q247" s="17"/>
      <c r="R247" s="17"/>
      <c r="S247" s="17"/>
      <c r="T247" s="17"/>
      <c r="U247" s="17"/>
      <c r="V247" s="17"/>
      <c r="W247" s="17"/>
      <c r="X247" s="17"/>
      <c r="Y247" s="17"/>
      <c r="Z247" s="17"/>
      <c r="AA247" s="17"/>
    </row>
    <row r="248" spans="1:29" s="51" customFormat="1" x14ac:dyDescent="0.25">
      <c r="A248" s="17"/>
      <c r="B248" s="18"/>
      <c r="C248" s="18"/>
      <c r="D248" s="18"/>
      <c r="E248" s="17"/>
      <c r="F248" s="17"/>
      <c r="G248" s="17"/>
      <c r="H248" s="17"/>
      <c r="I248" s="19"/>
      <c r="J248" s="17"/>
      <c r="K248" s="17"/>
      <c r="L248" s="20"/>
      <c r="M248" s="20"/>
      <c r="N248" s="20"/>
      <c r="O248" s="20"/>
      <c r="P248" s="17"/>
      <c r="Q248" s="17"/>
      <c r="R248" s="17"/>
      <c r="S248" s="17"/>
      <c r="T248" s="17"/>
      <c r="U248" s="17"/>
      <c r="V248" s="17"/>
      <c r="W248" s="17"/>
      <c r="X248" s="17"/>
      <c r="Y248" s="17"/>
      <c r="Z248" s="17"/>
      <c r="AA248" s="17"/>
      <c r="AB248" s="18"/>
      <c r="AC248" s="18"/>
    </row>
    <row r="249" spans="1:29" x14ac:dyDescent="0.25">
      <c r="A249" s="17"/>
      <c r="B249" s="18"/>
      <c r="C249" s="18"/>
      <c r="D249" s="18"/>
      <c r="E249" s="17"/>
      <c r="F249" s="17"/>
      <c r="G249" s="17"/>
      <c r="H249" s="17"/>
      <c r="J249" s="17"/>
      <c r="K249" s="17"/>
      <c r="L249" s="20"/>
      <c r="M249" s="20"/>
      <c r="N249" s="20"/>
      <c r="O249" s="20"/>
      <c r="P249" s="17"/>
      <c r="Q249" s="17"/>
      <c r="R249" s="17"/>
      <c r="S249" s="17"/>
      <c r="T249" s="17"/>
      <c r="U249" s="17"/>
      <c r="V249" s="17"/>
      <c r="W249" s="17"/>
      <c r="X249" s="17"/>
      <c r="Y249" s="17"/>
      <c r="Z249" s="17"/>
      <c r="AA249" s="17"/>
    </row>
    <row r="250" spans="1:29" x14ac:dyDescent="0.25">
      <c r="A250" s="17"/>
      <c r="B250" s="18"/>
      <c r="C250" s="18"/>
      <c r="D250" s="18"/>
      <c r="E250" s="17"/>
      <c r="F250" s="17"/>
      <c r="G250" s="17"/>
      <c r="H250" s="17"/>
      <c r="J250" s="17"/>
      <c r="K250" s="17"/>
      <c r="L250" s="20"/>
      <c r="M250" s="20"/>
      <c r="N250" s="20"/>
      <c r="O250" s="20"/>
      <c r="P250" s="17"/>
      <c r="Q250" s="17"/>
      <c r="R250" s="17"/>
      <c r="S250" s="17"/>
      <c r="T250" s="17"/>
      <c r="U250" s="17"/>
      <c r="V250" s="17"/>
      <c r="W250" s="17"/>
      <c r="X250" s="17"/>
      <c r="Y250" s="17"/>
      <c r="Z250" s="17"/>
      <c r="AA250" s="17"/>
    </row>
    <row r="251" spans="1:29" x14ac:dyDescent="0.25">
      <c r="A251" s="17"/>
      <c r="B251" s="18"/>
      <c r="C251" s="18"/>
      <c r="D251" s="18"/>
      <c r="E251" s="17"/>
      <c r="F251" s="17"/>
      <c r="G251" s="17"/>
      <c r="H251" s="17"/>
      <c r="J251" s="17"/>
      <c r="K251" s="17"/>
      <c r="L251" s="20"/>
      <c r="M251" s="20"/>
      <c r="N251" s="20"/>
      <c r="O251" s="20"/>
      <c r="P251" s="17"/>
      <c r="Q251" s="17"/>
      <c r="R251" s="17"/>
      <c r="S251" s="17"/>
      <c r="T251" s="17"/>
      <c r="U251" s="17"/>
      <c r="V251" s="17"/>
      <c r="W251" s="17"/>
      <c r="X251" s="17"/>
      <c r="Y251" s="17"/>
      <c r="Z251" s="17"/>
      <c r="AA251" s="17"/>
    </row>
    <row r="252" spans="1:29" x14ac:dyDescent="0.25">
      <c r="A252" s="17"/>
      <c r="B252" s="18"/>
      <c r="C252" s="18"/>
      <c r="D252" s="18"/>
      <c r="E252" s="17"/>
      <c r="F252" s="17"/>
      <c r="G252" s="17"/>
      <c r="H252" s="17"/>
      <c r="J252" s="17"/>
      <c r="K252" s="17"/>
      <c r="L252" s="20"/>
      <c r="M252" s="20"/>
      <c r="N252" s="20"/>
      <c r="O252" s="20"/>
      <c r="P252" s="17"/>
      <c r="Q252" s="17"/>
      <c r="R252" s="17"/>
      <c r="S252" s="17"/>
      <c r="T252" s="17"/>
      <c r="U252" s="17"/>
      <c r="V252" s="17"/>
      <c r="W252" s="17"/>
      <c r="X252" s="17"/>
      <c r="Y252" s="17"/>
      <c r="Z252" s="17"/>
      <c r="AA252" s="17"/>
    </row>
    <row r="253" spans="1:29" x14ac:dyDescent="0.25">
      <c r="A253" s="17"/>
      <c r="B253" s="18"/>
      <c r="C253" s="18"/>
      <c r="D253" s="18"/>
      <c r="E253" s="17"/>
      <c r="F253" s="17"/>
      <c r="G253" s="17"/>
      <c r="H253" s="17"/>
      <c r="J253" s="17"/>
      <c r="K253" s="17"/>
      <c r="L253" s="20"/>
      <c r="M253" s="20"/>
      <c r="N253" s="20"/>
      <c r="O253" s="20"/>
      <c r="P253" s="17"/>
      <c r="Q253" s="17"/>
      <c r="R253" s="17"/>
      <c r="S253" s="17"/>
      <c r="T253" s="17"/>
      <c r="U253" s="17"/>
      <c r="V253" s="17"/>
      <c r="W253" s="17"/>
      <c r="X253" s="17"/>
      <c r="Y253" s="17"/>
      <c r="Z253" s="17"/>
      <c r="AA253" s="17"/>
    </row>
    <row r="254" spans="1:29" x14ac:dyDescent="0.25">
      <c r="A254" s="17"/>
      <c r="B254" s="18"/>
      <c r="C254" s="18"/>
      <c r="D254" s="18"/>
      <c r="E254" s="17"/>
      <c r="F254" s="17"/>
      <c r="G254" s="17"/>
      <c r="H254" s="17"/>
      <c r="J254" s="17"/>
      <c r="K254" s="17"/>
      <c r="L254" s="20"/>
      <c r="M254" s="20"/>
      <c r="N254" s="20"/>
      <c r="O254" s="20"/>
      <c r="P254" s="17"/>
      <c r="Q254" s="17"/>
      <c r="R254" s="17"/>
      <c r="S254" s="17"/>
      <c r="T254" s="17"/>
      <c r="U254" s="17"/>
      <c r="V254" s="17"/>
      <c r="W254" s="17"/>
      <c r="X254" s="17"/>
      <c r="Y254" s="17"/>
      <c r="Z254" s="17"/>
      <c r="AA254" s="17"/>
    </row>
    <row r="255" spans="1:29" x14ac:dyDescent="0.25">
      <c r="A255" s="17"/>
      <c r="B255" s="18"/>
      <c r="C255" s="18"/>
      <c r="D255" s="18"/>
      <c r="E255" s="17"/>
      <c r="F255" s="17"/>
      <c r="G255" s="18"/>
      <c r="H255" s="18"/>
      <c r="J255" s="17"/>
      <c r="K255" s="17"/>
      <c r="L255" s="20"/>
      <c r="M255" s="20"/>
      <c r="N255" s="20"/>
      <c r="O255" s="20"/>
      <c r="P255" s="17"/>
      <c r="Q255" s="17"/>
      <c r="R255" s="17"/>
      <c r="S255" s="17"/>
      <c r="T255" s="17"/>
      <c r="U255" s="17"/>
      <c r="V255" s="17"/>
      <c r="W255" s="17"/>
      <c r="X255" s="17"/>
      <c r="Y255" s="17"/>
      <c r="Z255" s="17"/>
      <c r="AA255" s="17"/>
    </row>
    <row r="256" spans="1:29" x14ac:dyDescent="0.25">
      <c r="A256" s="17"/>
      <c r="B256" s="18"/>
      <c r="C256" s="18"/>
      <c r="D256" s="18"/>
      <c r="E256" s="17"/>
      <c r="F256" s="17"/>
      <c r="G256" s="18"/>
      <c r="H256" s="18"/>
      <c r="J256" s="17"/>
      <c r="K256" s="17"/>
      <c r="L256" s="20"/>
      <c r="M256" s="20"/>
      <c r="N256" s="20"/>
      <c r="O256" s="20"/>
      <c r="P256" s="17"/>
      <c r="Q256" s="17"/>
      <c r="R256" s="17"/>
      <c r="S256" s="17"/>
      <c r="T256" s="17"/>
      <c r="U256" s="17"/>
      <c r="V256" s="17"/>
      <c r="W256" s="17"/>
      <c r="X256" s="17"/>
      <c r="Y256" s="17"/>
      <c r="Z256" s="17"/>
      <c r="AA256" s="17"/>
    </row>
    <row r="257" spans="1:29" x14ac:dyDescent="0.25">
      <c r="A257" s="17"/>
      <c r="B257" s="18"/>
      <c r="C257" s="18"/>
      <c r="D257" s="18"/>
      <c r="E257" s="17"/>
      <c r="F257" s="17"/>
      <c r="G257" s="17"/>
      <c r="H257" s="17"/>
      <c r="J257" s="17"/>
      <c r="K257" s="17"/>
      <c r="L257" s="20"/>
      <c r="M257" s="20"/>
      <c r="N257" s="20"/>
      <c r="O257" s="20"/>
      <c r="P257" s="17"/>
      <c r="Q257" s="17"/>
      <c r="R257" s="17"/>
      <c r="S257" s="17"/>
      <c r="T257" s="17"/>
      <c r="U257" s="17"/>
      <c r="V257" s="17"/>
      <c r="W257" s="17"/>
      <c r="X257" s="17"/>
      <c r="Y257" s="17"/>
      <c r="Z257" s="17"/>
      <c r="AA257" s="17"/>
    </row>
    <row r="258" spans="1:29" x14ac:dyDescent="0.25">
      <c r="A258" s="17"/>
      <c r="B258" s="18"/>
      <c r="C258" s="18"/>
      <c r="D258" s="18"/>
      <c r="E258" s="17"/>
      <c r="F258" s="17"/>
      <c r="G258" s="17"/>
      <c r="H258" s="17"/>
      <c r="J258" s="17"/>
      <c r="K258" s="17"/>
      <c r="L258" s="20"/>
      <c r="M258" s="20"/>
      <c r="N258" s="20"/>
      <c r="O258" s="20"/>
      <c r="P258" s="17"/>
      <c r="Q258" s="17"/>
      <c r="R258" s="17"/>
      <c r="S258" s="17"/>
      <c r="T258" s="17"/>
      <c r="U258" s="17"/>
      <c r="V258" s="17"/>
      <c r="W258" s="17"/>
      <c r="X258" s="17"/>
      <c r="Y258" s="17"/>
      <c r="Z258" s="17"/>
      <c r="AA258" s="17"/>
    </row>
    <row r="259" spans="1:29" x14ac:dyDescent="0.25">
      <c r="A259" s="17"/>
      <c r="B259" s="18"/>
      <c r="C259" s="18"/>
      <c r="D259" s="18"/>
      <c r="E259" s="17"/>
      <c r="F259" s="17"/>
      <c r="G259" s="17"/>
      <c r="H259" s="17"/>
      <c r="J259" s="17"/>
      <c r="K259" s="17"/>
      <c r="L259" s="20"/>
      <c r="M259" s="20"/>
      <c r="N259" s="20"/>
      <c r="O259" s="20"/>
      <c r="P259" s="17"/>
      <c r="Q259" s="17"/>
      <c r="R259" s="17"/>
      <c r="S259" s="17"/>
      <c r="T259" s="17"/>
      <c r="U259" s="17"/>
      <c r="V259" s="17"/>
      <c r="W259" s="17"/>
      <c r="X259" s="17"/>
      <c r="Y259" s="17"/>
      <c r="Z259" s="17"/>
      <c r="AA259" s="17"/>
    </row>
    <row r="260" spans="1:29" x14ac:dyDescent="0.25">
      <c r="A260" s="17"/>
      <c r="B260" s="18"/>
      <c r="C260" s="18"/>
      <c r="D260" s="18"/>
      <c r="E260" s="17"/>
      <c r="F260" s="17"/>
      <c r="G260" s="17"/>
      <c r="H260" s="17"/>
      <c r="J260" s="17"/>
      <c r="K260" s="17"/>
      <c r="L260" s="20"/>
      <c r="M260" s="20"/>
      <c r="N260" s="20"/>
      <c r="O260" s="20"/>
      <c r="P260" s="17"/>
      <c r="Q260" s="17"/>
      <c r="R260" s="17"/>
      <c r="S260" s="17"/>
      <c r="T260" s="17"/>
      <c r="U260" s="17"/>
      <c r="V260" s="17"/>
      <c r="W260" s="17"/>
      <c r="X260" s="17"/>
      <c r="Y260" s="17"/>
      <c r="Z260" s="17"/>
      <c r="AA260" s="17"/>
    </row>
    <row r="261" spans="1:29" x14ac:dyDescent="0.25">
      <c r="A261" s="17"/>
      <c r="B261" s="18"/>
      <c r="C261" s="18"/>
      <c r="D261" s="18"/>
      <c r="E261" s="17"/>
      <c r="F261" s="17"/>
      <c r="G261" s="17"/>
      <c r="H261" s="17"/>
      <c r="J261" s="17"/>
      <c r="K261" s="17"/>
      <c r="L261" s="20"/>
      <c r="M261" s="20"/>
      <c r="N261" s="20"/>
      <c r="O261" s="20"/>
      <c r="P261" s="17"/>
      <c r="Q261" s="17"/>
      <c r="R261" s="17"/>
      <c r="S261" s="17"/>
      <c r="T261" s="17"/>
      <c r="U261" s="17"/>
      <c r="V261" s="17"/>
      <c r="W261" s="17"/>
      <c r="X261" s="17"/>
      <c r="Y261" s="17"/>
      <c r="Z261" s="17"/>
      <c r="AA261" s="17"/>
    </row>
    <row r="262" spans="1:29" s="51" customFormat="1" x14ac:dyDescent="0.25">
      <c r="A262" s="17"/>
      <c r="B262" s="18"/>
      <c r="C262" s="18"/>
      <c r="D262" s="18"/>
      <c r="E262" s="17"/>
      <c r="F262" s="17"/>
      <c r="G262" s="17"/>
      <c r="H262" s="17"/>
      <c r="I262" s="19"/>
      <c r="J262" s="17"/>
      <c r="K262" s="17"/>
      <c r="L262" s="20"/>
      <c r="M262" s="20"/>
      <c r="N262" s="20"/>
      <c r="O262" s="20"/>
      <c r="P262" s="17"/>
      <c r="Q262" s="17"/>
      <c r="R262" s="17"/>
      <c r="S262" s="17"/>
      <c r="T262" s="17"/>
      <c r="U262" s="17"/>
      <c r="V262" s="17"/>
      <c r="W262" s="17"/>
      <c r="X262" s="17"/>
      <c r="Y262" s="17"/>
      <c r="Z262" s="17"/>
      <c r="AA262" s="17"/>
      <c r="AB262" s="47"/>
      <c r="AC262" s="47"/>
    </row>
    <row r="263" spans="1:29" x14ac:dyDescent="0.25">
      <c r="A263" s="17"/>
      <c r="B263" s="18"/>
      <c r="C263" s="18"/>
      <c r="D263" s="18"/>
      <c r="E263" s="17"/>
      <c r="F263" s="17"/>
      <c r="G263" s="17"/>
      <c r="H263" s="17"/>
      <c r="J263" s="17"/>
      <c r="K263" s="17"/>
      <c r="L263" s="20"/>
      <c r="M263" s="20"/>
      <c r="N263" s="20"/>
      <c r="O263" s="20"/>
      <c r="P263" s="17"/>
      <c r="Q263" s="17"/>
      <c r="R263" s="17"/>
      <c r="S263" s="17"/>
      <c r="T263" s="17"/>
      <c r="U263" s="17"/>
      <c r="V263" s="17"/>
      <c r="W263" s="17"/>
      <c r="X263" s="17"/>
      <c r="Y263" s="17"/>
      <c r="Z263" s="17"/>
      <c r="AA263" s="17"/>
    </row>
    <row r="264" spans="1:29" x14ac:dyDescent="0.25">
      <c r="A264" s="17"/>
      <c r="B264" s="18"/>
      <c r="C264" s="18"/>
      <c r="D264" s="18"/>
      <c r="E264" s="17"/>
      <c r="F264" s="17"/>
      <c r="G264" s="17"/>
      <c r="H264" s="17"/>
      <c r="J264" s="17"/>
      <c r="K264" s="17"/>
      <c r="L264" s="20"/>
      <c r="M264" s="20"/>
      <c r="N264" s="20"/>
      <c r="O264" s="20"/>
      <c r="P264" s="17"/>
      <c r="Q264" s="17"/>
      <c r="R264" s="17"/>
      <c r="S264" s="17"/>
      <c r="T264" s="17"/>
      <c r="U264" s="17"/>
      <c r="V264" s="17"/>
      <c r="W264" s="17"/>
      <c r="X264" s="17"/>
      <c r="Y264" s="17"/>
      <c r="Z264" s="17"/>
      <c r="AA264" s="17"/>
      <c r="AB264" s="50"/>
      <c r="AC264" s="50"/>
    </row>
    <row r="265" spans="1:29" x14ac:dyDescent="0.25">
      <c r="A265" s="17"/>
      <c r="B265" s="18"/>
      <c r="C265" s="18"/>
      <c r="D265" s="18"/>
      <c r="E265" s="17"/>
      <c r="F265" s="17"/>
      <c r="G265" s="17"/>
      <c r="H265" s="17"/>
      <c r="J265" s="17"/>
      <c r="K265" s="17"/>
      <c r="L265" s="20"/>
      <c r="M265" s="20"/>
      <c r="N265" s="20"/>
      <c r="O265" s="20"/>
      <c r="P265" s="17"/>
      <c r="Q265" s="17"/>
      <c r="R265" s="17"/>
      <c r="S265" s="17"/>
      <c r="T265" s="17"/>
      <c r="U265" s="17"/>
      <c r="V265" s="17"/>
      <c r="W265" s="17"/>
      <c r="X265" s="17"/>
      <c r="Y265" s="17"/>
      <c r="Z265" s="17"/>
      <c r="AA265" s="17"/>
    </row>
    <row r="266" spans="1:29" x14ac:dyDescent="0.25">
      <c r="A266" s="17"/>
      <c r="B266" s="18"/>
      <c r="C266" s="18"/>
      <c r="D266" s="18"/>
      <c r="E266" s="17"/>
      <c r="F266" s="17"/>
      <c r="G266" s="17"/>
      <c r="H266" s="17"/>
      <c r="J266" s="17"/>
      <c r="K266" s="17"/>
      <c r="L266" s="20"/>
      <c r="M266" s="20"/>
      <c r="N266" s="20"/>
      <c r="O266" s="20"/>
      <c r="P266" s="17"/>
      <c r="Q266" s="17"/>
      <c r="R266" s="17"/>
      <c r="S266" s="17"/>
      <c r="T266" s="17"/>
      <c r="U266" s="17"/>
      <c r="V266" s="17"/>
      <c r="W266" s="17"/>
      <c r="X266" s="17"/>
      <c r="Y266" s="17"/>
      <c r="Z266" s="17"/>
      <c r="AA266" s="17"/>
    </row>
    <row r="267" spans="1:29" x14ac:dyDescent="0.25">
      <c r="A267" s="17"/>
      <c r="B267" s="18"/>
      <c r="C267" s="18"/>
      <c r="D267" s="18"/>
      <c r="E267" s="17"/>
      <c r="F267" s="17"/>
      <c r="G267" s="17"/>
      <c r="H267" s="17"/>
      <c r="J267" s="17"/>
      <c r="K267" s="17"/>
      <c r="L267" s="20"/>
      <c r="M267" s="20"/>
      <c r="N267" s="20"/>
      <c r="O267" s="20"/>
      <c r="P267" s="17"/>
      <c r="Q267" s="17"/>
      <c r="R267" s="17"/>
      <c r="S267" s="17"/>
      <c r="T267" s="17"/>
      <c r="U267" s="17"/>
      <c r="V267" s="17"/>
      <c r="W267" s="17"/>
      <c r="X267" s="17"/>
      <c r="Y267" s="17"/>
      <c r="Z267" s="17"/>
      <c r="AA267" s="17"/>
    </row>
    <row r="268" spans="1:29" x14ac:dyDescent="0.25">
      <c r="A268" s="17"/>
      <c r="B268" s="18"/>
      <c r="C268" s="18"/>
      <c r="D268" s="18"/>
      <c r="E268" s="17"/>
      <c r="F268" s="17"/>
      <c r="G268" s="17"/>
      <c r="H268" s="17"/>
      <c r="J268" s="17"/>
      <c r="K268" s="17"/>
      <c r="L268" s="20"/>
      <c r="M268" s="20"/>
      <c r="N268" s="20"/>
      <c r="O268" s="20"/>
      <c r="P268" s="17"/>
      <c r="Q268" s="17"/>
      <c r="R268" s="17"/>
      <c r="S268" s="17"/>
      <c r="T268" s="17"/>
      <c r="U268" s="17"/>
      <c r="V268" s="17"/>
      <c r="W268" s="17"/>
      <c r="X268" s="17"/>
      <c r="Y268" s="17"/>
      <c r="Z268" s="17"/>
      <c r="AA268" s="17"/>
    </row>
    <row r="269" spans="1:29" x14ac:dyDescent="0.25">
      <c r="A269" s="17"/>
      <c r="B269" s="18"/>
      <c r="C269" s="18"/>
      <c r="D269" s="18"/>
      <c r="E269" s="17"/>
      <c r="F269" s="17"/>
      <c r="G269" s="17"/>
      <c r="H269" s="17"/>
      <c r="J269" s="17"/>
      <c r="K269" s="17"/>
      <c r="L269" s="20"/>
      <c r="M269" s="20"/>
      <c r="N269" s="20"/>
      <c r="O269" s="20"/>
      <c r="P269" s="17"/>
      <c r="Q269" s="17"/>
      <c r="R269" s="17"/>
      <c r="S269" s="17"/>
      <c r="T269" s="17"/>
      <c r="U269" s="17"/>
      <c r="V269" s="17"/>
      <c r="W269" s="17"/>
      <c r="X269" s="17"/>
      <c r="Y269" s="17"/>
      <c r="Z269" s="17"/>
      <c r="AA269" s="17"/>
    </row>
    <row r="270" spans="1:29" x14ac:dyDescent="0.25">
      <c r="A270" s="17"/>
      <c r="B270" s="18"/>
      <c r="C270" s="18"/>
      <c r="D270" s="18"/>
      <c r="E270" s="17"/>
      <c r="F270" s="17"/>
      <c r="G270" s="17"/>
      <c r="H270" s="17"/>
      <c r="J270" s="17"/>
      <c r="K270" s="17"/>
      <c r="L270" s="20"/>
      <c r="M270" s="20"/>
      <c r="N270" s="20"/>
      <c r="O270" s="20"/>
      <c r="P270" s="17"/>
      <c r="Q270" s="17"/>
      <c r="R270" s="17"/>
      <c r="S270" s="17"/>
      <c r="T270" s="17"/>
      <c r="U270" s="17"/>
      <c r="V270" s="17"/>
      <c r="W270" s="17"/>
      <c r="X270" s="17"/>
      <c r="Y270" s="17"/>
      <c r="Z270" s="17"/>
      <c r="AA270" s="17"/>
    </row>
    <row r="271" spans="1:29" x14ac:dyDescent="0.25">
      <c r="A271" s="17"/>
      <c r="B271" s="18"/>
      <c r="C271" s="18"/>
      <c r="D271" s="18"/>
      <c r="E271" s="17"/>
      <c r="F271" s="17"/>
      <c r="G271" s="18"/>
      <c r="H271" s="18"/>
      <c r="J271" s="17"/>
      <c r="K271" s="17"/>
      <c r="L271" s="20"/>
      <c r="M271" s="20"/>
      <c r="N271" s="20"/>
      <c r="O271" s="20"/>
      <c r="P271" s="17"/>
      <c r="Q271" s="17"/>
      <c r="R271" s="17"/>
      <c r="S271" s="17"/>
      <c r="T271" s="17"/>
      <c r="U271" s="17"/>
      <c r="V271" s="17"/>
      <c r="W271" s="17"/>
      <c r="X271" s="17"/>
      <c r="Y271" s="17"/>
      <c r="Z271" s="17"/>
      <c r="AA271" s="17"/>
    </row>
    <row r="272" spans="1:29" x14ac:dyDescent="0.25">
      <c r="A272" s="17"/>
      <c r="B272" s="18"/>
      <c r="C272" s="18"/>
      <c r="D272" s="18"/>
      <c r="E272" s="17"/>
      <c r="F272" s="17"/>
      <c r="G272" s="18"/>
      <c r="H272" s="18"/>
      <c r="J272" s="17"/>
      <c r="K272" s="17"/>
      <c r="L272" s="20"/>
      <c r="M272" s="20"/>
      <c r="N272" s="20"/>
      <c r="O272" s="20"/>
      <c r="P272" s="17"/>
      <c r="Q272" s="17"/>
      <c r="R272" s="17"/>
      <c r="S272" s="17"/>
      <c r="T272" s="17"/>
      <c r="U272" s="17"/>
      <c r="V272" s="17"/>
      <c r="W272" s="17"/>
      <c r="X272" s="17"/>
      <c r="Y272" s="17"/>
      <c r="Z272" s="17"/>
      <c r="AA272" s="17"/>
    </row>
    <row r="273" spans="1:29" x14ac:dyDescent="0.25">
      <c r="A273" s="17"/>
      <c r="B273" s="18"/>
      <c r="C273" s="18"/>
      <c r="D273" s="18"/>
      <c r="E273" s="17"/>
      <c r="F273" s="17"/>
      <c r="G273" s="18"/>
      <c r="H273" s="18"/>
      <c r="J273" s="17"/>
      <c r="K273" s="17"/>
      <c r="L273" s="20"/>
      <c r="M273" s="20"/>
      <c r="N273" s="20"/>
      <c r="O273" s="20"/>
      <c r="P273" s="17"/>
      <c r="Q273" s="17"/>
      <c r="R273" s="17"/>
      <c r="S273" s="17"/>
      <c r="T273" s="17"/>
      <c r="U273" s="17"/>
      <c r="V273" s="17"/>
      <c r="W273" s="17"/>
      <c r="X273" s="17"/>
      <c r="Y273" s="17"/>
      <c r="Z273" s="17"/>
      <c r="AA273" s="17"/>
    </row>
    <row r="274" spans="1:29" x14ac:dyDescent="0.25">
      <c r="A274" s="17"/>
      <c r="B274" s="18"/>
      <c r="C274" s="18"/>
      <c r="D274" s="18"/>
      <c r="E274" s="17"/>
      <c r="F274" s="17"/>
      <c r="G274" s="18"/>
      <c r="H274" s="18"/>
      <c r="J274" s="17"/>
      <c r="K274" s="17"/>
      <c r="L274" s="20"/>
      <c r="M274" s="20"/>
      <c r="N274" s="20"/>
      <c r="O274" s="20"/>
      <c r="P274" s="17"/>
      <c r="Q274" s="17"/>
      <c r="R274" s="17"/>
      <c r="S274" s="17"/>
      <c r="T274" s="17"/>
      <c r="U274" s="17"/>
      <c r="V274" s="17"/>
      <c r="W274" s="17"/>
      <c r="X274" s="17"/>
      <c r="Y274" s="17"/>
      <c r="Z274" s="17"/>
      <c r="AA274" s="17"/>
    </row>
    <row r="275" spans="1:29" x14ac:dyDescent="0.25">
      <c r="A275" s="17"/>
      <c r="B275" s="18"/>
      <c r="C275" s="18"/>
      <c r="D275" s="18"/>
      <c r="E275" s="17"/>
      <c r="F275" s="17"/>
      <c r="G275" s="18"/>
      <c r="H275" s="18"/>
      <c r="J275" s="17"/>
      <c r="K275" s="17"/>
      <c r="L275" s="20"/>
      <c r="M275" s="20"/>
      <c r="N275" s="20"/>
      <c r="O275" s="20"/>
      <c r="P275" s="17"/>
      <c r="Q275" s="17"/>
      <c r="R275" s="17"/>
      <c r="S275" s="17"/>
      <c r="T275" s="17"/>
      <c r="U275" s="17"/>
      <c r="V275" s="17"/>
      <c r="W275" s="17"/>
      <c r="X275" s="17"/>
      <c r="Y275" s="17"/>
      <c r="Z275" s="17"/>
      <c r="AA275" s="17"/>
    </row>
    <row r="276" spans="1:29" x14ac:dyDescent="0.25">
      <c r="A276" s="17"/>
      <c r="B276" s="18"/>
      <c r="C276" s="18"/>
      <c r="D276" s="18"/>
      <c r="E276" s="17"/>
      <c r="F276" s="17"/>
      <c r="G276" s="17"/>
      <c r="H276" s="17"/>
      <c r="J276" s="17"/>
      <c r="K276" s="17"/>
      <c r="L276" s="20"/>
      <c r="M276" s="20"/>
      <c r="N276" s="20"/>
      <c r="O276" s="20"/>
      <c r="P276" s="17"/>
      <c r="Q276" s="17"/>
      <c r="R276" s="17"/>
      <c r="S276" s="17"/>
      <c r="T276" s="17"/>
      <c r="U276" s="17"/>
      <c r="V276" s="17"/>
      <c r="W276" s="17"/>
      <c r="X276" s="17"/>
      <c r="Y276" s="17"/>
      <c r="Z276" s="17"/>
      <c r="AA276" s="17"/>
    </row>
    <row r="277" spans="1:29" x14ac:dyDescent="0.25">
      <c r="A277" s="17"/>
      <c r="B277" s="18"/>
      <c r="C277" s="18"/>
      <c r="D277" s="18"/>
      <c r="E277" s="17"/>
      <c r="F277" s="17"/>
      <c r="G277" s="17"/>
      <c r="H277" s="17"/>
      <c r="J277" s="17"/>
      <c r="K277" s="17"/>
      <c r="L277" s="20"/>
      <c r="M277" s="20"/>
      <c r="N277" s="20"/>
      <c r="O277" s="20"/>
      <c r="P277" s="17"/>
      <c r="Q277" s="17"/>
      <c r="R277" s="17"/>
      <c r="S277" s="17"/>
      <c r="T277" s="17"/>
      <c r="U277" s="17"/>
      <c r="V277" s="17"/>
      <c r="W277" s="17"/>
      <c r="X277" s="17"/>
      <c r="Y277" s="17"/>
      <c r="Z277" s="17"/>
      <c r="AA277" s="17"/>
    </row>
    <row r="278" spans="1:29" x14ac:dyDescent="0.25">
      <c r="A278" s="17"/>
      <c r="B278" s="18"/>
      <c r="C278" s="18"/>
      <c r="D278" s="18"/>
      <c r="E278" s="17"/>
      <c r="F278" s="17"/>
      <c r="G278" s="17"/>
      <c r="H278" s="17"/>
      <c r="J278" s="17"/>
      <c r="K278" s="17"/>
      <c r="L278" s="20"/>
      <c r="M278" s="20"/>
      <c r="N278" s="20"/>
      <c r="O278" s="20"/>
      <c r="P278" s="17"/>
      <c r="Q278" s="17"/>
      <c r="R278" s="17"/>
      <c r="S278" s="17"/>
      <c r="T278" s="17"/>
      <c r="U278" s="17"/>
      <c r="V278" s="17"/>
      <c r="W278" s="17"/>
      <c r="X278" s="17"/>
      <c r="Y278" s="17"/>
      <c r="Z278" s="17"/>
      <c r="AA278" s="17"/>
    </row>
    <row r="279" spans="1:29" x14ac:dyDescent="0.25">
      <c r="A279" s="17"/>
      <c r="B279" s="18"/>
      <c r="C279" s="18"/>
      <c r="D279" s="18"/>
      <c r="E279" s="17"/>
      <c r="F279" s="17"/>
      <c r="G279" s="17"/>
      <c r="H279" s="17"/>
      <c r="J279" s="17"/>
      <c r="K279" s="17"/>
      <c r="L279" s="20"/>
      <c r="M279" s="20"/>
      <c r="N279" s="20"/>
      <c r="O279" s="20"/>
      <c r="P279" s="17"/>
      <c r="Q279" s="17"/>
      <c r="R279" s="17"/>
      <c r="S279" s="17"/>
      <c r="T279" s="17"/>
      <c r="U279" s="17"/>
      <c r="V279" s="17"/>
      <c r="W279" s="17"/>
      <c r="X279" s="17"/>
      <c r="Y279" s="17"/>
      <c r="Z279" s="17"/>
      <c r="AA279" s="17"/>
    </row>
    <row r="280" spans="1:29" x14ac:dyDescent="0.25">
      <c r="A280" s="17"/>
      <c r="B280" s="18"/>
      <c r="C280" s="18"/>
      <c r="D280" s="18"/>
      <c r="E280" s="17"/>
      <c r="F280" s="17"/>
      <c r="G280" s="17"/>
      <c r="H280" s="17"/>
      <c r="J280" s="17"/>
      <c r="K280" s="17"/>
      <c r="L280" s="20"/>
      <c r="M280" s="20"/>
      <c r="N280" s="20"/>
      <c r="O280" s="20"/>
      <c r="P280" s="17"/>
      <c r="Q280" s="17"/>
      <c r="R280" s="17"/>
      <c r="S280" s="17"/>
      <c r="T280" s="17"/>
      <c r="U280" s="17"/>
      <c r="V280" s="17"/>
      <c r="W280" s="17"/>
      <c r="X280" s="17"/>
      <c r="Y280" s="17"/>
      <c r="Z280" s="17"/>
      <c r="AA280" s="17"/>
    </row>
    <row r="281" spans="1:29" x14ac:dyDescent="0.25">
      <c r="A281" s="17"/>
      <c r="B281" s="18"/>
      <c r="C281" s="18"/>
      <c r="D281" s="18"/>
      <c r="E281" s="17"/>
      <c r="F281" s="17"/>
      <c r="G281" s="17"/>
      <c r="H281" s="17"/>
      <c r="J281" s="17"/>
      <c r="K281" s="17"/>
      <c r="L281" s="20"/>
      <c r="M281" s="20"/>
      <c r="N281" s="20"/>
      <c r="O281" s="20"/>
      <c r="P281" s="17"/>
      <c r="Q281" s="17"/>
      <c r="R281" s="17"/>
      <c r="S281" s="17"/>
      <c r="T281" s="17"/>
      <c r="U281" s="17"/>
      <c r="V281" s="17"/>
      <c r="W281" s="17"/>
      <c r="X281" s="17"/>
      <c r="Y281" s="17"/>
      <c r="Z281" s="17"/>
      <c r="AA281" s="17"/>
    </row>
    <row r="282" spans="1:29" x14ac:dyDescent="0.25">
      <c r="A282" s="17"/>
      <c r="B282" s="18"/>
      <c r="C282" s="18"/>
      <c r="D282" s="18"/>
      <c r="E282" s="17"/>
      <c r="F282" s="17"/>
      <c r="G282" s="17"/>
      <c r="H282" s="17"/>
      <c r="J282" s="17"/>
      <c r="K282" s="17"/>
      <c r="L282" s="20"/>
      <c r="M282" s="20"/>
      <c r="N282" s="20"/>
      <c r="O282" s="20"/>
      <c r="P282" s="17"/>
      <c r="Q282" s="17"/>
      <c r="R282" s="17"/>
      <c r="S282" s="17"/>
      <c r="T282" s="17"/>
      <c r="U282" s="17"/>
      <c r="V282" s="17"/>
      <c r="W282" s="17"/>
      <c r="X282" s="17"/>
      <c r="Y282" s="17"/>
      <c r="Z282" s="17"/>
      <c r="AA282" s="17"/>
      <c r="AB282" s="18"/>
      <c r="AC282" s="18"/>
    </row>
    <row r="283" spans="1:29" x14ac:dyDescent="0.25">
      <c r="A283" s="17"/>
      <c r="B283" s="18"/>
      <c r="C283" s="18"/>
      <c r="D283" s="18"/>
      <c r="E283" s="17"/>
      <c r="F283" s="17"/>
      <c r="G283" s="17"/>
      <c r="H283" s="17"/>
      <c r="J283" s="17"/>
      <c r="K283" s="17"/>
      <c r="L283" s="20"/>
      <c r="M283" s="20"/>
      <c r="N283" s="20"/>
      <c r="O283" s="20"/>
      <c r="P283" s="17"/>
      <c r="Q283" s="17"/>
      <c r="R283" s="17"/>
      <c r="S283" s="17"/>
      <c r="T283" s="17"/>
      <c r="U283" s="17"/>
      <c r="V283" s="17"/>
      <c r="W283" s="17"/>
      <c r="X283" s="17"/>
      <c r="Y283" s="17"/>
      <c r="Z283" s="17"/>
      <c r="AA283" s="17"/>
      <c r="AB283" s="49"/>
      <c r="AC283" s="49"/>
    </row>
    <row r="284" spans="1:29" x14ac:dyDescent="0.25">
      <c r="A284" s="17"/>
      <c r="B284" s="18"/>
      <c r="C284" s="18"/>
      <c r="D284" s="18"/>
      <c r="E284" s="17"/>
      <c r="F284" s="17"/>
      <c r="G284" s="17"/>
      <c r="H284" s="17"/>
      <c r="J284" s="17"/>
      <c r="K284" s="17"/>
      <c r="L284" s="20"/>
      <c r="M284" s="20"/>
      <c r="N284" s="20"/>
      <c r="O284" s="20"/>
      <c r="P284" s="17"/>
      <c r="Q284" s="17"/>
      <c r="R284" s="17"/>
      <c r="S284" s="17"/>
      <c r="T284" s="17"/>
      <c r="U284" s="17"/>
      <c r="V284" s="17"/>
      <c r="W284" s="17"/>
      <c r="X284" s="17"/>
      <c r="Y284" s="17"/>
      <c r="Z284" s="17"/>
      <c r="AA284" s="17"/>
    </row>
    <row r="285" spans="1:29" x14ac:dyDescent="0.25">
      <c r="A285" s="17"/>
      <c r="B285" s="18"/>
      <c r="C285" s="18"/>
      <c r="D285" s="18"/>
      <c r="E285" s="17"/>
      <c r="F285" s="17"/>
      <c r="G285" s="17"/>
      <c r="H285" s="17"/>
      <c r="J285" s="17"/>
      <c r="K285" s="17"/>
      <c r="L285" s="20"/>
      <c r="M285" s="20"/>
      <c r="N285" s="20"/>
      <c r="O285" s="20"/>
      <c r="P285" s="17"/>
      <c r="Q285" s="17"/>
      <c r="R285" s="17"/>
      <c r="S285" s="17"/>
      <c r="T285" s="17"/>
      <c r="U285" s="17"/>
      <c r="V285" s="17"/>
      <c r="W285" s="17"/>
      <c r="X285" s="17"/>
      <c r="Y285" s="17"/>
      <c r="Z285" s="17"/>
      <c r="AA285" s="17"/>
    </row>
    <row r="286" spans="1:29" x14ac:dyDescent="0.25">
      <c r="A286" s="17"/>
      <c r="B286" s="18"/>
      <c r="C286" s="18"/>
      <c r="D286" s="18"/>
      <c r="E286" s="17"/>
      <c r="F286" s="17"/>
      <c r="G286" s="17"/>
      <c r="H286" s="17"/>
      <c r="J286" s="17"/>
      <c r="K286" s="17"/>
      <c r="L286" s="20"/>
      <c r="M286" s="20"/>
      <c r="N286" s="20"/>
      <c r="O286" s="20"/>
      <c r="P286" s="17"/>
      <c r="Q286" s="17"/>
      <c r="R286" s="17"/>
      <c r="S286" s="17"/>
      <c r="T286" s="17"/>
      <c r="U286" s="17"/>
      <c r="V286" s="17"/>
      <c r="W286" s="17"/>
      <c r="X286" s="17"/>
      <c r="Y286" s="17"/>
      <c r="Z286" s="17"/>
      <c r="AA286" s="17"/>
      <c r="AB286" s="47"/>
      <c r="AC286" s="47"/>
    </row>
    <row r="287" spans="1:29" x14ac:dyDescent="0.25">
      <c r="A287" s="17"/>
      <c r="B287" s="18"/>
      <c r="C287" s="18"/>
      <c r="D287" s="18"/>
      <c r="E287" s="17"/>
      <c r="F287" s="17"/>
      <c r="G287" s="17"/>
      <c r="H287" s="17"/>
      <c r="J287" s="17"/>
      <c r="K287" s="17"/>
      <c r="L287" s="20"/>
      <c r="M287" s="20"/>
      <c r="N287" s="20"/>
      <c r="O287" s="20"/>
      <c r="P287" s="17"/>
      <c r="Q287" s="17"/>
      <c r="R287" s="17"/>
      <c r="S287" s="17"/>
      <c r="T287" s="17"/>
      <c r="U287" s="17"/>
      <c r="V287" s="17"/>
      <c r="W287" s="17"/>
      <c r="X287" s="17"/>
      <c r="Y287" s="17"/>
      <c r="Z287" s="17"/>
      <c r="AA287" s="17"/>
    </row>
    <row r="288" spans="1:29" x14ac:dyDescent="0.25">
      <c r="A288" s="17"/>
      <c r="B288" s="18"/>
      <c r="C288" s="18"/>
      <c r="D288" s="18"/>
      <c r="E288" s="17"/>
      <c r="F288" s="17"/>
      <c r="G288" s="17"/>
      <c r="H288" s="17"/>
      <c r="J288" s="17"/>
      <c r="K288" s="17"/>
      <c r="L288" s="20"/>
      <c r="M288" s="20"/>
      <c r="N288" s="20"/>
      <c r="O288" s="20"/>
      <c r="P288" s="17"/>
      <c r="Q288" s="17"/>
      <c r="R288" s="17"/>
      <c r="S288" s="17"/>
      <c r="T288" s="17"/>
      <c r="U288" s="17"/>
      <c r="V288" s="17"/>
      <c r="W288" s="17"/>
      <c r="X288" s="17"/>
      <c r="Y288" s="17"/>
      <c r="Z288" s="17"/>
      <c r="AA288" s="17"/>
    </row>
    <row r="289" spans="1:29" x14ac:dyDescent="0.25">
      <c r="A289" s="17"/>
      <c r="B289" s="18"/>
      <c r="C289" s="18"/>
      <c r="D289" s="18"/>
      <c r="E289" s="17"/>
      <c r="F289" s="17"/>
      <c r="G289" s="17"/>
      <c r="H289" s="17"/>
      <c r="J289" s="17"/>
      <c r="K289" s="17"/>
      <c r="L289" s="20"/>
      <c r="M289" s="20"/>
      <c r="N289" s="20"/>
      <c r="O289" s="20"/>
      <c r="P289" s="17"/>
      <c r="Q289" s="17"/>
      <c r="R289" s="17"/>
      <c r="S289" s="17"/>
      <c r="T289" s="17"/>
      <c r="U289" s="17"/>
      <c r="V289" s="17"/>
      <c r="W289" s="17"/>
      <c r="X289" s="17"/>
      <c r="Y289" s="17"/>
      <c r="Z289" s="17"/>
      <c r="AA289" s="17"/>
      <c r="AB289" s="50"/>
      <c r="AC289" s="50"/>
    </row>
    <row r="290" spans="1:29" x14ac:dyDescent="0.25">
      <c r="A290" s="17"/>
      <c r="B290" s="18"/>
      <c r="C290" s="18"/>
      <c r="D290" s="18"/>
      <c r="E290" s="17"/>
      <c r="F290" s="17"/>
      <c r="G290" s="17"/>
      <c r="H290" s="17"/>
      <c r="J290" s="17"/>
      <c r="K290" s="17"/>
      <c r="L290" s="20"/>
      <c r="M290" s="20"/>
      <c r="N290" s="20"/>
      <c r="O290" s="20"/>
      <c r="P290" s="17"/>
      <c r="Q290" s="17"/>
      <c r="R290" s="17"/>
      <c r="S290" s="17"/>
      <c r="T290" s="17"/>
      <c r="U290" s="17"/>
      <c r="V290" s="17"/>
      <c r="W290" s="17"/>
      <c r="X290" s="17"/>
      <c r="Y290" s="17"/>
      <c r="Z290" s="17"/>
      <c r="AA290" s="17"/>
    </row>
    <row r="291" spans="1:29" x14ac:dyDescent="0.25">
      <c r="A291" s="17"/>
      <c r="B291" s="18"/>
      <c r="C291" s="18"/>
      <c r="D291" s="18"/>
      <c r="E291" s="17"/>
      <c r="F291" s="17"/>
      <c r="G291" s="17"/>
      <c r="H291" s="17"/>
      <c r="J291" s="17"/>
      <c r="K291" s="17"/>
      <c r="L291" s="20"/>
      <c r="M291" s="20"/>
      <c r="N291" s="20"/>
      <c r="O291" s="20"/>
      <c r="P291" s="17"/>
      <c r="Q291" s="17"/>
      <c r="R291" s="17"/>
      <c r="S291" s="17"/>
      <c r="T291" s="17"/>
      <c r="U291" s="17"/>
      <c r="V291" s="17"/>
      <c r="W291" s="17"/>
      <c r="X291" s="17"/>
      <c r="Y291" s="17"/>
      <c r="Z291" s="17"/>
      <c r="AA291" s="17"/>
    </row>
    <row r="292" spans="1:29" x14ac:dyDescent="0.25">
      <c r="A292" s="17"/>
      <c r="B292" s="18"/>
      <c r="C292" s="18"/>
      <c r="D292" s="18"/>
      <c r="E292" s="17"/>
      <c r="F292" s="17"/>
      <c r="G292" s="17"/>
      <c r="H292" s="17"/>
      <c r="J292" s="17"/>
      <c r="K292" s="17"/>
      <c r="L292" s="20"/>
      <c r="M292" s="20"/>
      <c r="N292" s="20"/>
      <c r="O292" s="20"/>
      <c r="P292" s="17"/>
      <c r="Q292" s="17"/>
      <c r="R292" s="17"/>
      <c r="S292" s="17"/>
      <c r="T292" s="17"/>
      <c r="U292" s="17"/>
      <c r="V292" s="17"/>
      <c r="W292" s="17"/>
      <c r="X292" s="17"/>
      <c r="Y292" s="17"/>
      <c r="Z292" s="17"/>
      <c r="AA292" s="17"/>
    </row>
    <row r="293" spans="1:29" x14ac:dyDescent="0.25">
      <c r="A293" s="17"/>
      <c r="B293" s="18"/>
      <c r="C293" s="18"/>
      <c r="D293" s="18"/>
      <c r="E293" s="17"/>
      <c r="F293" s="17"/>
      <c r="G293" s="17"/>
      <c r="H293" s="17"/>
      <c r="J293" s="17"/>
      <c r="K293" s="17"/>
      <c r="L293" s="20"/>
      <c r="M293" s="20"/>
      <c r="N293" s="20"/>
      <c r="O293" s="20"/>
      <c r="P293" s="17"/>
      <c r="Q293" s="17"/>
      <c r="R293" s="17"/>
      <c r="S293" s="17"/>
      <c r="T293" s="17"/>
      <c r="U293" s="17"/>
      <c r="V293" s="17"/>
      <c r="W293" s="17"/>
      <c r="X293" s="17"/>
      <c r="Y293" s="17"/>
      <c r="Z293" s="17"/>
      <c r="AA293" s="17"/>
    </row>
    <row r="294" spans="1:29" x14ac:dyDescent="0.25">
      <c r="A294" s="17"/>
      <c r="B294" s="18"/>
      <c r="C294" s="18"/>
      <c r="D294" s="18"/>
      <c r="E294" s="17"/>
      <c r="F294" s="17"/>
      <c r="G294" s="17"/>
      <c r="H294" s="17"/>
      <c r="J294" s="17"/>
      <c r="K294" s="17"/>
      <c r="L294" s="20"/>
      <c r="M294" s="20"/>
      <c r="N294" s="20"/>
      <c r="O294" s="20"/>
      <c r="P294" s="17"/>
      <c r="Q294" s="17"/>
      <c r="R294" s="17"/>
      <c r="S294" s="17"/>
      <c r="T294" s="17"/>
      <c r="U294" s="17"/>
      <c r="V294" s="17"/>
      <c r="W294" s="17"/>
      <c r="X294" s="17"/>
      <c r="Y294" s="17"/>
      <c r="Z294" s="17"/>
      <c r="AA294" s="17"/>
    </row>
    <row r="295" spans="1:29" x14ac:dyDescent="0.25">
      <c r="A295" s="17"/>
      <c r="B295" s="18"/>
      <c r="C295" s="18"/>
      <c r="D295" s="18"/>
      <c r="E295" s="17"/>
      <c r="F295" s="17"/>
      <c r="G295" s="17"/>
      <c r="H295" s="17"/>
      <c r="J295" s="17"/>
      <c r="K295" s="17"/>
      <c r="L295" s="20"/>
      <c r="M295" s="20"/>
      <c r="N295" s="20"/>
      <c r="O295" s="20"/>
      <c r="P295" s="17"/>
      <c r="Q295" s="17"/>
      <c r="R295" s="17"/>
      <c r="S295" s="17"/>
      <c r="T295" s="17"/>
      <c r="U295" s="17"/>
      <c r="V295" s="17"/>
      <c r="W295" s="17"/>
      <c r="X295" s="17"/>
      <c r="Y295" s="17"/>
      <c r="Z295" s="17"/>
      <c r="AA295" s="17"/>
    </row>
    <row r="296" spans="1:29" x14ac:dyDescent="0.25">
      <c r="A296" s="17"/>
      <c r="B296" s="18"/>
      <c r="C296" s="18"/>
      <c r="D296" s="18"/>
      <c r="E296" s="17"/>
      <c r="F296" s="17"/>
      <c r="G296" s="18"/>
      <c r="H296" s="18"/>
      <c r="J296" s="17"/>
      <c r="K296" s="17"/>
      <c r="L296" s="20"/>
      <c r="M296" s="20"/>
      <c r="N296" s="20"/>
      <c r="O296" s="20"/>
      <c r="P296" s="17"/>
      <c r="Q296" s="17"/>
      <c r="R296" s="17"/>
      <c r="S296" s="17"/>
      <c r="T296" s="17"/>
      <c r="U296" s="17"/>
      <c r="V296" s="17"/>
      <c r="W296" s="17"/>
      <c r="X296" s="17"/>
      <c r="Y296" s="17"/>
      <c r="Z296" s="17"/>
      <c r="AA296" s="17"/>
    </row>
    <row r="297" spans="1:29" x14ac:dyDescent="0.25">
      <c r="A297" s="17"/>
      <c r="B297" s="18"/>
      <c r="C297" s="18"/>
      <c r="D297" s="18"/>
      <c r="E297" s="17"/>
      <c r="F297" s="17"/>
      <c r="G297" s="18"/>
      <c r="H297" s="18"/>
      <c r="J297" s="17"/>
      <c r="K297" s="17"/>
      <c r="L297" s="20"/>
      <c r="M297" s="20"/>
      <c r="N297" s="20"/>
      <c r="O297" s="20"/>
      <c r="P297" s="17"/>
      <c r="Q297" s="17"/>
      <c r="R297" s="17"/>
      <c r="S297" s="17"/>
      <c r="T297" s="17"/>
      <c r="U297" s="17"/>
      <c r="V297" s="17"/>
      <c r="W297" s="17"/>
      <c r="X297" s="17"/>
      <c r="Y297" s="17"/>
      <c r="Z297" s="17"/>
      <c r="AA297" s="17"/>
    </row>
    <row r="298" spans="1:29" x14ac:dyDescent="0.25">
      <c r="A298" s="17"/>
      <c r="B298" s="18"/>
      <c r="C298" s="18"/>
      <c r="D298" s="18"/>
      <c r="E298" s="17"/>
      <c r="F298" s="17"/>
      <c r="G298" s="18"/>
      <c r="H298" s="18"/>
      <c r="J298" s="17"/>
      <c r="K298" s="17"/>
      <c r="L298" s="20"/>
      <c r="M298" s="20"/>
      <c r="N298" s="20"/>
      <c r="O298" s="20"/>
      <c r="P298" s="17"/>
      <c r="Q298" s="17"/>
      <c r="R298" s="17"/>
      <c r="S298" s="17"/>
      <c r="T298" s="17"/>
      <c r="U298" s="17"/>
      <c r="V298" s="17"/>
      <c r="W298" s="17"/>
      <c r="X298" s="17"/>
      <c r="Y298" s="17"/>
      <c r="Z298" s="17"/>
      <c r="AA298" s="17"/>
    </row>
    <row r="299" spans="1:29" x14ac:dyDescent="0.25">
      <c r="A299" s="17"/>
      <c r="B299" s="18"/>
      <c r="C299" s="18"/>
      <c r="D299" s="18"/>
      <c r="E299" s="17"/>
      <c r="F299" s="17"/>
      <c r="G299" s="17"/>
      <c r="H299" s="17"/>
      <c r="J299" s="17"/>
      <c r="K299" s="17"/>
      <c r="L299" s="20"/>
      <c r="M299" s="20"/>
      <c r="N299" s="20"/>
      <c r="O299" s="20"/>
      <c r="P299" s="17"/>
      <c r="Q299" s="17"/>
      <c r="R299" s="17"/>
      <c r="S299" s="17"/>
      <c r="T299" s="17"/>
      <c r="U299" s="17"/>
      <c r="V299" s="17"/>
      <c r="W299" s="17"/>
      <c r="X299" s="17"/>
      <c r="Y299" s="17"/>
      <c r="Z299" s="17"/>
      <c r="AA299" s="17"/>
    </row>
    <row r="300" spans="1:29" s="51" customFormat="1" x14ac:dyDescent="0.25">
      <c r="A300" s="17"/>
      <c r="B300" s="18"/>
      <c r="C300" s="18"/>
      <c r="D300" s="18"/>
      <c r="E300" s="17"/>
      <c r="F300" s="17"/>
      <c r="G300" s="17"/>
      <c r="H300" s="17"/>
      <c r="I300" s="19"/>
      <c r="J300" s="17"/>
      <c r="K300" s="17"/>
      <c r="L300" s="20"/>
      <c r="M300" s="20"/>
      <c r="N300" s="20"/>
      <c r="O300" s="20"/>
      <c r="P300" s="17"/>
      <c r="Q300" s="17"/>
      <c r="R300" s="17"/>
      <c r="S300" s="17"/>
      <c r="T300" s="17"/>
      <c r="U300" s="17"/>
      <c r="V300" s="17"/>
      <c r="W300" s="17"/>
      <c r="X300" s="17"/>
      <c r="Y300" s="17"/>
      <c r="Z300" s="17"/>
      <c r="AA300" s="17"/>
      <c r="AB300" s="18"/>
      <c r="AC300" s="18"/>
    </row>
    <row r="301" spans="1:29" s="51" customFormat="1" x14ac:dyDescent="0.25">
      <c r="A301" s="17"/>
      <c r="B301" s="18"/>
      <c r="C301" s="18"/>
      <c r="D301" s="18"/>
      <c r="E301" s="17"/>
      <c r="F301" s="17"/>
      <c r="G301" s="17"/>
      <c r="H301" s="17"/>
      <c r="I301" s="19"/>
      <c r="J301" s="17"/>
      <c r="K301" s="17"/>
      <c r="L301" s="20"/>
      <c r="M301" s="20"/>
      <c r="N301" s="20"/>
      <c r="O301" s="20"/>
      <c r="P301" s="17"/>
      <c r="Q301" s="17"/>
      <c r="R301" s="17"/>
      <c r="S301" s="17"/>
      <c r="T301" s="17"/>
      <c r="U301" s="17"/>
      <c r="V301" s="17"/>
      <c r="W301" s="17"/>
      <c r="X301" s="17"/>
      <c r="Y301" s="17"/>
      <c r="Z301" s="17"/>
      <c r="AA301" s="17"/>
      <c r="AB301" s="43"/>
      <c r="AC301" s="43"/>
    </row>
    <row r="302" spans="1:29" x14ac:dyDescent="0.25">
      <c r="A302" s="17"/>
      <c r="B302" s="18"/>
      <c r="C302" s="18"/>
      <c r="D302" s="18"/>
      <c r="E302" s="17"/>
      <c r="F302" s="17"/>
      <c r="G302" s="17"/>
      <c r="H302" s="17"/>
      <c r="J302" s="17"/>
      <c r="K302" s="17"/>
      <c r="L302" s="20"/>
      <c r="M302" s="20"/>
      <c r="N302" s="20"/>
      <c r="O302" s="20"/>
      <c r="P302" s="17"/>
      <c r="Q302" s="17"/>
      <c r="R302" s="17"/>
      <c r="S302" s="17"/>
      <c r="T302" s="17"/>
      <c r="U302" s="17"/>
      <c r="V302" s="17"/>
      <c r="W302" s="17"/>
      <c r="X302" s="17"/>
      <c r="Y302" s="17"/>
      <c r="Z302" s="17"/>
      <c r="AA302" s="17"/>
    </row>
    <row r="303" spans="1:29" x14ac:dyDescent="0.25">
      <c r="A303" s="17"/>
      <c r="B303" s="18"/>
      <c r="C303" s="18"/>
      <c r="D303" s="18"/>
      <c r="E303" s="17"/>
      <c r="F303" s="17"/>
      <c r="G303" s="17"/>
      <c r="H303" s="17"/>
      <c r="J303" s="17"/>
      <c r="K303" s="17"/>
      <c r="L303" s="20"/>
      <c r="M303" s="20"/>
      <c r="N303" s="20"/>
      <c r="O303" s="20"/>
      <c r="P303" s="17"/>
      <c r="Q303" s="17"/>
      <c r="R303" s="17"/>
      <c r="S303" s="17"/>
      <c r="T303" s="17"/>
      <c r="U303" s="17"/>
      <c r="V303" s="17"/>
      <c r="W303" s="17"/>
      <c r="X303" s="17"/>
      <c r="Y303" s="17"/>
      <c r="Z303" s="17"/>
      <c r="AA303" s="17"/>
    </row>
    <row r="304" spans="1:29" x14ac:dyDescent="0.25">
      <c r="A304" s="17"/>
      <c r="B304" s="18"/>
      <c r="C304" s="18"/>
      <c r="D304" s="18"/>
      <c r="E304" s="17"/>
      <c r="F304" s="17"/>
      <c r="G304" s="17"/>
      <c r="H304" s="17"/>
      <c r="J304" s="17"/>
      <c r="K304" s="17"/>
      <c r="L304" s="20"/>
      <c r="M304" s="20"/>
      <c r="N304" s="20"/>
      <c r="O304" s="20"/>
      <c r="P304" s="17"/>
      <c r="Q304" s="17"/>
      <c r="R304" s="17"/>
      <c r="S304" s="17"/>
      <c r="T304" s="17"/>
      <c r="U304" s="17"/>
      <c r="V304" s="17"/>
      <c r="W304" s="17"/>
      <c r="X304" s="17"/>
      <c r="Y304" s="17"/>
      <c r="Z304" s="17"/>
      <c r="AA304" s="17"/>
    </row>
    <row r="305" spans="1:29" x14ac:dyDescent="0.25">
      <c r="A305" s="17"/>
      <c r="B305" s="18"/>
      <c r="C305" s="18"/>
      <c r="D305" s="18"/>
      <c r="E305" s="17"/>
      <c r="F305" s="17"/>
      <c r="G305" s="17"/>
      <c r="H305" s="17"/>
      <c r="J305" s="17"/>
      <c r="K305" s="17"/>
      <c r="L305" s="20"/>
      <c r="M305" s="20"/>
      <c r="N305" s="20"/>
      <c r="O305" s="20"/>
      <c r="P305" s="17"/>
      <c r="Q305" s="17"/>
      <c r="R305" s="17"/>
      <c r="S305" s="17"/>
      <c r="T305" s="17"/>
      <c r="U305" s="17"/>
      <c r="V305" s="17"/>
      <c r="W305" s="17"/>
      <c r="X305" s="17"/>
      <c r="Y305" s="17"/>
      <c r="Z305" s="17"/>
      <c r="AA305" s="17"/>
    </row>
    <row r="306" spans="1:29" x14ac:dyDescent="0.25">
      <c r="A306" s="17"/>
      <c r="B306" s="18"/>
      <c r="C306" s="18"/>
      <c r="D306" s="18"/>
      <c r="E306" s="17"/>
      <c r="F306" s="17"/>
      <c r="G306" s="18"/>
      <c r="H306" s="18"/>
      <c r="J306" s="17"/>
      <c r="K306" s="17"/>
      <c r="L306" s="20"/>
      <c r="M306" s="20"/>
      <c r="N306" s="20"/>
      <c r="O306" s="20"/>
      <c r="P306" s="17"/>
      <c r="Q306" s="17"/>
      <c r="R306" s="17"/>
      <c r="S306" s="17"/>
      <c r="T306" s="17"/>
      <c r="U306" s="17"/>
      <c r="V306" s="17"/>
      <c r="W306" s="17"/>
      <c r="X306" s="17"/>
      <c r="Y306" s="17"/>
      <c r="Z306" s="17"/>
      <c r="AA306" s="17"/>
    </row>
    <row r="307" spans="1:29" x14ac:dyDescent="0.25">
      <c r="A307" s="17"/>
      <c r="B307" s="18"/>
      <c r="C307" s="18"/>
      <c r="D307" s="18"/>
      <c r="E307" s="17"/>
      <c r="F307" s="17"/>
      <c r="G307" s="18"/>
      <c r="H307" s="18"/>
      <c r="J307" s="17"/>
      <c r="K307" s="17"/>
      <c r="L307" s="20"/>
      <c r="M307" s="20"/>
      <c r="N307" s="20"/>
      <c r="O307" s="20"/>
      <c r="P307" s="17"/>
      <c r="Q307" s="17"/>
      <c r="R307" s="17"/>
      <c r="S307" s="17"/>
      <c r="T307" s="17"/>
      <c r="U307" s="17"/>
      <c r="V307" s="17"/>
      <c r="W307" s="17"/>
      <c r="X307" s="17"/>
      <c r="Y307" s="17"/>
      <c r="Z307" s="17"/>
      <c r="AA307" s="17"/>
    </row>
    <row r="308" spans="1:29" x14ac:dyDescent="0.25">
      <c r="A308" s="17"/>
      <c r="B308" s="18"/>
      <c r="C308" s="18"/>
      <c r="D308" s="18"/>
      <c r="E308" s="17"/>
      <c r="F308" s="17"/>
      <c r="G308" s="17"/>
      <c r="H308" s="17"/>
      <c r="J308" s="17"/>
      <c r="K308" s="17"/>
      <c r="L308" s="20"/>
      <c r="M308" s="20"/>
      <c r="N308" s="20"/>
      <c r="O308" s="20"/>
      <c r="P308" s="17"/>
      <c r="Q308" s="17"/>
      <c r="R308" s="17"/>
      <c r="S308" s="17"/>
      <c r="T308" s="17"/>
      <c r="U308" s="17"/>
      <c r="V308" s="17"/>
      <c r="W308" s="17"/>
      <c r="X308" s="17"/>
      <c r="Y308" s="17"/>
      <c r="Z308" s="17"/>
      <c r="AA308" s="17"/>
      <c r="AB308" s="49"/>
      <c r="AC308" s="49"/>
    </row>
    <row r="309" spans="1:29" x14ac:dyDescent="0.25">
      <c r="A309" s="17"/>
      <c r="B309" s="18"/>
      <c r="C309" s="18"/>
      <c r="D309" s="17"/>
      <c r="E309" s="17"/>
      <c r="F309" s="17"/>
      <c r="G309" s="17"/>
      <c r="H309" s="17"/>
      <c r="J309" s="17"/>
      <c r="K309" s="17"/>
      <c r="L309" s="20"/>
      <c r="M309" s="20"/>
      <c r="N309" s="20"/>
      <c r="O309" s="20"/>
      <c r="P309" s="17"/>
      <c r="Q309" s="17"/>
      <c r="R309" s="17"/>
      <c r="S309" s="17"/>
      <c r="T309" s="17"/>
      <c r="U309" s="17"/>
      <c r="V309" s="17"/>
      <c r="W309" s="17"/>
      <c r="X309" s="17"/>
      <c r="Y309" s="17"/>
      <c r="Z309" s="17"/>
      <c r="AA309" s="17"/>
    </row>
    <row r="310" spans="1:29" x14ac:dyDescent="0.25">
      <c r="A310" s="17"/>
      <c r="B310" s="18"/>
      <c r="C310" s="18"/>
      <c r="D310" s="17"/>
      <c r="E310" s="17"/>
      <c r="F310" s="17"/>
      <c r="G310" s="17"/>
      <c r="H310" s="17"/>
      <c r="J310" s="17"/>
      <c r="K310" s="17"/>
      <c r="L310" s="20"/>
      <c r="M310" s="20"/>
      <c r="N310" s="20"/>
      <c r="O310" s="20"/>
      <c r="P310" s="17"/>
      <c r="Q310" s="17"/>
      <c r="R310" s="17"/>
      <c r="S310" s="17"/>
      <c r="T310" s="17"/>
      <c r="U310" s="17"/>
      <c r="V310" s="17"/>
      <c r="W310" s="17"/>
      <c r="X310" s="17"/>
      <c r="Y310" s="17"/>
      <c r="Z310" s="17"/>
      <c r="AA310" s="17"/>
    </row>
    <row r="311" spans="1:29" s="51" customFormat="1" x14ac:dyDescent="0.25">
      <c r="A311" s="17"/>
      <c r="B311" s="18"/>
      <c r="C311" s="18"/>
      <c r="D311" s="17"/>
      <c r="E311" s="17"/>
      <c r="F311" s="17"/>
      <c r="G311" s="17"/>
      <c r="H311" s="17"/>
      <c r="I311" s="19"/>
      <c r="J311" s="17"/>
      <c r="K311" s="17"/>
      <c r="L311" s="20"/>
      <c r="M311" s="20"/>
      <c r="N311" s="20"/>
      <c r="O311" s="20"/>
      <c r="P311" s="17"/>
      <c r="Q311" s="17"/>
      <c r="R311" s="17"/>
      <c r="S311" s="17"/>
      <c r="T311" s="17"/>
      <c r="U311" s="17"/>
      <c r="V311" s="17"/>
      <c r="W311" s="17"/>
      <c r="X311" s="17"/>
      <c r="Y311" s="17"/>
      <c r="Z311" s="17"/>
      <c r="AA311" s="17"/>
      <c r="AB311" s="43"/>
      <c r="AC311" s="43"/>
    </row>
    <row r="312" spans="1:29" s="51" customFormat="1" x14ac:dyDescent="0.25">
      <c r="A312" s="17"/>
      <c r="B312" s="18"/>
      <c r="C312" s="18"/>
      <c r="D312" s="17"/>
      <c r="E312" s="17"/>
      <c r="F312" s="17"/>
      <c r="G312" s="17"/>
      <c r="H312" s="17"/>
      <c r="I312" s="19"/>
      <c r="J312" s="17"/>
      <c r="K312" s="17"/>
      <c r="L312" s="20"/>
      <c r="M312" s="20"/>
      <c r="N312" s="20"/>
      <c r="O312" s="20"/>
      <c r="P312" s="17"/>
      <c r="Q312" s="17"/>
      <c r="R312" s="17"/>
      <c r="S312" s="17"/>
      <c r="T312" s="17"/>
      <c r="U312" s="17"/>
      <c r="V312" s="17"/>
      <c r="W312" s="17"/>
      <c r="X312" s="17"/>
      <c r="Y312" s="17"/>
      <c r="Z312" s="17"/>
      <c r="AA312" s="17"/>
      <c r="AB312" s="43"/>
      <c r="AC312" s="43"/>
    </row>
    <row r="313" spans="1:29" x14ac:dyDescent="0.25">
      <c r="A313" s="17"/>
      <c r="B313" s="18"/>
      <c r="C313" s="18"/>
      <c r="D313" s="17"/>
      <c r="E313" s="17"/>
      <c r="F313" s="17"/>
      <c r="G313" s="17"/>
      <c r="H313" s="17"/>
      <c r="J313" s="17"/>
      <c r="K313" s="17"/>
      <c r="L313" s="20"/>
      <c r="M313" s="20"/>
      <c r="N313" s="20"/>
      <c r="O313" s="20"/>
      <c r="P313" s="17"/>
      <c r="Q313" s="17"/>
      <c r="R313" s="17"/>
      <c r="S313" s="17"/>
      <c r="T313" s="17"/>
      <c r="U313" s="17"/>
      <c r="V313" s="17"/>
      <c r="W313" s="17"/>
      <c r="X313" s="17"/>
      <c r="Y313" s="17"/>
      <c r="Z313" s="17"/>
      <c r="AA313" s="17"/>
    </row>
    <row r="314" spans="1:29" x14ac:dyDescent="0.25">
      <c r="A314" s="17"/>
      <c r="B314" s="18"/>
      <c r="C314" s="18"/>
      <c r="D314" s="17"/>
      <c r="E314" s="17"/>
      <c r="F314" s="17"/>
      <c r="G314" s="18"/>
      <c r="H314" s="18"/>
      <c r="J314" s="17"/>
      <c r="K314" s="17"/>
      <c r="L314" s="20"/>
      <c r="M314" s="20"/>
      <c r="N314" s="20"/>
      <c r="O314" s="20"/>
      <c r="P314" s="17"/>
      <c r="Q314" s="17"/>
      <c r="R314" s="17"/>
      <c r="S314" s="17"/>
      <c r="T314" s="17"/>
      <c r="U314" s="17"/>
      <c r="V314" s="17"/>
      <c r="W314" s="17"/>
      <c r="X314" s="17"/>
      <c r="Y314" s="17"/>
      <c r="Z314" s="17"/>
      <c r="AA314" s="17"/>
    </row>
    <row r="315" spans="1:29" x14ac:dyDescent="0.25">
      <c r="A315" s="17"/>
      <c r="B315" s="18"/>
      <c r="C315" s="18"/>
      <c r="D315" s="17"/>
      <c r="E315" s="17"/>
      <c r="F315" s="17"/>
      <c r="G315" s="18"/>
      <c r="H315" s="18"/>
      <c r="J315" s="17"/>
      <c r="K315" s="17"/>
      <c r="L315" s="20"/>
      <c r="M315" s="20"/>
      <c r="N315" s="20"/>
      <c r="O315" s="20"/>
      <c r="P315" s="17"/>
      <c r="Q315" s="17"/>
      <c r="R315" s="17"/>
      <c r="S315" s="17"/>
      <c r="T315" s="17"/>
      <c r="U315" s="17"/>
      <c r="V315" s="17"/>
      <c r="W315" s="17"/>
      <c r="X315" s="17"/>
      <c r="Y315" s="17"/>
      <c r="Z315" s="17"/>
      <c r="AA315" s="17"/>
    </row>
    <row r="316" spans="1:29" s="51" customFormat="1" x14ac:dyDescent="0.25">
      <c r="A316" s="17"/>
      <c r="B316" s="18"/>
      <c r="C316" s="18"/>
      <c r="D316" s="17"/>
      <c r="E316" s="17"/>
      <c r="F316" s="17"/>
      <c r="G316" s="17"/>
      <c r="H316" s="17"/>
      <c r="I316" s="19"/>
      <c r="J316" s="17"/>
      <c r="K316" s="17"/>
      <c r="L316" s="20"/>
      <c r="M316" s="20"/>
      <c r="N316" s="20"/>
      <c r="O316" s="20"/>
      <c r="P316" s="17"/>
      <c r="Q316" s="17"/>
      <c r="R316" s="17"/>
      <c r="S316" s="17"/>
      <c r="T316" s="17"/>
      <c r="U316" s="17"/>
      <c r="V316" s="17"/>
      <c r="W316" s="17"/>
      <c r="X316" s="17"/>
      <c r="Y316" s="17"/>
      <c r="Z316" s="17"/>
      <c r="AA316" s="17"/>
      <c r="AB316" s="43"/>
      <c r="AC316" s="43"/>
    </row>
    <row r="317" spans="1:29" x14ac:dyDescent="0.25">
      <c r="A317" s="17"/>
      <c r="B317" s="18"/>
      <c r="C317" s="18"/>
      <c r="D317" s="17"/>
      <c r="E317" s="17"/>
      <c r="F317" s="17"/>
      <c r="G317" s="17"/>
      <c r="H317" s="17"/>
      <c r="J317" s="17"/>
      <c r="K317" s="17"/>
      <c r="L317" s="20"/>
      <c r="M317" s="20"/>
      <c r="N317" s="20"/>
      <c r="O317" s="20"/>
      <c r="P317" s="17"/>
      <c r="Q317" s="17"/>
      <c r="R317" s="17"/>
      <c r="S317" s="17"/>
      <c r="T317" s="17"/>
      <c r="U317" s="17"/>
      <c r="V317" s="17"/>
      <c r="W317" s="17"/>
      <c r="X317" s="17"/>
      <c r="Y317" s="17"/>
      <c r="Z317" s="17"/>
      <c r="AA317" s="17"/>
    </row>
    <row r="318" spans="1:29" x14ac:dyDescent="0.25">
      <c r="A318" s="17"/>
      <c r="B318" s="18"/>
      <c r="C318" s="18"/>
      <c r="D318" s="17"/>
      <c r="E318" s="17"/>
      <c r="F318" s="17"/>
      <c r="G318" s="17"/>
      <c r="H318" s="17"/>
      <c r="J318" s="17"/>
      <c r="K318" s="17"/>
      <c r="L318" s="20"/>
      <c r="M318" s="20"/>
      <c r="N318" s="20"/>
      <c r="O318" s="20"/>
      <c r="P318" s="17"/>
      <c r="Q318" s="17"/>
      <c r="R318" s="17"/>
      <c r="S318" s="17"/>
      <c r="T318" s="17"/>
      <c r="U318" s="17"/>
      <c r="V318" s="17"/>
      <c r="W318" s="17"/>
      <c r="X318" s="17"/>
      <c r="Y318" s="17"/>
      <c r="Z318" s="17"/>
      <c r="AA318" s="17"/>
    </row>
    <row r="319" spans="1:29" x14ac:dyDescent="0.25">
      <c r="A319" s="17"/>
      <c r="B319" s="18"/>
      <c r="C319" s="18"/>
      <c r="D319" s="17"/>
      <c r="E319" s="17"/>
      <c r="F319" s="17"/>
      <c r="G319" s="17"/>
      <c r="H319" s="17"/>
      <c r="J319" s="17"/>
      <c r="K319" s="17"/>
      <c r="L319" s="20"/>
      <c r="M319" s="20"/>
      <c r="N319" s="20"/>
      <c r="O319" s="20"/>
      <c r="P319" s="17"/>
      <c r="Q319" s="17"/>
      <c r="R319" s="17"/>
      <c r="S319" s="17"/>
      <c r="T319" s="17"/>
      <c r="U319" s="17"/>
      <c r="V319" s="17"/>
      <c r="W319" s="17"/>
      <c r="X319" s="17"/>
      <c r="Y319" s="17"/>
      <c r="Z319" s="17"/>
      <c r="AA319" s="17"/>
    </row>
    <row r="320" spans="1:29" x14ac:dyDescent="0.25">
      <c r="A320" s="17"/>
      <c r="B320" s="18"/>
      <c r="C320" s="18"/>
      <c r="D320" s="17"/>
      <c r="E320" s="17"/>
      <c r="F320" s="17"/>
      <c r="G320" s="17"/>
      <c r="H320" s="17"/>
      <c r="J320" s="17"/>
      <c r="K320" s="17"/>
      <c r="L320" s="20"/>
      <c r="M320" s="20"/>
      <c r="N320" s="20"/>
      <c r="O320" s="20"/>
      <c r="P320" s="17"/>
      <c r="Q320" s="17"/>
      <c r="R320" s="17"/>
      <c r="S320" s="17"/>
      <c r="T320" s="17"/>
      <c r="U320" s="17"/>
      <c r="V320" s="17"/>
      <c r="W320" s="17"/>
      <c r="X320" s="17"/>
      <c r="Y320" s="17"/>
      <c r="Z320" s="17"/>
      <c r="AA320" s="17"/>
    </row>
    <row r="321" spans="1:29" x14ac:dyDescent="0.25">
      <c r="A321" s="17"/>
      <c r="B321" s="18"/>
      <c r="C321" s="18"/>
      <c r="D321" s="17"/>
      <c r="E321" s="17"/>
      <c r="F321" s="17"/>
      <c r="G321" s="17"/>
      <c r="H321" s="17"/>
      <c r="J321" s="17"/>
      <c r="K321" s="17"/>
      <c r="L321" s="20"/>
      <c r="M321" s="20"/>
      <c r="N321" s="20"/>
      <c r="O321" s="20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50"/>
      <c r="AC321" s="50"/>
    </row>
    <row r="322" spans="1:29" x14ac:dyDescent="0.25">
      <c r="A322" s="17"/>
      <c r="B322" s="18"/>
      <c r="C322" s="18"/>
      <c r="D322" s="17"/>
      <c r="E322" s="17"/>
      <c r="F322" s="17"/>
      <c r="G322" s="17"/>
      <c r="H322" s="17"/>
      <c r="J322" s="17"/>
      <c r="K322" s="17"/>
      <c r="L322" s="20"/>
      <c r="M322" s="20"/>
      <c r="N322" s="20"/>
      <c r="O322" s="20"/>
      <c r="P322" s="17"/>
      <c r="Q322" s="17"/>
      <c r="R322" s="17"/>
      <c r="S322" s="17"/>
      <c r="T322" s="17"/>
      <c r="U322" s="17"/>
      <c r="V322" s="17"/>
      <c r="W322" s="17"/>
      <c r="X322" s="17"/>
      <c r="Y322" s="17"/>
      <c r="Z322" s="17"/>
      <c r="AA322" s="17"/>
      <c r="AB322" s="46"/>
      <c r="AC322" s="46"/>
    </row>
    <row r="323" spans="1:29" x14ac:dyDescent="0.25">
      <c r="A323" s="17"/>
      <c r="B323" s="18"/>
      <c r="C323" s="18"/>
      <c r="D323" s="17"/>
      <c r="E323" s="17"/>
      <c r="F323" s="17"/>
      <c r="G323" s="17"/>
      <c r="H323" s="17"/>
      <c r="J323" s="17"/>
      <c r="K323" s="17"/>
      <c r="L323" s="20"/>
      <c r="M323" s="20"/>
      <c r="N323" s="20"/>
      <c r="O323" s="20"/>
      <c r="P323" s="17"/>
      <c r="Q323" s="17"/>
      <c r="R323" s="17"/>
      <c r="S323" s="17"/>
      <c r="T323" s="17"/>
      <c r="U323" s="17"/>
      <c r="V323" s="17"/>
      <c r="W323" s="17"/>
      <c r="X323" s="17"/>
      <c r="Y323" s="17"/>
      <c r="Z323" s="17"/>
      <c r="AA323" s="17"/>
    </row>
    <row r="324" spans="1:29" x14ac:dyDescent="0.25">
      <c r="A324" s="17"/>
      <c r="B324" s="18"/>
      <c r="C324" s="18"/>
      <c r="D324" s="17"/>
      <c r="E324" s="17"/>
      <c r="F324" s="17"/>
      <c r="G324" s="17"/>
      <c r="H324" s="17"/>
      <c r="J324" s="17"/>
      <c r="K324" s="17"/>
      <c r="L324" s="20"/>
      <c r="M324" s="20"/>
      <c r="N324" s="20"/>
      <c r="O324" s="20"/>
      <c r="P324" s="17"/>
      <c r="Q324" s="17"/>
      <c r="R324" s="17"/>
      <c r="S324" s="17"/>
      <c r="T324" s="17"/>
      <c r="U324" s="17"/>
      <c r="V324" s="17"/>
      <c r="W324" s="17"/>
      <c r="X324" s="17"/>
      <c r="Y324" s="17"/>
      <c r="Z324" s="17"/>
      <c r="AA324" s="17"/>
    </row>
    <row r="325" spans="1:29" x14ac:dyDescent="0.25">
      <c r="A325" s="17"/>
      <c r="B325" s="18"/>
      <c r="C325" s="18"/>
      <c r="D325" s="17"/>
      <c r="E325" s="17"/>
      <c r="F325" s="17"/>
      <c r="G325" s="17"/>
      <c r="H325" s="17"/>
      <c r="J325" s="17"/>
      <c r="K325" s="17"/>
      <c r="L325" s="20"/>
      <c r="M325" s="20"/>
      <c r="N325" s="20"/>
      <c r="O325" s="20"/>
      <c r="P325" s="17"/>
      <c r="Q325" s="17"/>
      <c r="R325" s="17"/>
      <c r="S325" s="17"/>
      <c r="T325" s="17"/>
      <c r="U325" s="17"/>
      <c r="V325" s="17"/>
      <c r="W325" s="17"/>
      <c r="X325" s="17"/>
      <c r="Y325" s="17"/>
      <c r="Z325" s="17"/>
      <c r="AA325" s="17"/>
    </row>
    <row r="326" spans="1:29" x14ac:dyDescent="0.25">
      <c r="A326" s="17"/>
      <c r="B326" s="18"/>
      <c r="C326" s="18"/>
      <c r="D326" s="17"/>
      <c r="E326" s="17"/>
      <c r="F326" s="17"/>
      <c r="G326" s="17"/>
      <c r="H326" s="17"/>
      <c r="J326" s="17"/>
      <c r="K326" s="17"/>
      <c r="L326" s="20"/>
      <c r="M326" s="20"/>
      <c r="N326" s="20"/>
      <c r="O326" s="20"/>
      <c r="P326" s="17"/>
      <c r="Q326" s="17"/>
      <c r="R326" s="17"/>
      <c r="S326" s="17"/>
      <c r="T326" s="17"/>
      <c r="U326" s="17"/>
      <c r="V326" s="17"/>
      <c r="W326" s="17"/>
      <c r="X326" s="17"/>
      <c r="Y326" s="17"/>
      <c r="Z326" s="17"/>
      <c r="AA326" s="17"/>
    </row>
    <row r="327" spans="1:29" x14ac:dyDescent="0.25">
      <c r="A327" s="17"/>
      <c r="B327" s="18"/>
      <c r="C327" s="18"/>
      <c r="D327" s="17"/>
      <c r="E327" s="17"/>
      <c r="F327" s="17"/>
      <c r="G327" s="17"/>
      <c r="H327" s="17"/>
      <c r="J327" s="17"/>
      <c r="K327" s="17"/>
      <c r="L327" s="20"/>
      <c r="M327" s="20"/>
      <c r="N327" s="20"/>
      <c r="O327" s="20"/>
      <c r="P327" s="17"/>
      <c r="Q327" s="17"/>
      <c r="R327" s="17"/>
      <c r="S327" s="17"/>
      <c r="T327" s="17"/>
      <c r="U327" s="17"/>
      <c r="V327" s="17"/>
      <c r="W327" s="17"/>
      <c r="X327" s="17"/>
      <c r="Y327" s="17"/>
      <c r="Z327" s="17"/>
      <c r="AA327" s="17"/>
    </row>
    <row r="328" spans="1:29" x14ac:dyDescent="0.25">
      <c r="A328" s="17"/>
      <c r="B328" s="18"/>
      <c r="C328" s="18"/>
      <c r="D328" s="17"/>
      <c r="E328" s="17"/>
      <c r="F328" s="17"/>
      <c r="G328" s="17"/>
      <c r="H328" s="17"/>
      <c r="J328" s="17"/>
      <c r="K328" s="17"/>
      <c r="L328" s="20"/>
      <c r="M328" s="20"/>
      <c r="N328" s="20"/>
      <c r="O328" s="20"/>
      <c r="P328" s="17"/>
      <c r="Q328" s="17"/>
      <c r="R328" s="17"/>
      <c r="S328" s="17"/>
      <c r="T328" s="17"/>
      <c r="U328" s="17"/>
      <c r="V328" s="17"/>
      <c r="W328" s="17"/>
      <c r="X328" s="17"/>
      <c r="Y328" s="17"/>
      <c r="Z328" s="17"/>
      <c r="AA328" s="17"/>
      <c r="AB328" s="51"/>
      <c r="AC328" s="51"/>
    </row>
    <row r="329" spans="1:29" x14ac:dyDescent="0.25">
      <c r="A329" s="17"/>
      <c r="B329" s="18"/>
      <c r="C329" s="18"/>
      <c r="D329" s="17"/>
      <c r="E329" s="17"/>
      <c r="F329" s="17"/>
      <c r="G329" s="17"/>
      <c r="H329" s="17"/>
      <c r="J329" s="17"/>
      <c r="K329" s="17"/>
      <c r="L329" s="20"/>
      <c r="M329" s="20"/>
      <c r="N329" s="20"/>
      <c r="O329" s="20"/>
      <c r="P329" s="17"/>
      <c r="Q329" s="17"/>
      <c r="R329" s="17"/>
      <c r="S329" s="17"/>
      <c r="T329" s="17"/>
      <c r="U329" s="17"/>
      <c r="V329" s="17"/>
      <c r="W329" s="17"/>
      <c r="X329" s="17"/>
      <c r="Y329" s="17"/>
      <c r="Z329" s="17"/>
      <c r="AA329" s="17"/>
    </row>
    <row r="330" spans="1:29" x14ac:dyDescent="0.25">
      <c r="A330" s="17"/>
      <c r="B330" s="18"/>
      <c r="C330" s="18"/>
      <c r="D330" s="17"/>
      <c r="E330" s="17"/>
      <c r="F330" s="17"/>
      <c r="G330" s="18"/>
      <c r="H330" s="18"/>
      <c r="J330" s="17"/>
      <c r="K330" s="17"/>
      <c r="L330" s="20"/>
      <c r="M330" s="20"/>
      <c r="N330" s="20"/>
      <c r="O330" s="20"/>
      <c r="P330" s="17"/>
      <c r="Q330" s="17"/>
      <c r="R330" s="17"/>
      <c r="S330" s="17"/>
      <c r="T330" s="17"/>
      <c r="U330" s="17"/>
      <c r="V330" s="17"/>
      <c r="W330" s="17"/>
      <c r="X330" s="17"/>
      <c r="Y330" s="17"/>
      <c r="Z330" s="17"/>
      <c r="AA330" s="17"/>
    </row>
    <row r="331" spans="1:29" x14ac:dyDescent="0.25">
      <c r="A331" s="17"/>
      <c r="B331" s="18"/>
      <c r="C331" s="18"/>
      <c r="D331" s="17"/>
      <c r="E331" s="17"/>
      <c r="F331" s="17"/>
      <c r="G331" s="18"/>
      <c r="H331" s="18"/>
      <c r="J331" s="17"/>
      <c r="K331" s="17"/>
      <c r="L331" s="20"/>
      <c r="M331" s="20"/>
      <c r="N331" s="20"/>
      <c r="O331" s="20"/>
      <c r="P331" s="17"/>
      <c r="Q331" s="17"/>
      <c r="R331" s="17"/>
      <c r="S331" s="17"/>
      <c r="T331" s="17"/>
      <c r="U331" s="17"/>
      <c r="V331" s="17"/>
      <c r="W331" s="17"/>
      <c r="X331" s="17"/>
      <c r="Y331" s="17"/>
      <c r="Z331" s="17"/>
      <c r="AA331" s="17"/>
    </row>
    <row r="332" spans="1:29" x14ac:dyDescent="0.25">
      <c r="A332" s="17"/>
      <c r="B332" s="18"/>
      <c r="C332" s="18"/>
      <c r="D332" s="17"/>
      <c r="E332" s="17"/>
      <c r="F332" s="17"/>
      <c r="G332" s="18"/>
      <c r="H332" s="18"/>
      <c r="J332" s="17"/>
      <c r="K332" s="17"/>
      <c r="L332" s="20"/>
      <c r="M332" s="20"/>
      <c r="N332" s="20"/>
      <c r="O332" s="20"/>
      <c r="P332" s="17"/>
      <c r="Q332" s="17"/>
      <c r="R332" s="17"/>
      <c r="S332" s="17"/>
      <c r="T332" s="17"/>
      <c r="U332" s="17"/>
      <c r="V332" s="17"/>
      <c r="W332" s="17"/>
      <c r="X332" s="17"/>
      <c r="Y332" s="17"/>
      <c r="Z332" s="17"/>
      <c r="AA332" s="17"/>
    </row>
    <row r="333" spans="1:29" x14ac:dyDescent="0.25">
      <c r="A333" s="17"/>
      <c r="B333" s="18"/>
      <c r="C333" s="18"/>
      <c r="D333" s="17"/>
      <c r="E333" s="17"/>
      <c r="F333" s="17"/>
      <c r="G333" s="17"/>
      <c r="H333" s="17"/>
      <c r="J333" s="17"/>
      <c r="K333" s="17"/>
      <c r="L333" s="20"/>
      <c r="M333" s="20"/>
      <c r="N333" s="20"/>
      <c r="O333" s="20"/>
      <c r="P333" s="17"/>
      <c r="Q333" s="17"/>
      <c r="R333" s="17"/>
      <c r="S333" s="17"/>
      <c r="T333" s="17"/>
      <c r="U333" s="17"/>
      <c r="V333" s="17"/>
      <c r="W333" s="17"/>
      <c r="X333" s="17"/>
      <c r="Y333" s="17"/>
      <c r="Z333" s="17"/>
      <c r="AA333" s="17"/>
    </row>
    <row r="334" spans="1:29" x14ac:dyDescent="0.25">
      <c r="A334" s="17"/>
      <c r="B334" s="18"/>
      <c r="C334" s="18"/>
      <c r="D334" s="17"/>
      <c r="E334" s="17"/>
      <c r="F334" s="17"/>
      <c r="G334" s="17"/>
      <c r="H334" s="17"/>
      <c r="J334" s="17"/>
      <c r="K334" s="17"/>
      <c r="L334" s="20"/>
      <c r="M334" s="20"/>
      <c r="N334" s="20"/>
      <c r="O334" s="20"/>
      <c r="P334" s="17"/>
      <c r="Q334" s="17"/>
      <c r="R334" s="17"/>
      <c r="S334" s="17"/>
      <c r="T334" s="17"/>
      <c r="U334" s="17"/>
      <c r="V334" s="17"/>
      <c r="W334" s="17"/>
      <c r="X334" s="17"/>
      <c r="Y334" s="17"/>
      <c r="Z334" s="17"/>
      <c r="AA334" s="17"/>
    </row>
    <row r="335" spans="1:29" x14ac:dyDescent="0.25">
      <c r="A335" s="17"/>
      <c r="B335" s="18"/>
      <c r="C335" s="18"/>
      <c r="D335" s="17"/>
      <c r="E335" s="17"/>
      <c r="F335" s="17"/>
      <c r="G335" s="17"/>
      <c r="H335" s="17"/>
      <c r="J335" s="17"/>
      <c r="K335" s="17"/>
      <c r="L335" s="20"/>
      <c r="M335" s="20"/>
      <c r="N335" s="20"/>
      <c r="O335" s="20"/>
      <c r="P335" s="17"/>
      <c r="Q335" s="17"/>
      <c r="R335" s="17"/>
      <c r="S335" s="17"/>
      <c r="T335" s="17"/>
      <c r="U335" s="17"/>
      <c r="V335" s="17"/>
      <c r="W335" s="17"/>
      <c r="X335" s="17"/>
      <c r="Y335" s="17"/>
      <c r="Z335" s="17"/>
      <c r="AA335" s="17"/>
    </row>
    <row r="336" spans="1:29" x14ac:dyDescent="0.25">
      <c r="A336" s="17"/>
      <c r="B336" s="18"/>
      <c r="C336" s="18"/>
      <c r="D336" s="17"/>
      <c r="E336" s="17"/>
      <c r="F336" s="17"/>
      <c r="G336" s="17"/>
      <c r="H336" s="17"/>
      <c r="J336" s="17"/>
      <c r="K336" s="17"/>
      <c r="L336" s="20"/>
      <c r="M336" s="20"/>
      <c r="N336" s="20"/>
      <c r="O336" s="20"/>
      <c r="P336" s="17"/>
      <c r="Q336" s="17"/>
      <c r="R336" s="17"/>
      <c r="S336" s="17"/>
      <c r="T336" s="17"/>
      <c r="U336" s="17"/>
      <c r="V336" s="17"/>
      <c r="W336" s="17"/>
      <c r="X336" s="17"/>
      <c r="Y336" s="17"/>
      <c r="Z336" s="17"/>
      <c r="AA336" s="17"/>
    </row>
    <row r="337" spans="1:29" x14ac:dyDescent="0.25">
      <c r="A337" s="17"/>
      <c r="B337" s="18"/>
      <c r="C337" s="18"/>
      <c r="D337" s="17"/>
      <c r="E337" s="17"/>
      <c r="F337" s="17"/>
      <c r="G337" s="17"/>
      <c r="H337" s="17"/>
      <c r="J337" s="17"/>
      <c r="K337" s="17"/>
      <c r="L337" s="20"/>
      <c r="M337" s="20"/>
      <c r="N337" s="20"/>
      <c r="O337" s="20"/>
      <c r="P337" s="17"/>
      <c r="Q337" s="17"/>
      <c r="R337" s="17"/>
      <c r="S337" s="17"/>
      <c r="T337" s="17"/>
      <c r="U337" s="17"/>
      <c r="V337" s="17"/>
      <c r="W337" s="17"/>
      <c r="X337" s="17"/>
      <c r="Y337" s="17"/>
      <c r="Z337" s="17"/>
      <c r="AA337" s="17"/>
    </row>
    <row r="338" spans="1:29" x14ac:dyDescent="0.25">
      <c r="A338" s="17"/>
      <c r="B338" s="18"/>
      <c r="C338" s="18"/>
      <c r="D338" s="17"/>
      <c r="E338" s="17"/>
      <c r="F338" s="17"/>
      <c r="G338" s="17"/>
      <c r="H338" s="17"/>
      <c r="J338" s="17"/>
      <c r="K338" s="17"/>
      <c r="L338" s="20"/>
      <c r="M338" s="20"/>
      <c r="N338" s="20"/>
      <c r="O338" s="20"/>
      <c r="P338" s="17"/>
      <c r="Q338" s="17"/>
      <c r="R338" s="17"/>
      <c r="S338" s="17"/>
      <c r="T338" s="17"/>
      <c r="U338" s="17"/>
      <c r="V338" s="17"/>
      <c r="W338" s="17"/>
      <c r="X338" s="17"/>
      <c r="Y338" s="17"/>
      <c r="Z338" s="17"/>
      <c r="AA338" s="17"/>
    </row>
    <row r="339" spans="1:29" x14ac:dyDescent="0.25">
      <c r="A339" s="17"/>
      <c r="B339" s="18"/>
      <c r="C339" s="18"/>
      <c r="D339" s="17"/>
      <c r="E339" s="17"/>
      <c r="F339" s="17"/>
      <c r="G339" s="18"/>
      <c r="H339" s="18"/>
      <c r="J339" s="17"/>
      <c r="K339" s="17"/>
      <c r="L339" s="20"/>
      <c r="M339" s="20"/>
      <c r="N339" s="20"/>
      <c r="O339" s="20"/>
      <c r="P339" s="17"/>
      <c r="Q339" s="17"/>
      <c r="R339" s="17"/>
      <c r="S339" s="17"/>
      <c r="T339" s="17"/>
      <c r="U339" s="17"/>
      <c r="V339" s="17"/>
      <c r="W339" s="17"/>
      <c r="X339" s="17"/>
      <c r="Y339" s="17"/>
      <c r="Z339" s="17"/>
      <c r="AA339" s="17"/>
    </row>
    <row r="340" spans="1:29" x14ac:dyDescent="0.25">
      <c r="A340" s="17"/>
      <c r="B340" s="18"/>
      <c r="C340" s="18"/>
      <c r="D340" s="17"/>
      <c r="E340" s="17"/>
      <c r="F340" s="17"/>
      <c r="G340" s="18"/>
      <c r="H340" s="18"/>
      <c r="J340" s="17"/>
      <c r="K340" s="17"/>
      <c r="L340" s="20"/>
      <c r="M340" s="20"/>
      <c r="N340" s="20"/>
      <c r="O340" s="20"/>
      <c r="P340" s="17"/>
      <c r="Q340" s="17"/>
      <c r="R340" s="17"/>
      <c r="S340" s="17"/>
      <c r="T340" s="17"/>
      <c r="U340" s="17"/>
      <c r="V340" s="17"/>
      <c r="W340" s="17"/>
      <c r="X340" s="17"/>
      <c r="Y340" s="17"/>
      <c r="Z340" s="17"/>
      <c r="AA340" s="17"/>
    </row>
    <row r="341" spans="1:29" x14ac:dyDescent="0.25">
      <c r="A341" s="17"/>
      <c r="B341" s="18"/>
      <c r="C341" s="18"/>
      <c r="D341" s="17"/>
      <c r="E341" s="17"/>
      <c r="F341" s="17"/>
      <c r="G341" s="17"/>
      <c r="H341" s="17"/>
      <c r="J341" s="17"/>
      <c r="K341" s="17"/>
      <c r="L341" s="20"/>
      <c r="M341" s="20"/>
      <c r="N341" s="20"/>
      <c r="O341" s="20"/>
      <c r="P341" s="17"/>
      <c r="Q341" s="17"/>
      <c r="R341" s="17"/>
      <c r="S341" s="17"/>
      <c r="T341" s="17"/>
      <c r="U341" s="17"/>
      <c r="V341" s="17"/>
      <c r="W341" s="17"/>
      <c r="X341" s="17"/>
      <c r="Y341" s="17"/>
      <c r="Z341" s="17"/>
      <c r="AA341" s="17"/>
    </row>
    <row r="342" spans="1:29" x14ac:dyDescent="0.25">
      <c r="A342" s="17"/>
      <c r="B342" s="18"/>
      <c r="C342" s="18"/>
      <c r="D342" s="17"/>
      <c r="E342" s="17"/>
      <c r="F342" s="17"/>
      <c r="G342" s="17"/>
      <c r="H342" s="17"/>
      <c r="J342" s="17"/>
      <c r="K342" s="17"/>
      <c r="L342" s="20"/>
      <c r="M342" s="20"/>
      <c r="N342" s="20"/>
      <c r="O342" s="20"/>
      <c r="P342" s="17"/>
      <c r="Q342" s="17"/>
      <c r="R342" s="17"/>
      <c r="S342" s="17"/>
      <c r="T342" s="17"/>
      <c r="U342" s="17"/>
      <c r="V342" s="17"/>
      <c r="W342" s="17"/>
      <c r="X342" s="17"/>
      <c r="Y342" s="17"/>
      <c r="Z342" s="17"/>
      <c r="AA342" s="17"/>
    </row>
    <row r="343" spans="1:29" x14ac:dyDescent="0.25">
      <c r="A343" s="17"/>
      <c r="B343" s="18"/>
      <c r="C343" s="18"/>
      <c r="D343" s="17"/>
      <c r="E343" s="17"/>
      <c r="F343" s="17"/>
      <c r="G343" s="17"/>
      <c r="H343" s="17"/>
      <c r="J343" s="17"/>
      <c r="K343" s="17"/>
      <c r="L343" s="20"/>
      <c r="M343" s="20"/>
      <c r="N343" s="20"/>
      <c r="O343" s="20"/>
      <c r="P343" s="17"/>
      <c r="Q343" s="17"/>
      <c r="R343" s="17"/>
      <c r="S343" s="17"/>
      <c r="T343" s="17"/>
      <c r="U343" s="17"/>
      <c r="V343" s="17"/>
      <c r="W343" s="17"/>
      <c r="X343" s="17"/>
      <c r="Y343" s="17"/>
      <c r="Z343" s="17"/>
      <c r="AA343" s="17"/>
    </row>
    <row r="344" spans="1:29" x14ac:dyDescent="0.25">
      <c r="A344" s="17"/>
      <c r="B344" s="18"/>
      <c r="C344" s="18"/>
      <c r="D344" s="17"/>
      <c r="E344" s="17"/>
      <c r="F344" s="17"/>
      <c r="G344" s="17"/>
      <c r="H344" s="17"/>
      <c r="J344" s="17"/>
      <c r="K344" s="17"/>
      <c r="L344" s="20"/>
      <c r="M344" s="20"/>
      <c r="N344" s="20"/>
      <c r="O344" s="20"/>
      <c r="P344" s="17"/>
      <c r="Q344" s="17"/>
      <c r="R344" s="17"/>
      <c r="S344" s="17"/>
      <c r="T344" s="17"/>
      <c r="U344" s="17"/>
      <c r="V344" s="17"/>
      <c r="W344" s="17"/>
      <c r="X344" s="17"/>
      <c r="Y344" s="17"/>
      <c r="Z344" s="17"/>
      <c r="AA344" s="17"/>
    </row>
    <row r="345" spans="1:29" x14ac:dyDescent="0.25">
      <c r="A345" s="17"/>
      <c r="B345" s="18"/>
      <c r="C345" s="18"/>
      <c r="D345" s="17"/>
      <c r="E345" s="17"/>
      <c r="F345" s="17"/>
      <c r="G345" s="17"/>
      <c r="H345" s="17"/>
      <c r="J345" s="17"/>
      <c r="K345" s="17"/>
      <c r="L345" s="20"/>
      <c r="M345" s="20"/>
      <c r="N345" s="20"/>
      <c r="O345" s="20"/>
      <c r="P345" s="17"/>
      <c r="Q345" s="17"/>
      <c r="R345" s="17"/>
      <c r="S345" s="17"/>
      <c r="T345" s="17"/>
      <c r="U345" s="17"/>
      <c r="V345" s="17"/>
      <c r="W345" s="17"/>
      <c r="X345" s="17"/>
      <c r="Y345" s="17"/>
      <c r="Z345" s="17"/>
      <c r="AA345" s="17"/>
    </row>
    <row r="346" spans="1:29" x14ac:dyDescent="0.25">
      <c r="A346" s="17"/>
      <c r="B346" s="18"/>
      <c r="C346" s="18"/>
      <c r="D346" s="17"/>
      <c r="E346" s="17"/>
      <c r="F346" s="17"/>
      <c r="G346" s="17"/>
      <c r="H346" s="17"/>
      <c r="J346" s="17"/>
      <c r="K346" s="17"/>
      <c r="L346" s="20"/>
      <c r="M346" s="20"/>
      <c r="N346" s="20"/>
      <c r="O346" s="20"/>
      <c r="P346" s="17"/>
      <c r="Q346" s="17"/>
      <c r="R346" s="17"/>
      <c r="S346" s="17"/>
      <c r="T346" s="17"/>
      <c r="U346" s="17"/>
      <c r="V346" s="17"/>
      <c r="W346" s="17"/>
      <c r="X346" s="17"/>
      <c r="Y346" s="17"/>
      <c r="Z346" s="17"/>
      <c r="AA346" s="17"/>
      <c r="AB346" s="50"/>
      <c r="AC346" s="50"/>
    </row>
    <row r="347" spans="1:29" x14ac:dyDescent="0.25">
      <c r="A347" s="17"/>
      <c r="B347" s="18"/>
      <c r="C347" s="18"/>
      <c r="D347" s="17"/>
      <c r="E347" s="17"/>
      <c r="F347" s="17"/>
      <c r="G347" s="17"/>
      <c r="H347" s="17"/>
      <c r="J347" s="17"/>
      <c r="K347" s="17"/>
      <c r="L347" s="20"/>
      <c r="M347" s="20"/>
      <c r="N347" s="20"/>
      <c r="O347" s="20"/>
      <c r="P347" s="17"/>
      <c r="Q347" s="17"/>
      <c r="R347" s="17"/>
      <c r="S347" s="17"/>
      <c r="T347" s="17"/>
      <c r="U347" s="17"/>
      <c r="V347" s="17"/>
      <c r="W347" s="17"/>
      <c r="X347" s="17"/>
      <c r="Y347" s="17"/>
      <c r="Z347" s="17"/>
      <c r="AA347" s="17"/>
      <c r="AB347" s="46"/>
      <c r="AC347" s="46"/>
    </row>
    <row r="348" spans="1:29" x14ac:dyDescent="0.25">
      <c r="A348" s="17"/>
      <c r="B348" s="18"/>
      <c r="C348" s="18"/>
      <c r="D348" s="17"/>
      <c r="E348" s="17"/>
      <c r="F348" s="17"/>
      <c r="G348" s="17"/>
      <c r="H348" s="17"/>
      <c r="J348" s="17"/>
      <c r="K348" s="17"/>
      <c r="L348" s="20"/>
      <c r="M348" s="20"/>
      <c r="N348" s="20"/>
      <c r="O348" s="20"/>
      <c r="P348" s="17"/>
      <c r="Q348" s="17"/>
      <c r="R348" s="17"/>
      <c r="S348" s="17"/>
      <c r="T348" s="17"/>
      <c r="U348" s="17"/>
      <c r="V348" s="17"/>
      <c r="W348" s="17"/>
      <c r="X348" s="17"/>
      <c r="Y348" s="17"/>
      <c r="Z348" s="17"/>
      <c r="AA348" s="17"/>
    </row>
    <row r="349" spans="1:29" x14ac:dyDescent="0.25">
      <c r="A349" s="17"/>
      <c r="B349" s="18"/>
      <c r="C349" s="18"/>
      <c r="D349" s="17"/>
      <c r="E349" s="17"/>
      <c r="F349" s="17"/>
      <c r="G349" s="17"/>
      <c r="H349" s="17"/>
      <c r="J349" s="17"/>
      <c r="K349" s="17"/>
      <c r="L349" s="20"/>
      <c r="M349" s="20"/>
      <c r="N349" s="20"/>
      <c r="O349" s="20"/>
      <c r="P349" s="17"/>
      <c r="Q349" s="17"/>
      <c r="R349" s="17"/>
      <c r="S349" s="17"/>
      <c r="T349" s="17"/>
      <c r="U349" s="17"/>
      <c r="V349" s="17"/>
      <c r="W349" s="17"/>
      <c r="X349" s="17"/>
      <c r="Y349" s="17"/>
      <c r="Z349" s="17"/>
      <c r="AA349" s="17"/>
    </row>
    <row r="350" spans="1:29" x14ac:dyDescent="0.25">
      <c r="A350" s="17"/>
      <c r="B350" s="18"/>
      <c r="C350" s="18"/>
      <c r="D350" s="17"/>
      <c r="E350" s="17"/>
      <c r="F350" s="17"/>
      <c r="G350" s="17"/>
      <c r="H350" s="17"/>
      <c r="J350" s="17"/>
      <c r="K350" s="17"/>
      <c r="L350" s="20"/>
      <c r="M350" s="20"/>
      <c r="N350" s="20"/>
      <c r="O350" s="20"/>
      <c r="P350" s="17"/>
      <c r="Q350" s="17"/>
      <c r="R350" s="17"/>
      <c r="S350" s="17"/>
      <c r="T350" s="17"/>
      <c r="U350" s="17"/>
      <c r="V350" s="17"/>
      <c r="W350" s="17"/>
      <c r="X350" s="17"/>
      <c r="Y350" s="17"/>
      <c r="Z350" s="17"/>
      <c r="AA350" s="17"/>
    </row>
    <row r="351" spans="1:29" x14ac:dyDescent="0.25">
      <c r="A351" s="17"/>
      <c r="B351" s="18"/>
      <c r="C351" s="18"/>
      <c r="D351" s="17"/>
      <c r="E351" s="17"/>
      <c r="F351" s="17"/>
      <c r="G351" s="17"/>
      <c r="H351" s="17"/>
      <c r="J351" s="17"/>
      <c r="K351" s="17"/>
      <c r="L351" s="20"/>
      <c r="M351" s="20"/>
      <c r="N351" s="20"/>
      <c r="O351" s="20"/>
      <c r="P351" s="17"/>
      <c r="Q351" s="17"/>
      <c r="R351" s="17"/>
      <c r="S351" s="17"/>
      <c r="T351" s="17"/>
      <c r="U351" s="17"/>
      <c r="V351" s="17"/>
      <c r="W351" s="17"/>
      <c r="X351" s="17"/>
      <c r="Y351" s="17"/>
      <c r="Z351" s="17"/>
      <c r="AA351" s="17"/>
    </row>
    <row r="352" spans="1:29" x14ac:dyDescent="0.25">
      <c r="A352" s="17"/>
      <c r="B352" s="18"/>
      <c r="C352" s="18"/>
      <c r="D352" s="17"/>
      <c r="E352" s="17"/>
      <c r="F352" s="17"/>
      <c r="G352" s="17"/>
      <c r="H352" s="17"/>
      <c r="J352" s="17"/>
      <c r="K352" s="17"/>
      <c r="L352" s="20"/>
      <c r="M352" s="20"/>
      <c r="N352" s="20"/>
      <c r="O352" s="20"/>
      <c r="P352" s="17"/>
      <c r="Q352" s="17"/>
      <c r="R352" s="17"/>
      <c r="S352" s="17"/>
      <c r="T352" s="17"/>
      <c r="U352" s="17"/>
      <c r="V352" s="17"/>
      <c r="W352" s="17"/>
      <c r="X352" s="17"/>
      <c r="Y352" s="17"/>
      <c r="Z352" s="17"/>
      <c r="AA352" s="17"/>
    </row>
    <row r="353" spans="1:29" x14ac:dyDescent="0.25">
      <c r="A353" s="17"/>
      <c r="B353" s="18"/>
      <c r="C353" s="18"/>
      <c r="D353" s="17"/>
      <c r="E353" s="17"/>
      <c r="F353" s="17"/>
      <c r="G353" s="17"/>
      <c r="H353" s="17"/>
      <c r="J353" s="17"/>
      <c r="K353" s="17"/>
      <c r="L353" s="20"/>
      <c r="M353" s="20"/>
      <c r="N353" s="20"/>
      <c r="O353" s="20"/>
      <c r="P353" s="17"/>
      <c r="Q353" s="17"/>
      <c r="R353" s="17"/>
      <c r="S353" s="17"/>
      <c r="T353" s="17"/>
      <c r="U353" s="17"/>
      <c r="V353" s="17"/>
      <c r="W353" s="17"/>
      <c r="X353" s="17"/>
      <c r="Y353" s="17"/>
      <c r="Z353" s="17"/>
      <c r="AA353" s="17"/>
    </row>
    <row r="354" spans="1:29" x14ac:dyDescent="0.25">
      <c r="A354" s="17"/>
      <c r="B354" s="18"/>
      <c r="C354" s="18"/>
      <c r="D354" s="17"/>
      <c r="E354" s="17"/>
      <c r="F354" s="17"/>
      <c r="G354" s="17"/>
      <c r="H354" s="17"/>
      <c r="J354" s="17"/>
      <c r="K354" s="17"/>
      <c r="L354" s="20"/>
      <c r="M354" s="20"/>
      <c r="N354" s="20"/>
      <c r="O354" s="20"/>
      <c r="P354" s="17"/>
      <c r="Q354" s="17"/>
      <c r="R354" s="17"/>
      <c r="S354" s="17"/>
      <c r="T354" s="17"/>
      <c r="U354" s="17"/>
      <c r="V354" s="17"/>
      <c r="W354" s="17"/>
      <c r="X354" s="17"/>
      <c r="Y354" s="17"/>
      <c r="Z354" s="17"/>
      <c r="AA354" s="17"/>
    </row>
    <row r="355" spans="1:29" x14ac:dyDescent="0.25">
      <c r="A355" s="17"/>
      <c r="B355" s="18"/>
      <c r="C355" s="18"/>
      <c r="D355" s="17"/>
      <c r="E355" s="17"/>
      <c r="F355" s="17"/>
      <c r="G355" s="18"/>
      <c r="H355" s="18"/>
      <c r="J355" s="17"/>
      <c r="K355" s="17"/>
      <c r="L355" s="20"/>
      <c r="M355" s="20"/>
      <c r="N355" s="20"/>
      <c r="O355" s="20"/>
      <c r="P355" s="17"/>
      <c r="Q355" s="17"/>
      <c r="R355" s="17"/>
      <c r="S355" s="17"/>
      <c r="T355" s="17"/>
      <c r="U355" s="17"/>
      <c r="V355" s="17"/>
      <c r="W355" s="17"/>
      <c r="X355" s="17"/>
      <c r="Y355" s="17"/>
      <c r="Z355" s="17"/>
      <c r="AA355" s="17"/>
    </row>
    <row r="356" spans="1:29" x14ac:dyDescent="0.25">
      <c r="A356" s="17"/>
      <c r="B356" s="18"/>
      <c r="C356" s="18"/>
      <c r="D356" s="17"/>
      <c r="E356" s="17"/>
      <c r="F356" s="17"/>
      <c r="G356" s="18"/>
      <c r="H356" s="18"/>
      <c r="J356" s="17"/>
      <c r="K356" s="17"/>
      <c r="L356" s="20"/>
      <c r="M356" s="20"/>
      <c r="N356" s="20"/>
      <c r="O356" s="20"/>
      <c r="P356" s="17"/>
      <c r="Q356" s="17"/>
      <c r="R356" s="17"/>
      <c r="S356" s="17"/>
      <c r="T356" s="17"/>
      <c r="U356" s="17"/>
      <c r="V356" s="17"/>
      <c r="W356" s="17"/>
      <c r="X356" s="17"/>
      <c r="Y356" s="17"/>
      <c r="Z356" s="17"/>
      <c r="AA356" s="17"/>
    </row>
    <row r="357" spans="1:29" s="51" customFormat="1" x14ac:dyDescent="0.25">
      <c r="A357" s="17"/>
      <c r="B357" s="18"/>
      <c r="C357" s="18"/>
      <c r="D357" s="17"/>
      <c r="E357" s="17"/>
      <c r="F357" s="17"/>
      <c r="G357" s="17"/>
      <c r="H357" s="17"/>
      <c r="I357" s="19"/>
      <c r="J357" s="17"/>
      <c r="K357" s="17"/>
      <c r="L357" s="20"/>
      <c r="M357" s="20"/>
      <c r="N357" s="20"/>
      <c r="O357" s="20"/>
      <c r="P357" s="17"/>
      <c r="Q357" s="17"/>
      <c r="R357" s="17"/>
      <c r="S357" s="17"/>
      <c r="T357" s="17"/>
      <c r="U357" s="17"/>
      <c r="V357" s="17"/>
      <c r="W357" s="17"/>
      <c r="X357" s="17"/>
      <c r="Y357" s="17"/>
      <c r="Z357" s="17"/>
      <c r="AA357" s="17"/>
      <c r="AB357" s="43"/>
      <c r="AC357" s="43"/>
    </row>
    <row r="358" spans="1:29" x14ac:dyDescent="0.25">
      <c r="A358" s="17"/>
      <c r="B358" s="18"/>
      <c r="C358" s="18"/>
      <c r="D358" s="17"/>
      <c r="E358" s="17"/>
      <c r="F358" s="17"/>
      <c r="G358" s="17"/>
      <c r="H358" s="17"/>
      <c r="J358" s="17"/>
      <c r="K358" s="17"/>
      <c r="L358" s="20"/>
      <c r="M358" s="20"/>
      <c r="N358" s="20"/>
      <c r="O358" s="20"/>
      <c r="P358" s="17"/>
      <c r="Q358" s="17"/>
      <c r="R358" s="17"/>
      <c r="S358" s="17"/>
      <c r="T358" s="17"/>
      <c r="U358" s="17"/>
      <c r="V358" s="17"/>
      <c r="W358" s="17"/>
      <c r="X358" s="17"/>
      <c r="Y358" s="17"/>
      <c r="Z358" s="17"/>
      <c r="AA358" s="17"/>
    </row>
    <row r="359" spans="1:29" x14ac:dyDescent="0.25">
      <c r="A359" s="17"/>
      <c r="B359" s="18"/>
      <c r="C359" s="18"/>
      <c r="D359" s="17"/>
      <c r="E359" s="17"/>
      <c r="F359" s="17"/>
      <c r="G359" s="18"/>
      <c r="H359" s="18"/>
      <c r="J359" s="17"/>
      <c r="K359" s="17"/>
      <c r="L359" s="20"/>
      <c r="M359" s="20"/>
      <c r="N359" s="20"/>
      <c r="O359" s="20"/>
      <c r="P359" s="17"/>
      <c r="Q359" s="17"/>
      <c r="R359" s="17"/>
      <c r="S359" s="17"/>
      <c r="T359" s="17"/>
      <c r="U359" s="17"/>
      <c r="V359" s="17"/>
      <c r="W359" s="17"/>
      <c r="X359" s="17"/>
      <c r="Y359" s="17"/>
      <c r="Z359" s="17"/>
      <c r="AA359" s="17"/>
    </row>
    <row r="360" spans="1:29" x14ac:dyDescent="0.25">
      <c r="A360" s="17"/>
      <c r="B360" s="18"/>
      <c r="C360" s="18"/>
      <c r="D360" s="17"/>
      <c r="E360" s="17"/>
      <c r="F360" s="17"/>
      <c r="G360" s="17"/>
      <c r="H360" s="17"/>
      <c r="J360" s="17"/>
      <c r="K360" s="17"/>
      <c r="L360" s="20"/>
      <c r="M360" s="20"/>
      <c r="N360" s="20"/>
      <c r="O360" s="20"/>
      <c r="P360" s="17"/>
      <c r="Q360" s="17"/>
      <c r="R360" s="17"/>
      <c r="S360" s="17"/>
      <c r="T360" s="17"/>
      <c r="U360" s="17"/>
      <c r="V360" s="17"/>
      <c r="W360" s="17"/>
      <c r="X360" s="17"/>
      <c r="Y360" s="17"/>
      <c r="Z360" s="17"/>
      <c r="AA360" s="17"/>
      <c r="AB360" s="49"/>
      <c r="AC360" s="49"/>
    </row>
    <row r="361" spans="1:29" x14ac:dyDescent="0.25">
      <c r="A361" s="17"/>
      <c r="B361" s="18"/>
      <c r="C361" s="18"/>
      <c r="D361" s="17"/>
      <c r="E361" s="17"/>
      <c r="F361" s="17"/>
      <c r="G361" s="17"/>
      <c r="H361" s="17"/>
      <c r="J361" s="17"/>
      <c r="K361" s="17"/>
      <c r="L361" s="20"/>
      <c r="M361" s="20"/>
      <c r="N361" s="20"/>
      <c r="O361" s="20"/>
      <c r="P361" s="17"/>
      <c r="Q361" s="17"/>
      <c r="R361" s="17"/>
      <c r="S361" s="17"/>
      <c r="T361" s="17"/>
      <c r="U361" s="17"/>
      <c r="V361" s="17"/>
      <c r="W361" s="17"/>
      <c r="X361" s="17"/>
      <c r="Y361" s="17"/>
      <c r="Z361" s="17"/>
      <c r="AA361" s="17"/>
    </row>
    <row r="362" spans="1:29" x14ac:dyDescent="0.25">
      <c r="A362" s="17"/>
      <c r="B362" s="18"/>
      <c r="C362" s="18"/>
      <c r="D362" s="17"/>
      <c r="E362" s="17"/>
      <c r="F362" s="17"/>
      <c r="G362" s="18"/>
      <c r="H362" s="18"/>
      <c r="J362" s="17"/>
      <c r="K362" s="17"/>
      <c r="L362" s="20"/>
      <c r="M362" s="20"/>
      <c r="N362" s="20"/>
      <c r="O362" s="20"/>
      <c r="P362" s="17"/>
      <c r="Q362" s="17"/>
      <c r="R362" s="17"/>
      <c r="S362" s="17"/>
      <c r="T362" s="17"/>
      <c r="U362" s="17"/>
      <c r="V362" s="17"/>
      <c r="W362" s="17"/>
      <c r="X362" s="17"/>
      <c r="Y362" s="17"/>
      <c r="Z362" s="17"/>
      <c r="AA362" s="17"/>
    </row>
    <row r="363" spans="1:29" x14ac:dyDescent="0.25">
      <c r="A363" s="17"/>
      <c r="B363" s="18"/>
      <c r="C363" s="18"/>
      <c r="D363" s="17"/>
      <c r="E363" s="17"/>
      <c r="F363" s="17"/>
      <c r="G363" s="18"/>
      <c r="H363" s="18"/>
      <c r="J363" s="17"/>
      <c r="K363" s="17"/>
      <c r="L363" s="20"/>
      <c r="M363" s="20"/>
      <c r="N363" s="20"/>
      <c r="O363" s="20"/>
      <c r="P363" s="17"/>
      <c r="Q363" s="17"/>
      <c r="R363" s="17"/>
      <c r="S363" s="17"/>
      <c r="T363" s="17"/>
      <c r="U363" s="17"/>
      <c r="V363" s="17"/>
      <c r="W363" s="17"/>
      <c r="X363" s="17"/>
      <c r="Y363" s="17"/>
      <c r="Z363" s="17"/>
      <c r="AA363" s="17"/>
    </row>
    <row r="364" spans="1:29" x14ac:dyDescent="0.25">
      <c r="A364" s="17"/>
      <c r="B364" s="18"/>
      <c r="C364" s="18"/>
      <c r="D364" s="17"/>
      <c r="E364" s="17"/>
      <c r="F364" s="17"/>
      <c r="G364" s="17"/>
      <c r="H364" s="17"/>
      <c r="J364" s="17"/>
      <c r="K364" s="17"/>
      <c r="L364" s="20"/>
      <c r="M364" s="20"/>
      <c r="N364" s="20"/>
      <c r="O364" s="20"/>
      <c r="P364" s="17"/>
      <c r="Q364" s="17"/>
      <c r="R364" s="17"/>
      <c r="S364" s="17"/>
      <c r="T364" s="17"/>
      <c r="U364" s="17"/>
      <c r="V364" s="17"/>
      <c r="W364" s="17"/>
      <c r="X364" s="17"/>
      <c r="Y364" s="17"/>
      <c r="Z364" s="17"/>
      <c r="AA364" s="17"/>
    </row>
    <row r="365" spans="1:29" x14ac:dyDescent="0.25">
      <c r="A365" s="17"/>
      <c r="B365" s="18"/>
      <c r="C365" s="18"/>
      <c r="D365" s="17"/>
      <c r="E365" s="17"/>
      <c r="F365" s="17"/>
      <c r="G365" s="17"/>
      <c r="H365" s="17"/>
      <c r="J365" s="17"/>
      <c r="K365" s="17"/>
      <c r="L365" s="20"/>
      <c r="M365" s="20"/>
      <c r="N365" s="20"/>
      <c r="O365" s="20"/>
      <c r="P365" s="17"/>
      <c r="Q365" s="17"/>
      <c r="R365" s="17"/>
      <c r="S365" s="17"/>
      <c r="T365" s="17"/>
      <c r="U365" s="17"/>
      <c r="V365" s="17"/>
      <c r="W365" s="17"/>
      <c r="X365" s="17"/>
      <c r="Y365" s="17"/>
      <c r="Z365" s="17"/>
      <c r="AA365" s="17"/>
    </row>
    <row r="366" spans="1:29" x14ac:dyDescent="0.25">
      <c r="A366" s="17"/>
      <c r="B366" s="18"/>
      <c r="C366" s="18"/>
      <c r="D366" s="17"/>
      <c r="E366" s="17"/>
      <c r="F366" s="17"/>
      <c r="G366" s="17"/>
      <c r="H366" s="17"/>
      <c r="J366" s="17"/>
      <c r="K366" s="17"/>
      <c r="L366" s="20"/>
      <c r="M366" s="20"/>
      <c r="N366" s="20"/>
      <c r="O366" s="20"/>
      <c r="P366" s="17"/>
      <c r="Q366" s="17"/>
      <c r="R366" s="17"/>
      <c r="S366" s="17"/>
      <c r="T366" s="17"/>
      <c r="U366" s="17"/>
      <c r="V366" s="17"/>
      <c r="W366" s="17"/>
      <c r="X366" s="17"/>
      <c r="Y366" s="17"/>
      <c r="Z366" s="17"/>
      <c r="AA366" s="17"/>
    </row>
    <row r="367" spans="1:29" x14ac:dyDescent="0.25">
      <c r="A367" s="17"/>
      <c r="B367" s="18"/>
      <c r="C367" s="18"/>
      <c r="D367" s="17"/>
      <c r="E367" s="17"/>
      <c r="F367" s="17"/>
      <c r="G367" s="17"/>
      <c r="H367" s="17"/>
      <c r="J367" s="17"/>
      <c r="K367" s="17"/>
      <c r="L367" s="20"/>
      <c r="M367" s="20"/>
      <c r="N367" s="20"/>
      <c r="O367" s="20"/>
      <c r="P367" s="17"/>
      <c r="Q367" s="17"/>
      <c r="R367" s="17"/>
      <c r="S367" s="17"/>
      <c r="T367" s="17"/>
      <c r="U367" s="17"/>
      <c r="V367" s="17"/>
      <c r="W367" s="17"/>
      <c r="X367" s="17"/>
      <c r="Y367" s="17"/>
      <c r="Z367" s="17"/>
      <c r="AA367" s="17"/>
      <c r="AB367" s="51"/>
      <c r="AC367" s="51"/>
    </row>
    <row r="368" spans="1:29" x14ac:dyDescent="0.25">
      <c r="A368" s="17"/>
      <c r="B368" s="18"/>
      <c r="C368" s="18"/>
      <c r="D368" s="17"/>
      <c r="E368" s="17"/>
      <c r="F368" s="17"/>
      <c r="G368" s="17"/>
      <c r="H368" s="17"/>
      <c r="J368" s="17"/>
      <c r="K368" s="17"/>
      <c r="L368" s="20"/>
      <c r="M368" s="20"/>
      <c r="N368" s="20"/>
      <c r="O368" s="20"/>
      <c r="P368" s="17"/>
      <c r="Q368" s="17"/>
      <c r="R368" s="17"/>
      <c r="S368" s="17"/>
      <c r="T368" s="17"/>
      <c r="U368" s="17"/>
      <c r="V368" s="17"/>
      <c r="W368" s="17"/>
      <c r="X368" s="17"/>
      <c r="Y368" s="17"/>
      <c r="Z368" s="17"/>
      <c r="AA368" s="17"/>
    </row>
    <row r="369" spans="1:29" x14ac:dyDescent="0.25">
      <c r="A369" s="17"/>
      <c r="B369" s="18"/>
      <c r="C369" s="18"/>
      <c r="D369" s="17"/>
      <c r="E369" s="17"/>
      <c r="F369" s="17"/>
      <c r="G369" s="17"/>
      <c r="H369" s="17"/>
      <c r="J369" s="17"/>
      <c r="K369" s="17"/>
      <c r="L369" s="20"/>
      <c r="M369" s="20"/>
      <c r="N369" s="20"/>
      <c r="O369" s="20"/>
      <c r="P369" s="17"/>
      <c r="Q369" s="17"/>
      <c r="R369" s="17"/>
      <c r="S369" s="17"/>
      <c r="T369" s="17"/>
      <c r="U369" s="17"/>
      <c r="V369" s="17"/>
      <c r="W369" s="17"/>
      <c r="X369" s="17"/>
      <c r="Y369" s="17"/>
      <c r="Z369" s="17"/>
      <c r="AA369" s="17"/>
    </row>
    <row r="370" spans="1:29" x14ac:dyDescent="0.25">
      <c r="A370" s="17"/>
      <c r="B370" s="18"/>
      <c r="C370" s="18"/>
      <c r="D370" s="17"/>
      <c r="E370" s="17"/>
      <c r="F370" s="17"/>
      <c r="G370" s="17"/>
      <c r="H370" s="17"/>
      <c r="J370" s="17"/>
      <c r="K370" s="17"/>
      <c r="L370" s="20"/>
      <c r="M370" s="20"/>
      <c r="N370" s="20"/>
      <c r="O370" s="20"/>
      <c r="P370" s="17"/>
      <c r="Q370" s="17"/>
      <c r="R370" s="17"/>
      <c r="S370" s="17"/>
      <c r="T370" s="17"/>
      <c r="U370" s="17"/>
      <c r="V370" s="17"/>
      <c r="W370" s="17"/>
      <c r="X370" s="17"/>
      <c r="Y370" s="17"/>
      <c r="Z370" s="17"/>
      <c r="AA370" s="17"/>
    </row>
    <row r="371" spans="1:29" x14ac:dyDescent="0.25">
      <c r="A371" s="17"/>
      <c r="B371" s="18"/>
      <c r="C371" s="18"/>
      <c r="D371" s="17"/>
      <c r="E371" s="17"/>
      <c r="F371" s="17"/>
      <c r="G371" s="17"/>
      <c r="H371" s="17"/>
      <c r="J371" s="17"/>
      <c r="K371" s="17"/>
      <c r="L371" s="20"/>
      <c r="M371" s="20"/>
      <c r="N371" s="20"/>
      <c r="O371" s="20"/>
      <c r="P371" s="17"/>
      <c r="Q371" s="17"/>
      <c r="R371" s="17"/>
      <c r="S371" s="17"/>
      <c r="T371" s="17"/>
      <c r="U371" s="17"/>
      <c r="V371" s="17"/>
      <c r="W371" s="17"/>
      <c r="X371" s="17"/>
      <c r="Y371" s="17"/>
      <c r="Z371" s="17"/>
      <c r="AA371" s="17"/>
    </row>
    <row r="372" spans="1:29" x14ac:dyDescent="0.25">
      <c r="A372" s="17"/>
      <c r="B372" s="18"/>
      <c r="C372" s="18"/>
      <c r="D372" s="17"/>
      <c r="E372" s="17"/>
      <c r="F372" s="17"/>
      <c r="G372" s="17"/>
      <c r="H372" s="17"/>
      <c r="J372" s="17"/>
      <c r="K372" s="17"/>
      <c r="L372" s="20"/>
      <c r="M372" s="20"/>
      <c r="N372" s="20"/>
      <c r="O372" s="20"/>
      <c r="P372" s="17"/>
      <c r="Q372" s="17"/>
      <c r="R372" s="17"/>
      <c r="S372" s="17"/>
      <c r="T372" s="17"/>
      <c r="U372" s="17"/>
      <c r="V372" s="17"/>
      <c r="W372" s="17"/>
      <c r="X372" s="17"/>
      <c r="Y372" s="17"/>
      <c r="Z372" s="17"/>
      <c r="AA372" s="17"/>
    </row>
    <row r="373" spans="1:29" x14ac:dyDescent="0.25">
      <c r="A373" s="17"/>
      <c r="B373" s="18"/>
      <c r="C373" s="18"/>
      <c r="D373" s="17"/>
      <c r="E373" s="17"/>
      <c r="F373" s="17"/>
      <c r="G373" s="17"/>
      <c r="H373" s="17"/>
      <c r="J373" s="17"/>
      <c r="K373" s="17"/>
      <c r="L373" s="20"/>
      <c r="M373" s="20"/>
      <c r="N373" s="20"/>
      <c r="O373" s="20"/>
      <c r="P373" s="17"/>
      <c r="Q373" s="17"/>
      <c r="R373" s="17"/>
      <c r="S373" s="17"/>
      <c r="T373" s="17"/>
      <c r="U373" s="17"/>
      <c r="V373" s="17"/>
      <c r="W373" s="17"/>
      <c r="X373" s="17"/>
      <c r="Y373" s="17"/>
      <c r="Z373" s="17"/>
      <c r="AA373" s="17"/>
    </row>
    <row r="374" spans="1:29" x14ac:dyDescent="0.25">
      <c r="A374" s="17"/>
      <c r="B374" s="18"/>
      <c r="C374" s="18"/>
      <c r="D374" s="17"/>
      <c r="E374" s="17"/>
      <c r="F374" s="17"/>
      <c r="G374" s="17"/>
      <c r="H374" s="17"/>
      <c r="J374" s="17"/>
      <c r="K374" s="17"/>
      <c r="L374" s="20"/>
      <c r="M374" s="20"/>
      <c r="N374" s="20"/>
      <c r="O374" s="20"/>
      <c r="P374" s="17"/>
      <c r="Q374" s="17"/>
      <c r="R374" s="17"/>
      <c r="S374" s="17"/>
      <c r="T374" s="17"/>
      <c r="U374" s="17"/>
      <c r="V374" s="17"/>
      <c r="W374" s="17"/>
      <c r="X374" s="17"/>
      <c r="Y374" s="17"/>
      <c r="Z374" s="17"/>
      <c r="AA374" s="17"/>
    </row>
    <row r="375" spans="1:29" x14ac:dyDescent="0.25">
      <c r="A375" s="17"/>
      <c r="B375" s="18"/>
      <c r="C375" s="18"/>
      <c r="D375" s="17"/>
      <c r="E375" s="17"/>
      <c r="F375" s="17"/>
      <c r="G375" s="17"/>
      <c r="H375" s="17"/>
      <c r="J375" s="17"/>
      <c r="K375" s="17"/>
      <c r="L375" s="20"/>
      <c r="M375" s="20"/>
      <c r="N375" s="20"/>
      <c r="O375" s="20"/>
      <c r="P375" s="17"/>
      <c r="Q375" s="17"/>
      <c r="R375" s="17"/>
      <c r="S375" s="17"/>
      <c r="T375" s="17"/>
      <c r="U375" s="17"/>
      <c r="V375" s="17"/>
      <c r="W375" s="17"/>
      <c r="X375" s="17"/>
      <c r="Y375" s="17"/>
      <c r="Z375" s="17"/>
      <c r="AA375" s="17"/>
    </row>
    <row r="376" spans="1:29" x14ac:dyDescent="0.25">
      <c r="A376" s="17"/>
      <c r="B376" s="18"/>
      <c r="C376" s="18"/>
      <c r="D376" s="17"/>
      <c r="E376" s="17"/>
      <c r="F376" s="17"/>
      <c r="G376" s="18"/>
      <c r="H376" s="18"/>
      <c r="J376" s="17"/>
      <c r="K376" s="17"/>
      <c r="L376" s="20"/>
      <c r="M376" s="20"/>
      <c r="N376" s="20"/>
      <c r="O376" s="20"/>
      <c r="P376" s="17"/>
      <c r="Q376" s="17"/>
      <c r="R376" s="17"/>
      <c r="S376" s="17"/>
      <c r="T376" s="17"/>
      <c r="U376" s="17"/>
      <c r="V376" s="17"/>
      <c r="W376" s="17"/>
      <c r="X376" s="17"/>
      <c r="Y376" s="17"/>
      <c r="Z376" s="17"/>
      <c r="AA376" s="17"/>
    </row>
    <row r="377" spans="1:29" x14ac:dyDescent="0.25">
      <c r="A377" s="17"/>
      <c r="B377" s="18"/>
      <c r="C377" s="18"/>
      <c r="D377" s="17"/>
      <c r="E377" s="17"/>
      <c r="F377" s="17"/>
      <c r="G377" s="17"/>
      <c r="H377" s="17"/>
      <c r="J377" s="17"/>
      <c r="K377" s="17"/>
      <c r="L377" s="20"/>
      <c r="M377" s="20"/>
      <c r="N377" s="20"/>
      <c r="O377" s="20"/>
      <c r="P377" s="17"/>
      <c r="Q377" s="17"/>
      <c r="R377" s="17"/>
      <c r="S377" s="17"/>
      <c r="T377" s="17"/>
      <c r="U377" s="17"/>
      <c r="V377" s="17"/>
      <c r="W377" s="17"/>
      <c r="X377" s="17"/>
      <c r="Y377" s="17"/>
      <c r="Z377" s="17"/>
      <c r="AA377" s="17"/>
    </row>
    <row r="378" spans="1:29" x14ac:dyDescent="0.25">
      <c r="A378" s="17"/>
      <c r="B378" s="18"/>
      <c r="C378" s="18"/>
      <c r="D378" s="17"/>
      <c r="E378" s="17"/>
      <c r="F378" s="17"/>
      <c r="G378" s="18"/>
      <c r="H378" s="18"/>
      <c r="J378" s="17"/>
      <c r="K378" s="17"/>
      <c r="L378" s="20"/>
      <c r="M378" s="20"/>
      <c r="N378" s="20"/>
      <c r="O378" s="20"/>
      <c r="P378" s="17"/>
      <c r="Q378" s="17"/>
      <c r="R378" s="17"/>
      <c r="S378" s="17"/>
      <c r="T378" s="17"/>
      <c r="U378" s="17"/>
      <c r="V378" s="17"/>
      <c r="W378" s="17"/>
      <c r="X378" s="17"/>
      <c r="Y378" s="17"/>
      <c r="Z378" s="17"/>
      <c r="AA378" s="17"/>
    </row>
    <row r="379" spans="1:29" x14ac:dyDescent="0.25">
      <c r="A379" s="17"/>
      <c r="B379" s="18"/>
      <c r="C379" s="18"/>
      <c r="D379" s="17"/>
      <c r="E379" s="17"/>
      <c r="F379" s="17"/>
      <c r="G379" s="17"/>
      <c r="H379" s="17"/>
      <c r="J379" s="17"/>
      <c r="K379" s="17"/>
      <c r="L379" s="20"/>
      <c r="M379" s="20"/>
      <c r="N379" s="20"/>
      <c r="O379" s="20"/>
      <c r="P379" s="17"/>
      <c r="Q379" s="17"/>
      <c r="R379" s="17"/>
      <c r="S379" s="17"/>
      <c r="T379" s="17"/>
      <c r="U379" s="17"/>
      <c r="V379" s="17"/>
      <c r="W379" s="17"/>
      <c r="X379" s="17"/>
      <c r="Y379" s="17"/>
      <c r="Z379" s="17"/>
      <c r="AA379" s="17"/>
    </row>
    <row r="380" spans="1:29" x14ac:dyDescent="0.25">
      <c r="A380" s="17"/>
      <c r="B380" s="18"/>
      <c r="C380" s="18"/>
      <c r="D380" s="17"/>
      <c r="E380" s="17"/>
      <c r="F380" s="17"/>
      <c r="G380" s="17"/>
      <c r="H380" s="17"/>
      <c r="J380" s="17"/>
      <c r="K380" s="17"/>
      <c r="L380" s="20"/>
      <c r="M380" s="20"/>
      <c r="N380" s="20"/>
      <c r="O380" s="20"/>
      <c r="P380" s="17"/>
      <c r="Q380" s="17"/>
      <c r="R380" s="17"/>
      <c r="S380" s="17"/>
      <c r="T380" s="17"/>
      <c r="U380" s="17"/>
      <c r="V380" s="17"/>
      <c r="W380" s="17"/>
      <c r="X380" s="17"/>
      <c r="Y380" s="17"/>
      <c r="Z380" s="17"/>
      <c r="AA380" s="17"/>
    </row>
    <row r="381" spans="1:29" x14ac:dyDescent="0.25">
      <c r="A381" s="17"/>
      <c r="B381" s="18"/>
      <c r="C381" s="18"/>
      <c r="D381" s="17"/>
      <c r="E381" s="17"/>
      <c r="F381" s="17"/>
      <c r="G381" s="17"/>
      <c r="H381" s="17"/>
      <c r="J381" s="17"/>
      <c r="K381" s="17"/>
      <c r="L381" s="20"/>
      <c r="M381" s="20"/>
      <c r="N381" s="20"/>
      <c r="O381" s="20"/>
      <c r="P381" s="17"/>
      <c r="Q381" s="17"/>
      <c r="R381" s="17"/>
      <c r="S381" s="17"/>
      <c r="T381" s="17"/>
      <c r="U381" s="17"/>
      <c r="V381" s="17"/>
      <c r="W381" s="17"/>
      <c r="X381" s="17"/>
      <c r="Y381" s="17"/>
      <c r="Z381" s="17"/>
      <c r="AA381" s="17"/>
    </row>
    <row r="382" spans="1:29" x14ac:dyDescent="0.25">
      <c r="A382" s="17"/>
      <c r="B382" s="18"/>
      <c r="C382" s="18"/>
      <c r="D382" s="17"/>
      <c r="E382" s="17"/>
      <c r="F382" s="17"/>
      <c r="G382" s="17"/>
      <c r="H382" s="17"/>
      <c r="J382" s="17"/>
      <c r="K382" s="17"/>
      <c r="L382" s="20"/>
      <c r="M382" s="20"/>
      <c r="N382" s="20"/>
      <c r="O382" s="20"/>
      <c r="P382" s="17"/>
      <c r="Q382" s="17"/>
      <c r="R382" s="17"/>
      <c r="S382" s="17"/>
      <c r="T382" s="17"/>
      <c r="U382" s="17"/>
      <c r="V382" s="17"/>
      <c r="W382" s="17"/>
      <c r="X382" s="17"/>
      <c r="Y382" s="17"/>
      <c r="Z382" s="17"/>
      <c r="AA382" s="17"/>
    </row>
    <row r="383" spans="1:29" x14ac:dyDescent="0.25">
      <c r="A383" s="17"/>
      <c r="B383" s="18"/>
      <c r="C383" s="18"/>
      <c r="D383" s="17"/>
      <c r="E383" s="17"/>
      <c r="F383" s="17"/>
      <c r="G383" s="17"/>
      <c r="H383" s="17"/>
      <c r="J383" s="17"/>
      <c r="K383" s="17"/>
      <c r="L383" s="20"/>
      <c r="M383" s="20"/>
      <c r="N383" s="20"/>
      <c r="O383" s="20"/>
      <c r="P383" s="17"/>
      <c r="Q383" s="17"/>
      <c r="R383" s="17"/>
      <c r="S383" s="17"/>
      <c r="T383" s="17"/>
      <c r="U383" s="17"/>
      <c r="V383" s="17"/>
      <c r="W383" s="17"/>
      <c r="X383" s="17"/>
      <c r="Y383" s="17"/>
      <c r="Z383" s="17"/>
      <c r="AA383" s="17"/>
      <c r="AB383" s="50"/>
      <c r="AC383" s="50"/>
    </row>
    <row r="384" spans="1:29" x14ac:dyDescent="0.25">
      <c r="A384" s="17"/>
      <c r="B384" s="18"/>
      <c r="C384" s="18"/>
      <c r="D384" s="17"/>
      <c r="E384" s="17"/>
      <c r="F384" s="17"/>
      <c r="G384" s="17"/>
      <c r="H384" s="17"/>
      <c r="J384" s="17"/>
      <c r="K384" s="17"/>
      <c r="L384" s="20"/>
      <c r="M384" s="20"/>
      <c r="N384" s="20"/>
      <c r="O384" s="20"/>
      <c r="P384" s="17"/>
      <c r="Q384" s="17"/>
      <c r="R384" s="17"/>
      <c r="S384" s="17"/>
      <c r="T384" s="17"/>
      <c r="U384" s="17"/>
      <c r="V384" s="17"/>
      <c r="W384" s="17"/>
      <c r="X384" s="17"/>
      <c r="Y384" s="17"/>
      <c r="Z384" s="17"/>
      <c r="AA384" s="17"/>
      <c r="AB384" s="46"/>
      <c r="AC384" s="46"/>
    </row>
    <row r="385" spans="1:29" x14ac:dyDescent="0.25">
      <c r="A385" s="17"/>
      <c r="B385" s="18"/>
      <c r="C385" s="18"/>
      <c r="D385" s="17"/>
      <c r="E385" s="17"/>
      <c r="F385" s="17"/>
      <c r="G385" s="17"/>
      <c r="H385" s="17"/>
      <c r="J385" s="17"/>
      <c r="K385" s="17"/>
      <c r="L385" s="20"/>
      <c r="M385" s="20"/>
      <c r="N385" s="20"/>
      <c r="O385" s="20"/>
      <c r="P385" s="17"/>
      <c r="Q385" s="17"/>
      <c r="R385" s="17"/>
      <c r="S385" s="17"/>
      <c r="T385" s="17"/>
      <c r="U385" s="17"/>
      <c r="V385" s="17"/>
      <c r="W385" s="17"/>
      <c r="X385" s="17"/>
      <c r="Y385" s="17"/>
      <c r="Z385" s="17"/>
      <c r="AA385" s="17"/>
    </row>
    <row r="386" spans="1:29" x14ac:dyDescent="0.25">
      <c r="A386" s="17"/>
      <c r="B386" s="18"/>
      <c r="C386" s="18"/>
      <c r="D386" s="17"/>
      <c r="E386" s="17"/>
      <c r="F386" s="17"/>
      <c r="G386" s="17"/>
      <c r="H386" s="17"/>
      <c r="J386" s="17"/>
      <c r="K386" s="17"/>
      <c r="L386" s="20"/>
      <c r="M386" s="20"/>
      <c r="N386" s="20"/>
      <c r="O386" s="20"/>
      <c r="P386" s="17"/>
      <c r="Q386" s="17"/>
      <c r="R386" s="17"/>
      <c r="S386" s="17"/>
      <c r="T386" s="17"/>
      <c r="U386" s="17"/>
      <c r="V386" s="17"/>
      <c r="W386" s="17"/>
      <c r="X386" s="17"/>
      <c r="Y386" s="17"/>
      <c r="Z386" s="17"/>
      <c r="AA386" s="17"/>
    </row>
    <row r="387" spans="1:29" x14ac:dyDescent="0.25">
      <c r="A387" s="17"/>
      <c r="B387" s="18"/>
      <c r="C387" s="18"/>
      <c r="D387" s="17"/>
      <c r="E387" s="17"/>
      <c r="F387" s="17"/>
      <c r="G387" s="18"/>
      <c r="H387" s="18"/>
      <c r="J387" s="17"/>
      <c r="K387" s="17"/>
      <c r="L387" s="20"/>
      <c r="M387" s="20"/>
      <c r="N387" s="20"/>
      <c r="O387" s="20"/>
      <c r="P387" s="17"/>
      <c r="Q387" s="17"/>
      <c r="R387" s="17"/>
      <c r="S387" s="17"/>
      <c r="T387" s="17"/>
      <c r="U387" s="17"/>
      <c r="V387" s="17"/>
      <c r="W387" s="17"/>
      <c r="X387" s="17"/>
      <c r="Y387" s="17"/>
      <c r="Z387" s="17"/>
      <c r="AA387" s="17"/>
    </row>
    <row r="388" spans="1:29" x14ac:dyDescent="0.25">
      <c r="A388" s="17"/>
      <c r="B388" s="18"/>
      <c r="C388" s="18"/>
      <c r="D388" s="17"/>
      <c r="E388" s="17"/>
      <c r="F388" s="17"/>
      <c r="G388" s="17"/>
      <c r="H388" s="17"/>
      <c r="J388" s="17"/>
      <c r="K388" s="17"/>
      <c r="L388" s="20"/>
      <c r="M388" s="20"/>
      <c r="N388" s="20"/>
      <c r="O388" s="20"/>
      <c r="P388" s="17"/>
      <c r="Q388" s="17"/>
      <c r="R388" s="17"/>
      <c r="S388" s="17"/>
      <c r="T388" s="17"/>
      <c r="U388" s="17"/>
      <c r="V388" s="17"/>
      <c r="W388" s="17"/>
      <c r="X388" s="17"/>
      <c r="Y388" s="17"/>
      <c r="Z388" s="17"/>
      <c r="AA388" s="17"/>
    </row>
    <row r="389" spans="1:29" x14ac:dyDescent="0.25">
      <c r="A389" s="17"/>
      <c r="B389" s="18"/>
      <c r="C389" s="18"/>
      <c r="D389" s="17"/>
      <c r="E389" s="17"/>
      <c r="F389" s="17"/>
      <c r="G389" s="17"/>
      <c r="H389" s="17"/>
      <c r="J389" s="17"/>
      <c r="K389" s="17"/>
      <c r="L389" s="20"/>
      <c r="M389" s="20"/>
      <c r="N389" s="20"/>
      <c r="O389" s="20"/>
      <c r="P389" s="17"/>
      <c r="Q389" s="17"/>
      <c r="R389" s="17"/>
      <c r="S389" s="17"/>
      <c r="T389" s="17"/>
      <c r="U389" s="17"/>
      <c r="V389" s="17"/>
      <c r="W389" s="17"/>
      <c r="X389" s="17"/>
      <c r="Y389" s="17"/>
      <c r="Z389" s="17"/>
      <c r="AA389" s="17"/>
    </row>
    <row r="390" spans="1:29" x14ac:dyDescent="0.25">
      <c r="A390" s="17"/>
      <c r="B390" s="18"/>
      <c r="C390" s="18"/>
      <c r="D390" s="17"/>
      <c r="E390" s="17"/>
      <c r="F390" s="17"/>
      <c r="G390" s="17"/>
      <c r="H390" s="17"/>
      <c r="J390" s="17"/>
      <c r="K390" s="17"/>
      <c r="L390" s="20"/>
      <c r="M390" s="20"/>
      <c r="N390" s="20"/>
      <c r="O390" s="20"/>
      <c r="P390" s="17"/>
      <c r="Q390" s="17"/>
      <c r="R390" s="17"/>
      <c r="S390" s="17"/>
      <c r="T390" s="17"/>
      <c r="U390" s="17"/>
      <c r="V390" s="17"/>
      <c r="W390" s="17"/>
      <c r="X390" s="17"/>
      <c r="Y390" s="17"/>
      <c r="Z390" s="17"/>
      <c r="AA390" s="17"/>
      <c r="AB390" s="50"/>
      <c r="AC390" s="50"/>
    </row>
    <row r="391" spans="1:29" x14ac:dyDescent="0.25">
      <c r="A391" s="17"/>
      <c r="B391" s="18"/>
      <c r="C391" s="18"/>
      <c r="D391" s="17"/>
      <c r="E391" s="17"/>
      <c r="F391" s="17"/>
      <c r="G391" s="17"/>
      <c r="H391" s="17"/>
      <c r="J391" s="17"/>
      <c r="K391" s="17"/>
      <c r="L391" s="20"/>
      <c r="M391" s="20"/>
      <c r="N391" s="20"/>
      <c r="O391" s="20"/>
      <c r="P391" s="17"/>
      <c r="Q391" s="17"/>
      <c r="R391" s="17"/>
      <c r="S391" s="17"/>
      <c r="T391" s="17"/>
      <c r="U391" s="17"/>
      <c r="V391" s="17"/>
      <c r="W391" s="17"/>
      <c r="X391" s="17"/>
      <c r="Y391" s="17"/>
      <c r="Z391" s="17"/>
      <c r="AA391" s="17"/>
    </row>
    <row r="392" spans="1:29" x14ac:dyDescent="0.25">
      <c r="A392" s="17"/>
      <c r="B392" s="18"/>
      <c r="C392" s="18"/>
      <c r="D392" s="17"/>
      <c r="E392" s="17"/>
      <c r="F392" s="17"/>
      <c r="G392" s="17"/>
      <c r="H392" s="17"/>
      <c r="J392" s="17"/>
      <c r="K392" s="17"/>
      <c r="L392" s="20"/>
      <c r="M392" s="20"/>
      <c r="N392" s="20"/>
      <c r="O392" s="20"/>
      <c r="P392" s="17"/>
      <c r="Q392" s="17"/>
      <c r="R392" s="17"/>
      <c r="S392" s="17"/>
      <c r="T392" s="17"/>
      <c r="U392" s="17"/>
      <c r="V392" s="17"/>
      <c r="W392" s="17"/>
      <c r="X392" s="17"/>
      <c r="Y392" s="17"/>
      <c r="Z392" s="17"/>
      <c r="AA392" s="17"/>
    </row>
    <row r="393" spans="1:29" x14ac:dyDescent="0.25">
      <c r="A393" s="17"/>
      <c r="B393" s="18"/>
      <c r="C393" s="18"/>
      <c r="D393" s="17"/>
      <c r="E393" s="17"/>
      <c r="F393" s="17"/>
      <c r="G393" s="17"/>
      <c r="H393" s="17"/>
      <c r="J393" s="17"/>
      <c r="K393" s="17"/>
      <c r="L393" s="20"/>
      <c r="M393" s="20"/>
      <c r="N393" s="20"/>
      <c r="O393" s="20"/>
      <c r="P393" s="17"/>
      <c r="Q393" s="17"/>
      <c r="R393" s="17"/>
      <c r="S393" s="17"/>
      <c r="T393" s="17"/>
      <c r="U393" s="17"/>
      <c r="V393" s="17"/>
      <c r="W393" s="17"/>
      <c r="X393" s="17"/>
      <c r="Y393" s="17"/>
      <c r="Z393" s="17"/>
      <c r="AA393" s="17"/>
      <c r="AB393" s="46"/>
      <c r="AC393" s="46"/>
    </row>
    <row r="394" spans="1:29" x14ac:dyDescent="0.25">
      <c r="A394" s="17"/>
      <c r="B394" s="18"/>
      <c r="C394" s="18"/>
      <c r="D394" s="17"/>
      <c r="E394" s="17"/>
      <c r="F394" s="17"/>
      <c r="G394" s="17"/>
      <c r="H394" s="17"/>
      <c r="J394" s="17"/>
      <c r="K394" s="17"/>
      <c r="L394" s="20"/>
      <c r="M394" s="20"/>
      <c r="N394" s="20"/>
      <c r="O394" s="20"/>
      <c r="P394" s="17"/>
      <c r="Q394" s="17"/>
      <c r="R394" s="17"/>
      <c r="S394" s="17"/>
      <c r="T394" s="17"/>
      <c r="U394" s="17"/>
      <c r="V394" s="17"/>
      <c r="W394" s="17"/>
      <c r="X394" s="17"/>
      <c r="Y394" s="17"/>
      <c r="Z394" s="17"/>
      <c r="AA394" s="17"/>
      <c r="AB394" s="48"/>
      <c r="AC394" s="48"/>
    </row>
    <row r="395" spans="1:29" x14ac:dyDescent="0.25">
      <c r="A395" s="17"/>
      <c r="B395" s="18"/>
      <c r="C395" s="18"/>
      <c r="D395" s="17"/>
      <c r="E395" s="17"/>
      <c r="F395" s="17"/>
      <c r="G395" s="17"/>
      <c r="H395" s="17"/>
      <c r="J395" s="17"/>
      <c r="K395" s="17"/>
      <c r="L395" s="20"/>
      <c r="M395" s="20"/>
      <c r="N395" s="20"/>
      <c r="O395" s="20"/>
      <c r="P395" s="17"/>
      <c r="Q395" s="17"/>
      <c r="R395" s="17"/>
      <c r="S395" s="17"/>
      <c r="T395" s="17"/>
      <c r="U395" s="17"/>
      <c r="V395" s="17"/>
      <c r="W395" s="17"/>
      <c r="X395" s="17"/>
      <c r="Y395" s="17"/>
      <c r="Z395" s="17"/>
      <c r="AA395" s="17"/>
    </row>
    <row r="396" spans="1:29" x14ac:dyDescent="0.25">
      <c r="A396" s="17"/>
      <c r="B396" s="18"/>
      <c r="C396" s="18"/>
      <c r="D396" s="17"/>
      <c r="E396" s="17"/>
      <c r="F396" s="17"/>
      <c r="G396" s="17"/>
      <c r="H396" s="17"/>
      <c r="J396" s="17"/>
      <c r="K396" s="17"/>
      <c r="L396" s="20"/>
      <c r="M396" s="20"/>
      <c r="N396" s="20"/>
      <c r="O396" s="20"/>
      <c r="P396" s="17"/>
      <c r="Q396" s="17"/>
      <c r="R396" s="17"/>
      <c r="S396" s="17"/>
      <c r="T396" s="17"/>
      <c r="U396" s="17"/>
      <c r="V396" s="17"/>
      <c r="W396" s="17"/>
      <c r="X396" s="17"/>
      <c r="Y396" s="17"/>
      <c r="Z396" s="17"/>
      <c r="AA396" s="17"/>
    </row>
    <row r="397" spans="1:29" s="51" customFormat="1" x14ac:dyDescent="0.25">
      <c r="A397" s="17"/>
      <c r="B397" s="18"/>
      <c r="C397" s="18"/>
      <c r="D397" s="17"/>
      <c r="E397" s="17"/>
      <c r="F397" s="17"/>
      <c r="G397" s="17"/>
      <c r="H397" s="17"/>
      <c r="I397" s="19"/>
      <c r="J397" s="17"/>
      <c r="K397" s="17"/>
      <c r="L397" s="20"/>
      <c r="M397" s="20"/>
      <c r="N397" s="20"/>
      <c r="O397" s="20"/>
      <c r="P397" s="17"/>
      <c r="Q397" s="17"/>
      <c r="R397" s="17"/>
      <c r="S397" s="17"/>
      <c r="T397" s="17"/>
      <c r="U397" s="17"/>
      <c r="V397" s="17"/>
      <c r="W397" s="17"/>
      <c r="X397" s="17"/>
      <c r="Y397" s="17"/>
      <c r="Z397" s="17"/>
      <c r="AA397" s="17"/>
      <c r="AB397" s="43"/>
      <c r="AC397" s="43"/>
    </row>
    <row r="398" spans="1:29" x14ac:dyDescent="0.25">
      <c r="A398" s="17"/>
      <c r="B398" s="18"/>
      <c r="C398" s="18"/>
      <c r="D398" s="17"/>
      <c r="E398" s="17"/>
      <c r="F398" s="17"/>
      <c r="G398" s="17"/>
      <c r="H398" s="17"/>
      <c r="J398" s="17"/>
      <c r="K398" s="17"/>
      <c r="L398" s="20"/>
      <c r="M398" s="20"/>
      <c r="N398" s="20"/>
      <c r="O398" s="20"/>
      <c r="P398" s="17"/>
      <c r="Q398" s="17"/>
      <c r="R398" s="17"/>
      <c r="S398" s="17"/>
      <c r="T398" s="17"/>
      <c r="U398" s="17"/>
      <c r="V398" s="17"/>
      <c r="W398" s="17"/>
      <c r="X398" s="17"/>
      <c r="Y398" s="17"/>
      <c r="Z398" s="17"/>
      <c r="AA398" s="17"/>
    </row>
    <row r="399" spans="1:29" x14ac:dyDescent="0.25">
      <c r="A399" s="17"/>
      <c r="B399" s="18"/>
      <c r="C399" s="18"/>
      <c r="D399" s="17"/>
      <c r="E399" s="17"/>
      <c r="F399" s="17"/>
      <c r="G399" s="17"/>
      <c r="H399" s="17"/>
      <c r="J399" s="17"/>
      <c r="K399" s="17"/>
      <c r="L399" s="20"/>
      <c r="M399" s="20"/>
      <c r="N399" s="20"/>
      <c r="O399" s="20"/>
      <c r="P399" s="17"/>
      <c r="Q399" s="17"/>
      <c r="R399" s="17"/>
      <c r="S399" s="17"/>
      <c r="T399" s="17"/>
      <c r="U399" s="17"/>
      <c r="V399" s="17"/>
      <c r="W399" s="17"/>
      <c r="X399" s="17"/>
      <c r="Y399" s="17"/>
      <c r="Z399" s="17"/>
      <c r="AA399" s="17"/>
    </row>
    <row r="400" spans="1:29" x14ac:dyDescent="0.25">
      <c r="A400" s="17"/>
      <c r="B400" s="18"/>
      <c r="C400" s="18"/>
      <c r="D400" s="17"/>
      <c r="E400" s="17"/>
      <c r="F400" s="17"/>
      <c r="G400" s="17"/>
      <c r="H400" s="17"/>
      <c r="J400" s="17"/>
      <c r="K400" s="17"/>
      <c r="L400" s="20"/>
      <c r="M400" s="20"/>
      <c r="N400" s="20"/>
      <c r="O400" s="20"/>
      <c r="P400" s="17"/>
      <c r="Q400" s="17"/>
      <c r="R400" s="17"/>
      <c r="S400" s="17"/>
      <c r="T400" s="17"/>
      <c r="U400" s="17"/>
      <c r="V400" s="17"/>
      <c r="W400" s="17"/>
      <c r="X400" s="17"/>
      <c r="Y400" s="17"/>
      <c r="Z400" s="17"/>
      <c r="AA400" s="17"/>
    </row>
    <row r="401" spans="1:29" x14ac:dyDescent="0.25">
      <c r="A401" s="17"/>
      <c r="B401" s="18"/>
      <c r="C401" s="18"/>
      <c r="D401" s="17"/>
      <c r="E401" s="17"/>
      <c r="F401" s="17"/>
      <c r="G401" s="17"/>
      <c r="H401" s="17"/>
      <c r="J401" s="17"/>
      <c r="K401" s="17"/>
      <c r="L401" s="20"/>
      <c r="M401" s="20"/>
      <c r="N401" s="20"/>
      <c r="O401" s="20"/>
      <c r="P401" s="17"/>
      <c r="Q401" s="17"/>
      <c r="R401" s="17"/>
      <c r="S401" s="17"/>
      <c r="T401" s="17"/>
      <c r="U401" s="17"/>
      <c r="V401" s="17"/>
      <c r="W401" s="17"/>
      <c r="X401" s="17"/>
      <c r="Y401" s="17"/>
      <c r="Z401" s="17"/>
      <c r="AA401" s="17"/>
    </row>
    <row r="402" spans="1:29" x14ac:dyDescent="0.25">
      <c r="A402" s="17"/>
      <c r="B402" s="18"/>
      <c r="C402" s="18"/>
      <c r="D402" s="17"/>
      <c r="E402" s="17"/>
      <c r="F402" s="17"/>
      <c r="G402" s="18"/>
      <c r="H402" s="18"/>
      <c r="J402" s="17"/>
      <c r="K402" s="17"/>
      <c r="L402" s="20"/>
      <c r="M402" s="20"/>
      <c r="N402" s="20"/>
      <c r="O402" s="20"/>
      <c r="P402" s="17"/>
      <c r="Q402" s="17"/>
      <c r="R402" s="17"/>
      <c r="S402" s="17"/>
      <c r="T402" s="17"/>
      <c r="U402" s="17"/>
      <c r="V402" s="17"/>
      <c r="W402" s="17"/>
      <c r="X402" s="17"/>
      <c r="Y402" s="17"/>
      <c r="Z402" s="17"/>
      <c r="AA402" s="17"/>
    </row>
    <row r="403" spans="1:29" x14ac:dyDescent="0.25">
      <c r="A403" s="17"/>
      <c r="B403" s="18"/>
      <c r="C403" s="18"/>
      <c r="D403" s="17"/>
      <c r="E403" s="17"/>
      <c r="F403" s="17"/>
      <c r="G403" s="18"/>
      <c r="H403" s="18"/>
      <c r="J403" s="17"/>
      <c r="K403" s="17"/>
      <c r="L403" s="20"/>
      <c r="M403" s="20"/>
      <c r="N403" s="20"/>
      <c r="O403" s="20"/>
      <c r="P403" s="17"/>
      <c r="Q403" s="17"/>
      <c r="R403" s="17"/>
      <c r="S403" s="17"/>
      <c r="T403" s="17"/>
      <c r="U403" s="17"/>
      <c r="V403" s="17"/>
      <c r="W403" s="17"/>
      <c r="X403" s="17"/>
      <c r="Y403" s="17"/>
      <c r="Z403" s="17"/>
      <c r="AA403" s="17"/>
    </row>
    <row r="404" spans="1:29" x14ac:dyDescent="0.25">
      <c r="A404" s="17"/>
      <c r="B404" s="18"/>
      <c r="C404" s="18"/>
      <c r="D404" s="17"/>
      <c r="E404" s="17"/>
      <c r="F404" s="17"/>
      <c r="G404" s="18"/>
      <c r="H404" s="18"/>
      <c r="J404" s="17"/>
      <c r="K404" s="17"/>
      <c r="L404" s="20"/>
      <c r="M404" s="20"/>
      <c r="N404" s="20"/>
      <c r="O404" s="20"/>
      <c r="P404" s="17"/>
      <c r="Q404" s="17"/>
      <c r="R404" s="17"/>
      <c r="S404" s="17"/>
      <c r="T404" s="17"/>
      <c r="U404" s="17"/>
      <c r="V404" s="17"/>
      <c r="W404" s="17"/>
      <c r="X404" s="17"/>
      <c r="Y404" s="17"/>
      <c r="Z404" s="17"/>
      <c r="AA404" s="17"/>
    </row>
    <row r="405" spans="1:29" x14ac:dyDescent="0.25">
      <c r="A405" s="17"/>
      <c r="B405" s="18"/>
      <c r="C405" s="18"/>
      <c r="D405" s="17"/>
      <c r="E405" s="17"/>
      <c r="F405" s="17"/>
      <c r="G405" s="17"/>
      <c r="H405" s="17"/>
      <c r="J405" s="17"/>
      <c r="K405" s="17"/>
      <c r="L405" s="20"/>
      <c r="M405" s="20"/>
      <c r="N405" s="20"/>
      <c r="O405" s="20"/>
      <c r="P405" s="17"/>
      <c r="Q405" s="17"/>
      <c r="R405" s="17"/>
      <c r="S405" s="17"/>
      <c r="T405" s="17"/>
      <c r="U405" s="17"/>
      <c r="V405" s="17"/>
      <c r="W405" s="17"/>
      <c r="X405" s="17"/>
      <c r="Y405" s="17"/>
      <c r="Z405" s="17"/>
      <c r="AA405" s="17"/>
    </row>
    <row r="406" spans="1:29" x14ac:dyDescent="0.25">
      <c r="A406" s="17"/>
      <c r="B406" s="18"/>
      <c r="C406" s="18"/>
      <c r="D406" s="17"/>
      <c r="E406" s="17"/>
      <c r="F406" s="17"/>
      <c r="G406" s="17"/>
      <c r="H406" s="17"/>
      <c r="J406" s="17"/>
      <c r="K406" s="17"/>
      <c r="L406" s="20"/>
      <c r="M406" s="20"/>
      <c r="N406" s="20"/>
      <c r="O406" s="20"/>
      <c r="P406" s="17"/>
      <c r="Q406" s="17"/>
      <c r="R406" s="17"/>
      <c r="S406" s="17"/>
      <c r="T406" s="17"/>
      <c r="U406" s="17"/>
      <c r="V406" s="17"/>
      <c r="W406" s="17"/>
      <c r="X406" s="17"/>
      <c r="Y406" s="17"/>
      <c r="Z406" s="17"/>
      <c r="AA406" s="17"/>
    </row>
    <row r="407" spans="1:29" x14ac:dyDescent="0.25">
      <c r="A407" s="17"/>
      <c r="B407" s="18"/>
      <c r="C407" s="18"/>
      <c r="D407" s="17"/>
      <c r="E407" s="17"/>
      <c r="F407" s="17"/>
      <c r="G407" s="17"/>
      <c r="H407" s="17"/>
      <c r="J407" s="17"/>
      <c r="K407" s="17"/>
      <c r="L407" s="20"/>
      <c r="M407" s="20"/>
      <c r="N407" s="20"/>
      <c r="O407" s="20"/>
      <c r="P407" s="17"/>
      <c r="Q407" s="17"/>
      <c r="R407" s="17"/>
      <c r="S407" s="17"/>
      <c r="T407" s="17"/>
      <c r="U407" s="17"/>
      <c r="V407" s="17"/>
      <c r="W407" s="17"/>
      <c r="X407" s="17"/>
      <c r="Y407" s="17"/>
      <c r="Z407" s="17"/>
      <c r="AA407" s="17"/>
      <c r="AB407" s="47"/>
      <c r="AC407" s="47"/>
    </row>
    <row r="408" spans="1:29" x14ac:dyDescent="0.25">
      <c r="A408" s="17"/>
      <c r="B408" s="18"/>
      <c r="C408" s="18"/>
      <c r="D408" s="17"/>
      <c r="E408" s="17"/>
      <c r="F408" s="17"/>
      <c r="G408" s="17"/>
      <c r="H408" s="17"/>
      <c r="J408" s="17"/>
      <c r="K408" s="17"/>
      <c r="L408" s="20"/>
      <c r="M408" s="20"/>
      <c r="N408" s="20"/>
      <c r="O408" s="20"/>
      <c r="P408" s="17"/>
      <c r="Q408" s="17"/>
      <c r="R408" s="17"/>
      <c r="S408" s="17"/>
      <c r="T408" s="17"/>
      <c r="U408" s="17"/>
      <c r="V408" s="17"/>
      <c r="W408" s="17"/>
      <c r="X408" s="17"/>
      <c r="Y408" s="17"/>
      <c r="Z408" s="17"/>
      <c r="AA408" s="17"/>
    </row>
    <row r="409" spans="1:29" x14ac:dyDescent="0.25">
      <c r="A409" s="17"/>
      <c r="B409" s="18"/>
      <c r="C409" s="18"/>
      <c r="D409" s="17"/>
      <c r="E409" s="17"/>
      <c r="F409" s="17"/>
      <c r="G409" s="17"/>
      <c r="H409" s="17"/>
      <c r="J409" s="17"/>
      <c r="K409" s="17"/>
      <c r="L409" s="20"/>
      <c r="M409" s="20"/>
      <c r="N409" s="20"/>
      <c r="O409" s="20"/>
      <c r="P409" s="17"/>
      <c r="Q409" s="17"/>
      <c r="R409" s="17"/>
      <c r="S409" s="17"/>
      <c r="T409" s="17"/>
      <c r="U409" s="17"/>
      <c r="V409" s="17"/>
      <c r="W409" s="17"/>
      <c r="X409" s="17"/>
      <c r="Y409" s="17"/>
      <c r="Z409" s="17"/>
      <c r="AA409" s="17"/>
    </row>
    <row r="410" spans="1:29" x14ac:dyDescent="0.25">
      <c r="A410" s="17"/>
      <c r="B410" s="18"/>
      <c r="C410" s="18"/>
      <c r="D410" s="17"/>
      <c r="E410" s="17"/>
      <c r="F410" s="17"/>
      <c r="G410" s="17"/>
      <c r="H410" s="17"/>
      <c r="J410" s="17"/>
      <c r="K410" s="17"/>
      <c r="L410" s="20"/>
      <c r="M410" s="20"/>
      <c r="N410" s="20"/>
      <c r="O410" s="20"/>
      <c r="P410" s="17"/>
      <c r="Q410" s="17"/>
      <c r="R410" s="17"/>
      <c r="S410" s="17"/>
      <c r="T410" s="17"/>
      <c r="U410" s="17"/>
      <c r="V410" s="17"/>
      <c r="W410" s="17"/>
      <c r="X410" s="17"/>
      <c r="Y410" s="17"/>
      <c r="Z410" s="17"/>
      <c r="AA410" s="17"/>
    </row>
    <row r="411" spans="1:29" x14ac:dyDescent="0.25">
      <c r="A411" s="17"/>
      <c r="B411" s="18"/>
      <c r="C411" s="18"/>
      <c r="D411" s="17"/>
      <c r="E411" s="17"/>
      <c r="F411" s="17"/>
      <c r="G411" s="17"/>
      <c r="H411" s="17"/>
      <c r="J411" s="17"/>
      <c r="K411" s="17"/>
      <c r="L411" s="20"/>
      <c r="M411" s="20"/>
      <c r="N411" s="20"/>
      <c r="O411" s="20"/>
      <c r="P411" s="17"/>
      <c r="Q411" s="17"/>
      <c r="R411" s="17"/>
      <c r="S411" s="17"/>
      <c r="T411" s="17"/>
      <c r="U411" s="17"/>
      <c r="V411" s="17"/>
      <c r="W411" s="17"/>
      <c r="X411" s="17"/>
      <c r="Y411" s="17"/>
      <c r="Z411" s="17"/>
      <c r="AA411" s="17"/>
    </row>
    <row r="412" spans="1:29" x14ac:dyDescent="0.25">
      <c r="A412" s="17"/>
      <c r="B412" s="18"/>
      <c r="C412" s="18"/>
      <c r="D412" s="17"/>
      <c r="E412" s="17"/>
      <c r="F412" s="17"/>
      <c r="G412" s="17"/>
      <c r="H412" s="17"/>
      <c r="J412" s="17"/>
      <c r="K412" s="17"/>
      <c r="L412" s="20"/>
      <c r="M412" s="20"/>
      <c r="N412" s="20"/>
      <c r="O412" s="20"/>
      <c r="P412" s="17"/>
      <c r="Q412" s="17"/>
      <c r="R412" s="17"/>
      <c r="S412" s="17"/>
      <c r="T412" s="17"/>
      <c r="U412" s="17"/>
      <c r="V412" s="17"/>
      <c r="W412" s="17"/>
      <c r="X412" s="17"/>
      <c r="Y412" s="17"/>
      <c r="Z412" s="17"/>
      <c r="AA412" s="17"/>
    </row>
    <row r="413" spans="1:29" x14ac:dyDescent="0.25">
      <c r="A413" s="17"/>
      <c r="B413" s="18"/>
      <c r="C413" s="18"/>
      <c r="D413" s="17"/>
      <c r="E413" s="17"/>
      <c r="F413" s="17"/>
      <c r="G413" s="17"/>
      <c r="H413" s="17"/>
      <c r="J413" s="17"/>
      <c r="K413" s="17"/>
      <c r="L413" s="20"/>
      <c r="M413" s="20"/>
      <c r="N413" s="20"/>
      <c r="O413" s="20"/>
      <c r="P413" s="17"/>
      <c r="Q413" s="17"/>
      <c r="R413" s="17"/>
      <c r="S413" s="17"/>
      <c r="T413" s="17"/>
      <c r="U413" s="17"/>
      <c r="V413" s="17"/>
      <c r="W413" s="17"/>
      <c r="X413" s="17"/>
      <c r="Y413" s="17"/>
      <c r="Z413" s="17"/>
      <c r="AA413" s="17"/>
    </row>
    <row r="414" spans="1:29" x14ac:dyDescent="0.25">
      <c r="A414" s="17"/>
      <c r="B414" s="18"/>
      <c r="C414" s="18"/>
      <c r="D414" s="17"/>
      <c r="E414" s="17"/>
      <c r="F414" s="17"/>
      <c r="G414" s="17"/>
      <c r="H414" s="17"/>
      <c r="J414" s="17"/>
      <c r="K414" s="17"/>
      <c r="L414" s="20"/>
      <c r="M414" s="20"/>
      <c r="N414" s="20"/>
      <c r="O414" s="20"/>
      <c r="P414" s="17"/>
      <c r="Q414" s="17"/>
      <c r="R414" s="17"/>
      <c r="S414" s="17"/>
      <c r="T414" s="17"/>
      <c r="U414" s="17"/>
      <c r="V414" s="17"/>
      <c r="W414" s="17"/>
      <c r="X414" s="17"/>
      <c r="Y414" s="17"/>
      <c r="Z414" s="17"/>
      <c r="AA414" s="17"/>
      <c r="AB414" s="48"/>
      <c r="AC414" s="48"/>
    </row>
    <row r="415" spans="1:29" x14ac:dyDescent="0.25">
      <c r="A415" s="17"/>
      <c r="B415" s="18"/>
      <c r="C415" s="18"/>
      <c r="D415" s="17"/>
      <c r="E415" s="17"/>
      <c r="F415" s="17"/>
      <c r="G415" s="17"/>
      <c r="H415" s="17"/>
      <c r="J415" s="17"/>
      <c r="K415" s="17"/>
      <c r="L415" s="20"/>
      <c r="M415" s="20"/>
      <c r="N415" s="20"/>
      <c r="O415" s="20"/>
      <c r="P415" s="17"/>
      <c r="Q415" s="17"/>
      <c r="R415" s="17"/>
      <c r="S415" s="17"/>
      <c r="T415" s="17"/>
      <c r="U415" s="17"/>
      <c r="V415" s="17"/>
      <c r="W415" s="17"/>
      <c r="X415" s="17"/>
      <c r="Y415" s="17"/>
      <c r="Z415" s="17"/>
      <c r="AA415" s="17"/>
      <c r="AB415" s="48"/>
      <c r="AC415" s="48"/>
    </row>
    <row r="416" spans="1:29" x14ac:dyDescent="0.25">
      <c r="A416" s="17"/>
      <c r="B416" s="18"/>
      <c r="C416" s="18"/>
      <c r="D416" s="17"/>
      <c r="E416" s="17"/>
      <c r="F416" s="17"/>
      <c r="G416" s="17"/>
      <c r="H416" s="17"/>
      <c r="J416" s="17"/>
      <c r="K416" s="17"/>
      <c r="L416" s="20"/>
      <c r="M416" s="20"/>
      <c r="N416" s="20"/>
      <c r="O416" s="20"/>
      <c r="P416" s="17"/>
      <c r="Q416" s="17"/>
      <c r="R416" s="17"/>
      <c r="S416" s="17"/>
      <c r="T416" s="17"/>
      <c r="U416" s="17"/>
      <c r="V416" s="17"/>
      <c r="W416" s="17"/>
      <c r="X416" s="17"/>
      <c r="Y416" s="17"/>
      <c r="Z416" s="17"/>
      <c r="AA416" s="17"/>
    </row>
    <row r="417" spans="1:29" x14ac:dyDescent="0.25">
      <c r="A417" s="17"/>
      <c r="B417" s="18"/>
      <c r="C417" s="18"/>
      <c r="D417" s="17"/>
      <c r="E417" s="17"/>
      <c r="F417" s="17"/>
      <c r="G417" s="17"/>
      <c r="H417" s="17"/>
      <c r="J417" s="17"/>
      <c r="K417" s="17"/>
      <c r="L417" s="20"/>
      <c r="M417" s="20"/>
      <c r="N417" s="20"/>
      <c r="O417" s="20"/>
      <c r="P417" s="17"/>
      <c r="Q417" s="17"/>
      <c r="R417" s="17"/>
      <c r="S417" s="17"/>
      <c r="T417" s="17"/>
      <c r="U417" s="17"/>
      <c r="V417" s="17"/>
      <c r="W417" s="17"/>
      <c r="X417" s="17"/>
      <c r="Y417" s="17"/>
      <c r="Z417" s="17"/>
      <c r="AA417" s="17"/>
      <c r="AB417" s="51"/>
      <c r="AC417" s="51"/>
    </row>
    <row r="418" spans="1:29" x14ac:dyDescent="0.25">
      <c r="A418" s="17"/>
      <c r="B418" s="18"/>
      <c r="C418" s="18"/>
      <c r="D418" s="17"/>
      <c r="E418" s="17"/>
      <c r="F418" s="17"/>
      <c r="G418" s="17"/>
      <c r="H418" s="17"/>
      <c r="J418" s="17"/>
      <c r="K418" s="17"/>
      <c r="L418" s="20"/>
      <c r="M418" s="20"/>
      <c r="N418" s="20"/>
      <c r="O418" s="20"/>
      <c r="P418" s="17"/>
      <c r="Q418" s="17"/>
      <c r="R418" s="17"/>
      <c r="S418" s="17"/>
      <c r="T418" s="17"/>
      <c r="U418" s="17"/>
      <c r="V418" s="17"/>
      <c r="W418" s="17"/>
      <c r="X418" s="17"/>
      <c r="Y418" s="17"/>
      <c r="Z418" s="17"/>
      <c r="AA418" s="17"/>
    </row>
    <row r="419" spans="1:29" x14ac:dyDescent="0.25">
      <c r="A419" s="17"/>
      <c r="B419" s="18"/>
      <c r="C419" s="18"/>
      <c r="D419" s="17"/>
      <c r="E419" s="17"/>
      <c r="F419" s="17"/>
      <c r="G419" s="17"/>
      <c r="H419" s="17"/>
      <c r="J419" s="17"/>
      <c r="K419" s="17"/>
      <c r="L419" s="20"/>
      <c r="M419" s="20"/>
      <c r="N419" s="20"/>
      <c r="O419" s="20"/>
      <c r="P419" s="17"/>
      <c r="Q419" s="17"/>
      <c r="R419" s="17"/>
      <c r="S419" s="17"/>
      <c r="T419" s="17"/>
      <c r="U419" s="17"/>
      <c r="V419" s="17"/>
      <c r="W419" s="17"/>
      <c r="X419" s="17"/>
      <c r="Y419" s="17"/>
      <c r="Z419" s="17"/>
      <c r="AA419" s="17"/>
    </row>
    <row r="420" spans="1:29" x14ac:dyDescent="0.25">
      <c r="A420" s="17"/>
      <c r="B420" s="18"/>
      <c r="C420" s="18"/>
      <c r="D420" s="17"/>
      <c r="E420" s="17"/>
      <c r="F420" s="17"/>
      <c r="G420" s="17"/>
      <c r="H420" s="17"/>
      <c r="J420" s="17"/>
      <c r="K420" s="17"/>
      <c r="L420" s="20"/>
      <c r="M420" s="20"/>
      <c r="N420" s="20"/>
      <c r="O420" s="20"/>
      <c r="P420" s="17"/>
      <c r="Q420" s="17"/>
      <c r="R420" s="17"/>
      <c r="S420" s="17"/>
      <c r="T420" s="17"/>
      <c r="U420" s="17"/>
      <c r="V420" s="17"/>
      <c r="W420" s="17"/>
      <c r="X420" s="17"/>
      <c r="Y420" s="17"/>
      <c r="Z420" s="17"/>
      <c r="AA420" s="17"/>
    </row>
    <row r="421" spans="1:29" x14ac:dyDescent="0.25">
      <c r="A421" s="17"/>
      <c r="B421" s="18"/>
      <c r="C421" s="18"/>
      <c r="D421" s="17"/>
      <c r="E421" s="17"/>
      <c r="F421" s="17"/>
      <c r="G421" s="17"/>
      <c r="H421" s="17"/>
      <c r="J421" s="17"/>
      <c r="K421" s="17"/>
      <c r="L421" s="20"/>
      <c r="M421" s="20"/>
      <c r="N421" s="20"/>
      <c r="O421" s="20"/>
      <c r="P421" s="17"/>
      <c r="Q421" s="17"/>
      <c r="R421" s="17"/>
      <c r="S421" s="17"/>
      <c r="T421" s="17"/>
      <c r="U421" s="17"/>
      <c r="V421" s="17"/>
      <c r="W421" s="17"/>
      <c r="X421" s="17"/>
      <c r="Y421" s="17"/>
      <c r="Z421" s="17"/>
      <c r="AA421" s="17"/>
      <c r="AB421" s="47"/>
      <c r="AC421" s="47"/>
    </row>
    <row r="422" spans="1:29" x14ac:dyDescent="0.25">
      <c r="A422" s="17"/>
      <c r="B422" s="18"/>
      <c r="C422" s="18"/>
      <c r="D422" s="17"/>
      <c r="E422" s="17"/>
      <c r="F422" s="17"/>
      <c r="G422" s="17"/>
      <c r="H422" s="17"/>
      <c r="J422" s="17"/>
      <c r="K422" s="17"/>
      <c r="L422" s="20"/>
      <c r="M422" s="20"/>
      <c r="N422" s="20"/>
      <c r="O422" s="20"/>
      <c r="P422" s="17"/>
      <c r="Q422" s="17"/>
      <c r="R422" s="17"/>
      <c r="S422" s="17"/>
      <c r="T422" s="17"/>
      <c r="U422" s="17"/>
      <c r="V422" s="17"/>
      <c r="W422" s="17"/>
      <c r="X422" s="17"/>
      <c r="Y422" s="17"/>
      <c r="Z422" s="17"/>
      <c r="AA422" s="17"/>
      <c r="AB422" s="48"/>
      <c r="AC422" s="48"/>
    </row>
    <row r="423" spans="1:29" x14ac:dyDescent="0.25">
      <c r="A423" s="17"/>
      <c r="B423" s="18"/>
      <c r="C423" s="18"/>
      <c r="D423" s="17"/>
      <c r="E423" s="17"/>
      <c r="F423" s="17"/>
      <c r="G423" s="17"/>
      <c r="H423" s="17"/>
      <c r="J423" s="17"/>
      <c r="K423" s="17"/>
      <c r="L423" s="20"/>
      <c r="M423" s="20"/>
      <c r="N423" s="20"/>
      <c r="O423" s="20"/>
      <c r="P423" s="17"/>
      <c r="Q423" s="17"/>
      <c r="R423" s="17"/>
      <c r="S423" s="17"/>
      <c r="T423" s="17"/>
      <c r="U423" s="17"/>
      <c r="V423" s="17"/>
      <c r="W423" s="17"/>
      <c r="X423" s="17"/>
      <c r="Y423" s="17"/>
      <c r="Z423" s="17"/>
      <c r="AA423" s="17"/>
    </row>
    <row r="424" spans="1:29" x14ac:dyDescent="0.25">
      <c r="A424" s="17"/>
      <c r="B424" s="18"/>
      <c r="C424" s="18"/>
      <c r="D424" s="17"/>
      <c r="E424" s="17"/>
      <c r="F424" s="17"/>
      <c r="G424" s="17"/>
      <c r="H424" s="17"/>
      <c r="J424" s="17"/>
      <c r="K424" s="17"/>
      <c r="L424" s="20"/>
      <c r="M424" s="20"/>
      <c r="N424" s="20"/>
      <c r="O424" s="20"/>
      <c r="P424" s="17"/>
      <c r="Q424" s="17"/>
      <c r="R424" s="17"/>
      <c r="S424" s="17"/>
      <c r="T424" s="17"/>
      <c r="U424" s="17"/>
      <c r="V424" s="17"/>
      <c r="W424" s="17"/>
      <c r="X424" s="17"/>
      <c r="Y424" s="17"/>
      <c r="Z424" s="17"/>
      <c r="AA424" s="17"/>
    </row>
    <row r="425" spans="1:29" x14ac:dyDescent="0.25">
      <c r="A425" s="17"/>
      <c r="B425" s="18"/>
      <c r="C425" s="18"/>
      <c r="D425" s="17"/>
      <c r="E425" s="17"/>
      <c r="F425" s="17"/>
      <c r="G425" s="17"/>
      <c r="H425" s="17"/>
      <c r="J425" s="17"/>
      <c r="K425" s="17"/>
      <c r="L425" s="20"/>
      <c r="M425" s="20"/>
      <c r="N425" s="20"/>
      <c r="O425" s="20"/>
      <c r="P425" s="17"/>
      <c r="Q425" s="17"/>
      <c r="R425" s="17"/>
      <c r="S425" s="17"/>
      <c r="T425" s="17"/>
      <c r="U425" s="17"/>
      <c r="V425" s="17"/>
      <c r="W425" s="17"/>
      <c r="X425" s="17"/>
      <c r="Y425" s="17"/>
      <c r="Z425" s="17"/>
      <c r="AA425" s="17"/>
    </row>
    <row r="426" spans="1:29" x14ac:dyDescent="0.25">
      <c r="A426" s="17"/>
      <c r="B426" s="18"/>
      <c r="C426" s="18"/>
      <c r="D426" s="17"/>
      <c r="E426" s="17"/>
      <c r="F426" s="17"/>
      <c r="G426" s="17"/>
      <c r="H426" s="17"/>
      <c r="J426" s="17"/>
      <c r="K426" s="17"/>
      <c r="L426" s="20"/>
      <c r="M426" s="20"/>
      <c r="N426" s="20"/>
      <c r="O426" s="20"/>
      <c r="P426" s="17"/>
      <c r="Q426" s="17"/>
      <c r="R426" s="17"/>
      <c r="S426" s="17"/>
      <c r="T426" s="17"/>
      <c r="U426" s="17"/>
      <c r="V426" s="17"/>
      <c r="W426" s="17"/>
      <c r="X426" s="17"/>
      <c r="Y426" s="17"/>
      <c r="Z426" s="17"/>
      <c r="AA426" s="17"/>
    </row>
    <row r="427" spans="1:29" x14ac:dyDescent="0.25">
      <c r="A427" s="17"/>
      <c r="B427" s="18"/>
      <c r="C427" s="18"/>
      <c r="D427" s="17"/>
      <c r="E427" s="17"/>
      <c r="F427" s="17"/>
      <c r="G427" s="18"/>
      <c r="H427" s="18"/>
      <c r="J427" s="17"/>
      <c r="K427" s="17"/>
      <c r="L427" s="20"/>
      <c r="M427" s="20"/>
      <c r="N427" s="20"/>
      <c r="O427" s="20"/>
      <c r="P427" s="17"/>
      <c r="Q427" s="17"/>
      <c r="R427" s="17"/>
      <c r="S427" s="17"/>
      <c r="T427" s="17"/>
      <c r="U427" s="17"/>
      <c r="V427" s="17"/>
      <c r="W427" s="17"/>
      <c r="X427" s="17"/>
      <c r="Y427" s="17"/>
      <c r="Z427" s="17"/>
      <c r="AA427" s="17"/>
    </row>
    <row r="428" spans="1:29" x14ac:dyDescent="0.25">
      <c r="A428" s="17"/>
      <c r="B428" s="18"/>
      <c r="C428" s="18"/>
      <c r="D428" s="17"/>
      <c r="E428" s="17"/>
      <c r="F428" s="17"/>
      <c r="G428" s="18"/>
      <c r="H428" s="18"/>
      <c r="J428" s="17"/>
      <c r="K428" s="17"/>
      <c r="L428" s="20"/>
      <c r="M428" s="20"/>
      <c r="N428" s="20"/>
      <c r="O428" s="20"/>
      <c r="P428" s="17"/>
      <c r="Q428" s="17"/>
      <c r="R428" s="17"/>
      <c r="S428" s="17"/>
      <c r="T428" s="17"/>
      <c r="U428" s="17"/>
      <c r="V428" s="17"/>
      <c r="W428" s="17"/>
      <c r="X428" s="17"/>
      <c r="Y428" s="17"/>
      <c r="Z428" s="17"/>
      <c r="AA428" s="17"/>
    </row>
    <row r="429" spans="1:29" x14ac:dyDescent="0.25">
      <c r="A429" s="17"/>
      <c r="B429" s="18"/>
      <c r="C429" s="18"/>
      <c r="D429" s="17"/>
      <c r="E429" s="17"/>
      <c r="F429" s="17"/>
      <c r="G429" s="17"/>
      <c r="H429" s="17"/>
      <c r="J429" s="17"/>
      <c r="K429" s="17"/>
      <c r="L429" s="20"/>
      <c r="M429" s="20"/>
      <c r="N429" s="20"/>
      <c r="O429" s="20"/>
      <c r="P429" s="17"/>
      <c r="Q429" s="17"/>
      <c r="R429" s="17"/>
      <c r="S429" s="17"/>
      <c r="T429" s="17"/>
      <c r="U429" s="17"/>
      <c r="V429" s="17"/>
      <c r="W429" s="17"/>
      <c r="X429" s="17"/>
      <c r="Y429" s="17"/>
      <c r="Z429" s="17"/>
      <c r="AA429" s="17"/>
    </row>
    <row r="430" spans="1:29" x14ac:dyDescent="0.25">
      <c r="A430" s="17"/>
      <c r="B430" s="18"/>
      <c r="C430" s="18"/>
      <c r="D430" s="17"/>
      <c r="E430" s="17"/>
      <c r="F430" s="17"/>
      <c r="G430" s="17"/>
      <c r="H430" s="17"/>
      <c r="J430" s="17"/>
      <c r="K430" s="17"/>
      <c r="L430" s="20"/>
      <c r="M430" s="20"/>
      <c r="N430" s="20"/>
      <c r="O430" s="20"/>
      <c r="P430" s="17"/>
      <c r="Q430" s="17"/>
      <c r="R430" s="17"/>
      <c r="S430" s="17"/>
      <c r="T430" s="17"/>
      <c r="U430" s="17"/>
      <c r="V430" s="17"/>
      <c r="W430" s="17"/>
      <c r="X430" s="17"/>
      <c r="Y430" s="17"/>
      <c r="Z430" s="17"/>
      <c r="AA430" s="17"/>
    </row>
    <row r="431" spans="1:29" x14ac:dyDescent="0.25">
      <c r="A431" s="17"/>
      <c r="B431" s="18"/>
      <c r="C431" s="18"/>
      <c r="D431" s="17"/>
      <c r="E431" s="17"/>
      <c r="F431" s="17"/>
      <c r="G431" s="18"/>
      <c r="H431" s="18"/>
      <c r="J431" s="17"/>
      <c r="K431" s="17"/>
      <c r="L431" s="20"/>
      <c r="M431" s="20"/>
      <c r="N431" s="20"/>
      <c r="O431" s="20"/>
      <c r="P431" s="17"/>
      <c r="Q431" s="17"/>
      <c r="R431" s="17"/>
      <c r="S431" s="17"/>
      <c r="T431" s="17"/>
      <c r="U431" s="17"/>
      <c r="V431" s="17"/>
      <c r="W431" s="17"/>
      <c r="X431" s="17"/>
      <c r="Y431" s="17"/>
      <c r="Z431" s="17"/>
      <c r="AA431" s="17"/>
    </row>
    <row r="432" spans="1:29" x14ac:dyDescent="0.25">
      <c r="A432" s="17"/>
      <c r="B432" s="18"/>
      <c r="C432" s="18"/>
      <c r="D432" s="17"/>
      <c r="E432" s="17"/>
      <c r="F432" s="17"/>
      <c r="G432" s="17"/>
      <c r="H432" s="17"/>
      <c r="J432" s="17"/>
      <c r="K432" s="17"/>
      <c r="L432" s="20"/>
      <c r="M432" s="20"/>
      <c r="N432" s="20"/>
      <c r="O432" s="20"/>
      <c r="P432" s="17"/>
      <c r="Q432" s="17"/>
      <c r="R432" s="17"/>
      <c r="S432" s="17"/>
      <c r="T432" s="17"/>
      <c r="U432" s="17"/>
      <c r="V432" s="17"/>
      <c r="W432" s="17"/>
      <c r="X432" s="17"/>
      <c r="Y432" s="17"/>
      <c r="Z432" s="17"/>
      <c r="AA432" s="17"/>
    </row>
    <row r="433" spans="1:29" x14ac:dyDescent="0.25">
      <c r="A433" s="17"/>
      <c r="B433" s="18"/>
      <c r="C433" s="18"/>
      <c r="D433" s="17"/>
      <c r="E433" s="17"/>
      <c r="F433" s="17"/>
      <c r="G433" s="17"/>
      <c r="H433" s="17"/>
      <c r="J433" s="17"/>
      <c r="K433" s="17"/>
      <c r="L433" s="20"/>
      <c r="M433" s="20"/>
      <c r="N433" s="20"/>
      <c r="O433" s="20"/>
      <c r="P433" s="17"/>
      <c r="Q433" s="17"/>
      <c r="R433" s="17"/>
      <c r="S433" s="17"/>
      <c r="T433" s="17"/>
      <c r="U433" s="17"/>
      <c r="V433" s="17"/>
      <c r="W433" s="17"/>
      <c r="X433" s="17"/>
      <c r="Y433" s="17"/>
      <c r="Z433" s="17"/>
      <c r="AA433" s="17"/>
      <c r="AB433" s="47"/>
      <c r="AC433" s="47"/>
    </row>
    <row r="434" spans="1:29" x14ac:dyDescent="0.25">
      <c r="A434" s="17"/>
      <c r="B434" s="18"/>
      <c r="C434" s="18"/>
      <c r="D434" s="17"/>
      <c r="E434" s="17"/>
      <c r="F434" s="17"/>
      <c r="G434" s="17"/>
      <c r="H434" s="17"/>
      <c r="J434" s="17"/>
      <c r="K434" s="17"/>
      <c r="L434" s="20"/>
      <c r="M434" s="20"/>
      <c r="N434" s="20"/>
      <c r="O434" s="20"/>
      <c r="P434" s="17"/>
      <c r="Q434" s="17"/>
      <c r="R434" s="17"/>
      <c r="S434" s="17"/>
      <c r="T434" s="17"/>
      <c r="U434" s="17"/>
      <c r="V434" s="17"/>
      <c r="W434" s="17"/>
      <c r="X434" s="17"/>
      <c r="Y434" s="17"/>
      <c r="Z434" s="17"/>
      <c r="AA434" s="17"/>
    </row>
    <row r="435" spans="1:29" x14ac:dyDescent="0.25">
      <c r="A435" s="17"/>
      <c r="B435" s="18"/>
      <c r="C435" s="18"/>
      <c r="D435" s="17"/>
      <c r="E435" s="17"/>
      <c r="F435" s="17"/>
      <c r="G435" s="17"/>
      <c r="H435" s="17"/>
      <c r="J435" s="17"/>
      <c r="K435" s="17"/>
      <c r="L435" s="20"/>
      <c r="M435" s="20"/>
      <c r="N435" s="20"/>
      <c r="O435" s="20"/>
      <c r="P435" s="17"/>
      <c r="Q435" s="17"/>
      <c r="R435" s="17"/>
      <c r="S435" s="17"/>
      <c r="T435" s="17"/>
      <c r="U435" s="17"/>
      <c r="V435" s="17"/>
      <c r="W435" s="17"/>
      <c r="X435" s="17"/>
      <c r="Y435" s="17"/>
      <c r="Z435" s="17"/>
      <c r="AA435" s="17"/>
    </row>
    <row r="436" spans="1:29" x14ac:dyDescent="0.25">
      <c r="A436" s="17"/>
      <c r="B436" s="18"/>
      <c r="C436" s="18"/>
      <c r="D436" s="17"/>
      <c r="E436" s="17"/>
      <c r="F436" s="17"/>
      <c r="G436" s="18"/>
      <c r="H436" s="18"/>
      <c r="J436" s="17"/>
      <c r="K436" s="17"/>
      <c r="L436" s="20"/>
      <c r="M436" s="20"/>
      <c r="N436" s="20"/>
      <c r="O436" s="20"/>
      <c r="P436" s="17"/>
      <c r="Q436" s="17"/>
      <c r="R436" s="17"/>
      <c r="S436" s="17"/>
      <c r="T436" s="17"/>
      <c r="U436" s="17"/>
      <c r="V436" s="17"/>
      <c r="W436" s="17"/>
      <c r="X436" s="17"/>
      <c r="Y436" s="17"/>
      <c r="Z436" s="17"/>
      <c r="AA436" s="17"/>
    </row>
    <row r="437" spans="1:29" x14ac:dyDescent="0.25">
      <c r="A437" s="17"/>
      <c r="B437" s="18"/>
      <c r="C437" s="18"/>
      <c r="D437" s="17"/>
      <c r="E437" s="17"/>
      <c r="F437" s="17"/>
      <c r="G437" s="18"/>
      <c r="H437" s="18"/>
      <c r="J437" s="17"/>
      <c r="K437" s="17"/>
      <c r="L437" s="20"/>
      <c r="M437" s="20"/>
      <c r="N437" s="20"/>
      <c r="O437" s="20"/>
      <c r="P437" s="17"/>
      <c r="Q437" s="17"/>
      <c r="R437" s="17"/>
      <c r="S437" s="17"/>
      <c r="T437" s="17"/>
      <c r="U437" s="17"/>
      <c r="V437" s="17"/>
      <c r="W437" s="17"/>
      <c r="X437" s="17"/>
      <c r="Y437" s="17"/>
      <c r="Z437" s="17"/>
      <c r="AA437" s="17"/>
    </row>
    <row r="438" spans="1:29" x14ac:dyDescent="0.25">
      <c r="A438" s="17"/>
      <c r="B438" s="18"/>
      <c r="C438" s="18"/>
      <c r="D438" s="17"/>
      <c r="E438" s="17"/>
      <c r="F438" s="17"/>
      <c r="G438" s="18"/>
      <c r="H438" s="18"/>
      <c r="J438" s="17"/>
      <c r="K438" s="17"/>
      <c r="L438" s="20"/>
      <c r="M438" s="20"/>
      <c r="N438" s="20"/>
      <c r="O438" s="20"/>
      <c r="P438" s="17"/>
      <c r="Q438" s="17"/>
      <c r="R438" s="17"/>
      <c r="S438" s="17"/>
      <c r="T438" s="17"/>
      <c r="U438" s="17"/>
      <c r="V438" s="17"/>
      <c r="W438" s="17"/>
      <c r="X438" s="17"/>
      <c r="Y438" s="17"/>
      <c r="Z438" s="17"/>
      <c r="AA438" s="17"/>
    </row>
    <row r="439" spans="1:29" x14ac:dyDescent="0.25">
      <c r="A439" s="17"/>
      <c r="B439" s="18"/>
      <c r="C439" s="18"/>
      <c r="D439" s="17"/>
      <c r="E439" s="17"/>
      <c r="F439" s="17"/>
      <c r="G439" s="17"/>
      <c r="H439" s="17"/>
      <c r="J439" s="17"/>
      <c r="K439" s="17"/>
      <c r="L439" s="20"/>
      <c r="M439" s="20"/>
      <c r="N439" s="20"/>
      <c r="O439" s="20"/>
      <c r="P439" s="17"/>
      <c r="Q439" s="17"/>
      <c r="R439" s="17"/>
      <c r="S439" s="17"/>
      <c r="T439" s="17"/>
      <c r="U439" s="17"/>
      <c r="V439" s="17"/>
      <c r="W439" s="17"/>
      <c r="X439" s="17"/>
      <c r="Y439" s="17"/>
      <c r="Z439" s="17"/>
      <c r="AA439" s="17"/>
    </row>
    <row r="440" spans="1:29" x14ac:dyDescent="0.25">
      <c r="A440" s="17"/>
      <c r="B440" s="18"/>
      <c r="C440" s="18"/>
      <c r="D440" s="17"/>
      <c r="E440" s="17"/>
      <c r="F440" s="17"/>
      <c r="G440" s="17"/>
      <c r="H440" s="17"/>
      <c r="J440" s="17"/>
      <c r="K440" s="17"/>
      <c r="L440" s="20"/>
      <c r="M440" s="20"/>
      <c r="N440" s="20"/>
      <c r="O440" s="20"/>
      <c r="P440" s="17"/>
      <c r="Q440" s="17"/>
      <c r="R440" s="17"/>
      <c r="S440" s="17"/>
      <c r="T440" s="17"/>
      <c r="U440" s="17"/>
      <c r="V440" s="17"/>
      <c r="W440" s="17"/>
      <c r="X440" s="17"/>
      <c r="Y440" s="17"/>
      <c r="Z440" s="17"/>
      <c r="AA440" s="17"/>
      <c r="AB440" s="48"/>
      <c r="AC440" s="48"/>
    </row>
    <row r="441" spans="1:29" x14ac:dyDescent="0.25">
      <c r="A441" s="17"/>
      <c r="B441" s="18"/>
      <c r="C441" s="18"/>
      <c r="D441" s="17"/>
      <c r="E441" s="17"/>
      <c r="F441" s="17"/>
      <c r="G441" s="17"/>
      <c r="H441" s="17"/>
      <c r="J441" s="17"/>
      <c r="K441" s="17"/>
      <c r="L441" s="20"/>
      <c r="M441" s="20"/>
      <c r="N441" s="20"/>
      <c r="O441" s="20"/>
      <c r="P441" s="17"/>
      <c r="Q441" s="17"/>
      <c r="R441" s="17"/>
      <c r="S441" s="17"/>
      <c r="T441" s="17"/>
      <c r="U441" s="17"/>
      <c r="V441" s="17"/>
      <c r="W441" s="17"/>
      <c r="X441" s="17"/>
      <c r="Y441" s="17"/>
      <c r="Z441" s="17"/>
      <c r="AA441" s="17"/>
      <c r="AB441" s="46"/>
      <c r="AC441" s="46"/>
    </row>
    <row r="442" spans="1:29" x14ac:dyDescent="0.25">
      <c r="A442" s="17"/>
      <c r="B442" s="18"/>
      <c r="C442" s="18"/>
      <c r="D442" s="17"/>
      <c r="E442" s="17"/>
      <c r="F442" s="17"/>
      <c r="G442" s="17"/>
      <c r="H442" s="17"/>
      <c r="J442" s="17"/>
      <c r="K442" s="17"/>
      <c r="L442" s="20"/>
      <c r="M442" s="20"/>
      <c r="N442" s="20"/>
      <c r="O442" s="20"/>
      <c r="P442" s="17"/>
      <c r="Q442" s="17"/>
      <c r="R442" s="17"/>
      <c r="S442" s="17"/>
      <c r="T442" s="17"/>
      <c r="U442" s="17"/>
      <c r="V442" s="17"/>
      <c r="W442" s="17"/>
      <c r="X442" s="17"/>
      <c r="Y442" s="17"/>
      <c r="Z442" s="17"/>
      <c r="AA442" s="17"/>
    </row>
    <row r="443" spans="1:29" x14ac:dyDescent="0.25">
      <c r="A443" s="17"/>
      <c r="B443" s="18"/>
      <c r="C443" s="18"/>
      <c r="D443" s="17"/>
      <c r="E443" s="17"/>
      <c r="F443" s="17"/>
      <c r="G443" s="17"/>
      <c r="H443" s="17"/>
      <c r="J443" s="17"/>
      <c r="K443" s="17"/>
      <c r="L443" s="20"/>
      <c r="M443" s="20"/>
      <c r="N443" s="20"/>
      <c r="O443" s="20"/>
      <c r="P443" s="17"/>
      <c r="Q443" s="17"/>
      <c r="R443" s="17"/>
      <c r="S443" s="17"/>
      <c r="T443" s="17"/>
      <c r="U443" s="17"/>
      <c r="V443" s="17"/>
      <c r="W443" s="17"/>
      <c r="X443" s="17"/>
      <c r="Y443" s="17"/>
      <c r="Z443" s="17"/>
      <c r="AA443" s="17"/>
    </row>
    <row r="444" spans="1:29" x14ac:dyDescent="0.25">
      <c r="A444" s="17"/>
      <c r="B444" s="18"/>
      <c r="C444" s="18"/>
      <c r="D444" s="17"/>
      <c r="E444" s="17"/>
      <c r="F444" s="17"/>
      <c r="G444" s="17"/>
      <c r="H444" s="17"/>
      <c r="J444" s="17"/>
      <c r="K444" s="17"/>
      <c r="L444" s="20"/>
      <c r="M444" s="20"/>
      <c r="N444" s="20"/>
      <c r="O444" s="20"/>
      <c r="P444" s="17"/>
      <c r="Q444" s="17"/>
      <c r="R444" s="17"/>
      <c r="S444" s="17"/>
      <c r="T444" s="17"/>
      <c r="U444" s="17"/>
      <c r="V444" s="17"/>
      <c r="W444" s="17"/>
      <c r="X444" s="17"/>
      <c r="Y444" s="17"/>
      <c r="Z444" s="17"/>
      <c r="AA444" s="17"/>
    </row>
    <row r="445" spans="1:29" x14ac:dyDescent="0.25">
      <c r="A445" s="17"/>
      <c r="B445" s="18"/>
      <c r="C445" s="18"/>
      <c r="D445" s="17"/>
      <c r="E445" s="17"/>
      <c r="F445" s="17"/>
      <c r="G445" s="17"/>
      <c r="H445" s="17"/>
      <c r="J445" s="17"/>
      <c r="K445" s="17"/>
      <c r="L445" s="20"/>
      <c r="M445" s="20"/>
      <c r="N445" s="20"/>
      <c r="O445" s="20"/>
      <c r="P445" s="17"/>
      <c r="Q445" s="17"/>
      <c r="R445" s="17"/>
      <c r="S445" s="17"/>
      <c r="T445" s="17"/>
      <c r="U445" s="17"/>
      <c r="V445" s="17"/>
      <c r="W445" s="17"/>
      <c r="X445" s="17"/>
      <c r="Y445" s="17"/>
      <c r="Z445" s="17"/>
      <c r="AA445" s="17"/>
    </row>
    <row r="446" spans="1:29" x14ac:dyDescent="0.25">
      <c r="A446" s="17"/>
      <c r="B446" s="18"/>
      <c r="C446" s="18"/>
      <c r="D446" s="17"/>
      <c r="E446" s="17"/>
      <c r="F446" s="17"/>
      <c r="G446" s="17"/>
      <c r="H446" s="17"/>
      <c r="J446" s="17"/>
      <c r="K446" s="17"/>
      <c r="L446" s="20"/>
      <c r="M446" s="20"/>
      <c r="N446" s="20"/>
      <c r="O446" s="20"/>
      <c r="P446" s="17"/>
      <c r="Q446" s="17"/>
      <c r="R446" s="17"/>
      <c r="S446" s="17"/>
      <c r="T446" s="17"/>
      <c r="U446" s="17"/>
      <c r="V446" s="17"/>
      <c r="W446" s="17"/>
      <c r="X446" s="17"/>
      <c r="Y446" s="17"/>
      <c r="Z446" s="17"/>
      <c r="AA446" s="17"/>
    </row>
    <row r="447" spans="1:29" x14ac:dyDescent="0.25">
      <c r="A447" s="17"/>
      <c r="B447" s="18"/>
      <c r="C447" s="18"/>
      <c r="D447" s="17"/>
      <c r="E447" s="17"/>
      <c r="F447" s="17"/>
      <c r="G447" s="17"/>
      <c r="H447" s="17"/>
      <c r="J447" s="17"/>
      <c r="K447" s="17"/>
      <c r="L447" s="20"/>
      <c r="M447" s="20"/>
      <c r="N447" s="20"/>
      <c r="O447" s="20"/>
      <c r="P447" s="17"/>
      <c r="Q447" s="17"/>
      <c r="R447" s="17"/>
      <c r="S447" s="17"/>
      <c r="T447" s="17"/>
      <c r="U447" s="17"/>
      <c r="V447" s="17"/>
      <c r="W447" s="17"/>
      <c r="X447" s="17"/>
      <c r="Y447" s="17"/>
      <c r="Z447" s="17"/>
      <c r="AA447" s="17"/>
    </row>
    <row r="448" spans="1:29" x14ac:dyDescent="0.25">
      <c r="A448" s="17"/>
      <c r="B448" s="18"/>
      <c r="C448" s="18"/>
      <c r="D448" s="17"/>
      <c r="E448" s="17"/>
      <c r="F448" s="17"/>
      <c r="G448" s="17"/>
      <c r="H448" s="17"/>
      <c r="J448" s="17"/>
      <c r="K448" s="17"/>
      <c r="L448" s="20"/>
      <c r="M448" s="20"/>
      <c r="N448" s="20"/>
      <c r="O448" s="20"/>
      <c r="P448" s="17"/>
      <c r="Q448" s="17"/>
      <c r="R448" s="17"/>
      <c r="S448" s="17"/>
      <c r="T448" s="17"/>
      <c r="U448" s="17"/>
      <c r="V448" s="17"/>
      <c r="W448" s="17"/>
      <c r="X448" s="17"/>
      <c r="Y448" s="17"/>
      <c r="Z448" s="17"/>
      <c r="AA448" s="17"/>
    </row>
    <row r="449" spans="1:29" s="51" customFormat="1" x14ac:dyDescent="0.25">
      <c r="A449" s="17"/>
      <c r="B449" s="18"/>
      <c r="C449" s="18"/>
      <c r="D449" s="17"/>
      <c r="E449" s="17"/>
      <c r="F449" s="17"/>
      <c r="G449" s="17"/>
      <c r="H449" s="17"/>
      <c r="I449" s="19"/>
      <c r="J449" s="17"/>
      <c r="K449" s="17"/>
      <c r="L449" s="20"/>
      <c r="M449" s="20"/>
      <c r="N449" s="20"/>
      <c r="O449" s="20"/>
      <c r="P449" s="17"/>
      <c r="Q449" s="17"/>
      <c r="R449" s="17"/>
      <c r="S449" s="17"/>
      <c r="T449" s="17"/>
      <c r="U449" s="17"/>
      <c r="V449" s="17"/>
      <c r="W449" s="17"/>
      <c r="X449" s="17"/>
      <c r="Y449" s="17"/>
      <c r="Z449" s="17"/>
      <c r="AA449" s="17"/>
      <c r="AB449" s="43"/>
      <c r="AC449" s="43"/>
    </row>
    <row r="450" spans="1:29" s="51" customFormat="1" x14ac:dyDescent="0.25">
      <c r="A450" s="17"/>
      <c r="B450" s="18"/>
      <c r="C450" s="18"/>
      <c r="D450" s="17"/>
      <c r="E450" s="17"/>
      <c r="F450" s="17"/>
      <c r="G450" s="17"/>
      <c r="H450" s="17"/>
      <c r="I450" s="19"/>
      <c r="J450" s="17"/>
      <c r="K450" s="17"/>
      <c r="L450" s="20"/>
      <c r="M450" s="20"/>
      <c r="N450" s="20"/>
      <c r="O450" s="20"/>
      <c r="P450" s="17"/>
      <c r="Q450" s="17"/>
      <c r="R450" s="17"/>
      <c r="S450" s="17"/>
      <c r="T450" s="17"/>
      <c r="U450" s="17"/>
      <c r="V450" s="17"/>
      <c r="W450" s="17"/>
      <c r="X450" s="17"/>
      <c r="Y450" s="17"/>
      <c r="Z450" s="17"/>
      <c r="AA450" s="17"/>
      <c r="AB450" s="43"/>
      <c r="AC450" s="43"/>
    </row>
    <row r="451" spans="1:29" x14ac:dyDescent="0.25">
      <c r="A451" s="17"/>
      <c r="B451" s="18"/>
      <c r="C451" s="18"/>
      <c r="D451" s="17"/>
      <c r="E451" s="17"/>
      <c r="F451" s="17"/>
      <c r="G451" s="17"/>
      <c r="H451" s="17"/>
      <c r="J451" s="17"/>
      <c r="K451" s="17"/>
      <c r="L451" s="20"/>
      <c r="M451" s="20"/>
      <c r="N451" s="20"/>
      <c r="O451" s="20"/>
      <c r="P451" s="17"/>
      <c r="Q451" s="17"/>
      <c r="R451" s="17"/>
      <c r="S451" s="17"/>
      <c r="T451" s="17"/>
      <c r="U451" s="17"/>
      <c r="V451" s="17"/>
      <c r="W451" s="17"/>
      <c r="X451" s="17"/>
      <c r="Y451" s="17"/>
      <c r="Z451" s="17"/>
      <c r="AA451" s="17"/>
    </row>
    <row r="452" spans="1:29" x14ac:dyDescent="0.25">
      <c r="A452" s="17"/>
      <c r="B452" s="18"/>
      <c r="C452" s="18"/>
      <c r="D452" s="17"/>
      <c r="E452" s="17"/>
      <c r="F452" s="17"/>
      <c r="G452" s="17"/>
      <c r="H452" s="17"/>
      <c r="J452" s="17"/>
      <c r="K452" s="17"/>
      <c r="L452" s="20"/>
      <c r="M452" s="20"/>
      <c r="N452" s="20"/>
      <c r="O452" s="20"/>
      <c r="P452" s="17"/>
      <c r="Q452" s="17"/>
      <c r="R452" s="17"/>
      <c r="S452" s="17"/>
      <c r="T452" s="17"/>
      <c r="U452" s="17"/>
      <c r="V452" s="17"/>
      <c r="W452" s="17"/>
      <c r="X452" s="17"/>
      <c r="Y452" s="17"/>
      <c r="Z452" s="17"/>
      <c r="AA452" s="17"/>
    </row>
    <row r="453" spans="1:29" x14ac:dyDescent="0.25">
      <c r="A453" s="17"/>
      <c r="B453" s="18"/>
      <c r="C453" s="18"/>
      <c r="D453" s="17"/>
      <c r="E453" s="17"/>
      <c r="F453" s="17"/>
      <c r="G453" s="17"/>
      <c r="H453" s="17"/>
      <c r="J453" s="17"/>
      <c r="K453" s="17"/>
      <c r="L453" s="20"/>
      <c r="M453" s="20"/>
      <c r="N453" s="20"/>
      <c r="O453" s="20"/>
      <c r="P453" s="17"/>
      <c r="Q453" s="17"/>
      <c r="R453" s="17"/>
      <c r="S453" s="17"/>
      <c r="T453" s="17"/>
      <c r="U453" s="17"/>
      <c r="V453" s="17"/>
      <c r="W453" s="17"/>
      <c r="X453" s="17"/>
      <c r="Y453" s="17"/>
      <c r="Z453" s="17"/>
      <c r="AA453" s="17"/>
    </row>
    <row r="454" spans="1:29" x14ac:dyDescent="0.25">
      <c r="A454" s="17"/>
      <c r="B454" s="18"/>
      <c r="C454" s="18"/>
      <c r="D454" s="17"/>
      <c r="E454" s="17"/>
      <c r="F454" s="17"/>
      <c r="G454" s="17"/>
      <c r="H454" s="17"/>
      <c r="J454" s="17"/>
      <c r="K454" s="17"/>
      <c r="L454" s="20"/>
      <c r="M454" s="20"/>
      <c r="N454" s="20"/>
      <c r="O454" s="20"/>
      <c r="P454" s="17"/>
      <c r="Q454" s="17"/>
      <c r="R454" s="17"/>
      <c r="S454" s="17"/>
      <c r="T454" s="17"/>
      <c r="U454" s="17"/>
      <c r="V454" s="17"/>
      <c r="W454" s="17"/>
      <c r="X454" s="17"/>
      <c r="Y454" s="17"/>
      <c r="Z454" s="17"/>
      <c r="AA454" s="17"/>
    </row>
    <row r="455" spans="1:29" x14ac:dyDescent="0.25">
      <c r="A455" s="17"/>
      <c r="B455" s="18"/>
      <c r="C455" s="18"/>
      <c r="D455" s="17"/>
      <c r="E455" s="17"/>
      <c r="F455" s="17"/>
      <c r="G455" s="17"/>
      <c r="H455" s="17"/>
      <c r="J455" s="17"/>
      <c r="K455" s="17"/>
      <c r="L455" s="20"/>
      <c r="M455" s="20"/>
      <c r="N455" s="20"/>
      <c r="O455" s="20"/>
      <c r="P455" s="17"/>
      <c r="Q455" s="17"/>
      <c r="R455" s="17"/>
      <c r="S455" s="17"/>
      <c r="T455" s="17"/>
      <c r="U455" s="17"/>
      <c r="V455" s="17"/>
      <c r="W455" s="17"/>
      <c r="X455" s="17"/>
      <c r="Y455" s="17"/>
      <c r="Z455" s="17"/>
      <c r="AA455" s="17"/>
      <c r="AB455" s="49"/>
      <c r="AC455" s="49"/>
    </row>
    <row r="456" spans="1:29" x14ac:dyDescent="0.25">
      <c r="A456" s="17"/>
      <c r="B456" s="18"/>
      <c r="C456" s="18"/>
      <c r="D456" s="17"/>
      <c r="E456" s="17"/>
      <c r="F456" s="17"/>
      <c r="G456" s="17"/>
      <c r="H456" s="17"/>
      <c r="J456" s="17"/>
      <c r="K456" s="17"/>
      <c r="L456" s="20"/>
      <c r="M456" s="20"/>
      <c r="N456" s="20"/>
      <c r="O456" s="20"/>
      <c r="P456" s="17"/>
      <c r="Q456" s="17"/>
      <c r="R456" s="17"/>
      <c r="S456" s="17"/>
      <c r="T456" s="17"/>
      <c r="U456" s="17"/>
      <c r="V456" s="17"/>
      <c r="W456" s="17"/>
      <c r="X456" s="17"/>
      <c r="Y456" s="17"/>
      <c r="Z456" s="17"/>
      <c r="AA456" s="17"/>
    </row>
    <row r="457" spans="1:29" s="51" customFormat="1" x14ac:dyDescent="0.25">
      <c r="A457" s="17"/>
      <c r="B457" s="18"/>
      <c r="C457" s="18"/>
      <c r="D457" s="17"/>
      <c r="E457" s="17"/>
      <c r="F457" s="17"/>
      <c r="G457" s="17"/>
      <c r="H457" s="17"/>
      <c r="I457" s="19"/>
      <c r="J457" s="17"/>
      <c r="K457" s="17"/>
      <c r="L457" s="20"/>
      <c r="M457" s="20"/>
      <c r="N457" s="20"/>
      <c r="O457" s="20"/>
      <c r="P457" s="17"/>
      <c r="Q457" s="17"/>
      <c r="R457" s="17"/>
      <c r="S457" s="17"/>
      <c r="T457" s="17"/>
      <c r="U457" s="17"/>
      <c r="V457" s="17"/>
      <c r="W457" s="17"/>
      <c r="X457" s="17"/>
      <c r="Y457" s="17"/>
      <c r="Z457" s="17"/>
      <c r="AA457" s="17"/>
      <c r="AB457" s="43"/>
      <c r="AC457" s="43"/>
    </row>
    <row r="458" spans="1:29" x14ac:dyDescent="0.25">
      <c r="A458" s="17"/>
      <c r="B458" s="18"/>
      <c r="C458" s="18"/>
      <c r="D458" s="17"/>
      <c r="E458" s="17"/>
      <c r="F458" s="17"/>
      <c r="G458" s="17"/>
      <c r="H458" s="17"/>
      <c r="J458" s="17"/>
      <c r="K458" s="17"/>
      <c r="L458" s="20"/>
      <c r="M458" s="20"/>
      <c r="N458" s="20"/>
      <c r="O458" s="20"/>
      <c r="P458" s="17"/>
      <c r="Q458" s="17"/>
      <c r="R458" s="17"/>
      <c r="S458" s="17"/>
      <c r="T458" s="17"/>
      <c r="U458" s="17"/>
      <c r="V458" s="17"/>
      <c r="W458" s="17"/>
      <c r="X458" s="17"/>
      <c r="Y458" s="17"/>
      <c r="Z458" s="17"/>
      <c r="AA458" s="17"/>
    </row>
    <row r="459" spans="1:29" s="18" customFormat="1" ht="11.45" customHeight="1" x14ac:dyDescent="0.25">
      <c r="A459" s="17"/>
      <c r="D459" s="17"/>
      <c r="E459" s="17"/>
      <c r="F459" s="17"/>
      <c r="G459" s="17"/>
      <c r="H459" s="17"/>
      <c r="I459" s="19"/>
      <c r="J459" s="17"/>
      <c r="K459" s="17"/>
      <c r="L459" s="20"/>
      <c r="M459" s="20"/>
      <c r="N459" s="20"/>
      <c r="O459" s="20"/>
      <c r="P459" s="17"/>
      <c r="Q459" s="17"/>
      <c r="R459" s="17"/>
      <c r="S459" s="17"/>
      <c r="T459" s="17"/>
      <c r="U459" s="17"/>
      <c r="V459" s="17"/>
      <c r="W459" s="17"/>
      <c r="X459" s="17"/>
      <c r="Y459" s="17"/>
      <c r="Z459" s="17"/>
      <c r="AA459" s="17"/>
      <c r="AB459" s="43"/>
      <c r="AC459" s="43"/>
    </row>
    <row r="460" spans="1:29" x14ac:dyDescent="0.25">
      <c r="A460" s="17"/>
      <c r="B460" s="18"/>
      <c r="C460" s="18"/>
      <c r="D460" s="17"/>
      <c r="E460" s="17"/>
      <c r="F460" s="17"/>
      <c r="G460" s="17"/>
      <c r="H460" s="17"/>
      <c r="J460" s="17"/>
      <c r="K460" s="17"/>
      <c r="L460" s="20"/>
      <c r="M460" s="20"/>
      <c r="N460" s="20"/>
      <c r="O460" s="20"/>
      <c r="P460" s="17"/>
      <c r="Q460" s="17"/>
      <c r="R460" s="17"/>
      <c r="S460" s="17"/>
      <c r="T460" s="17"/>
      <c r="U460" s="17"/>
      <c r="V460" s="17"/>
      <c r="W460" s="17"/>
      <c r="X460" s="17"/>
      <c r="Y460" s="17"/>
      <c r="Z460" s="17"/>
      <c r="AA460" s="17"/>
    </row>
    <row r="461" spans="1:29" x14ac:dyDescent="0.25">
      <c r="A461" s="17"/>
      <c r="B461" s="18"/>
      <c r="C461" s="18"/>
      <c r="D461" s="17"/>
      <c r="E461" s="17"/>
      <c r="F461" s="17"/>
      <c r="G461" s="17"/>
      <c r="H461" s="17"/>
      <c r="J461" s="17"/>
      <c r="K461" s="17"/>
      <c r="L461" s="20"/>
      <c r="M461" s="20"/>
      <c r="N461" s="20"/>
      <c r="O461" s="20"/>
      <c r="P461" s="17"/>
      <c r="Q461" s="17"/>
      <c r="R461" s="17"/>
      <c r="S461" s="17"/>
      <c r="T461" s="17"/>
      <c r="U461" s="17"/>
      <c r="V461" s="17"/>
      <c r="W461" s="17"/>
      <c r="X461" s="17"/>
      <c r="Y461" s="17"/>
      <c r="Z461" s="17"/>
      <c r="AA461" s="17"/>
    </row>
    <row r="462" spans="1:29" x14ac:dyDescent="0.25">
      <c r="A462" s="17"/>
      <c r="B462" s="18"/>
      <c r="C462" s="18"/>
      <c r="D462" s="17"/>
      <c r="E462" s="17"/>
      <c r="F462" s="17"/>
      <c r="G462" s="17"/>
      <c r="H462" s="17"/>
      <c r="J462" s="17"/>
      <c r="K462" s="17"/>
      <c r="L462" s="20"/>
      <c r="M462" s="20"/>
      <c r="N462" s="20"/>
      <c r="O462" s="20"/>
      <c r="P462" s="17"/>
      <c r="Q462" s="17"/>
      <c r="R462" s="17"/>
      <c r="S462" s="17"/>
      <c r="T462" s="17"/>
      <c r="U462" s="17"/>
      <c r="V462" s="17"/>
      <c r="W462" s="17"/>
      <c r="X462" s="17"/>
      <c r="Y462" s="17"/>
      <c r="Z462" s="17"/>
      <c r="AA462" s="17"/>
    </row>
    <row r="463" spans="1:29" x14ac:dyDescent="0.25">
      <c r="A463" s="17"/>
      <c r="B463" s="18"/>
      <c r="C463" s="18"/>
      <c r="D463" s="17"/>
      <c r="E463" s="17"/>
      <c r="F463" s="17"/>
      <c r="G463" s="17"/>
      <c r="H463" s="17"/>
      <c r="J463" s="17"/>
      <c r="K463" s="17"/>
      <c r="L463" s="20"/>
      <c r="M463" s="20"/>
      <c r="N463" s="20"/>
      <c r="O463" s="20"/>
      <c r="P463" s="17"/>
      <c r="Q463" s="17"/>
      <c r="R463" s="17"/>
      <c r="S463" s="17"/>
      <c r="T463" s="17"/>
      <c r="U463" s="17"/>
      <c r="V463" s="17"/>
      <c r="W463" s="17"/>
      <c r="X463" s="17"/>
      <c r="Y463" s="17"/>
      <c r="Z463" s="17"/>
      <c r="AA463" s="17"/>
    </row>
    <row r="464" spans="1:29" x14ac:dyDescent="0.25">
      <c r="A464" s="17"/>
      <c r="B464" s="18"/>
      <c r="C464" s="18"/>
      <c r="D464" s="17"/>
      <c r="E464" s="17"/>
      <c r="F464" s="17"/>
      <c r="G464" s="17"/>
      <c r="H464" s="17"/>
      <c r="J464" s="17"/>
      <c r="K464" s="17"/>
      <c r="L464" s="20"/>
      <c r="M464" s="20"/>
      <c r="N464" s="20"/>
      <c r="O464" s="20"/>
      <c r="P464" s="17"/>
      <c r="Q464" s="17"/>
      <c r="R464" s="17"/>
      <c r="S464" s="17"/>
      <c r="T464" s="17"/>
      <c r="U464" s="17"/>
      <c r="V464" s="17"/>
      <c r="W464" s="17"/>
      <c r="X464" s="17"/>
      <c r="Y464" s="17"/>
      <c r="Z464" s="17"/>
      <c r="AA464" s="17"/>
      <c r="AB464" s="51"/>
      <c r="AC464" s="51"/>
    </row>
    <row r="465" spans="1:29" x14ac:dyDescent="0.25">
      <c r="A465" s="17"/>
      <c r="B465" s="18"/>
      <c r="C465" s="18"/>
      <c r="D465" s="17"/>
      <c r="E465" s="17"/>
      <c r="F465" s="17"/>
      <c r="G465" s="17"/>
      <c r="H465" s="17"/>
      <c r="J465" s="17"/>
      <c r="K465" s="17"/>
      <c r="L465" s="20"/>
      <c r="M465" s="20"/>
      <c r="N465" s="20"/>
      <c r="O465" s="20"/>
      <c r="P465" s="17"/>
      <c r="Q465" s="17"/>
      <c r="R465" s="17"/>
      <c r="S465" s="17"/>
      <c r="T465" s="17"/>
      <c r="U465" s="17"/>
      <c r="V465" s="17"/>
      <c r="W465" s="17"/>
      <c r="X465" s="17"/>
      <c r="Y465" s="17"/>
      <c r="Z465" s="17"/>
      <c r="AA465" s="17"/>
    </row>
    <row r="466" spans="1:29" x14ac:dyDescent="0.25">
      <c r="A466" s="17"/>
      <c r="B466" s="18"/>
      <c r="C466" s="18"/>
      <c r="D466" s="17"/>
      <c r="E466" s="17"/>
      <c r="F466" s="17"/>
      <c r="G466" s="17"/>
      <c r="H466" s="17"/>
      <c r="J466" s="17"/>
      <c r="K466" s="17"/>
      <c r="L466" s="20"/>
      <c r="M466" s="20"/>
      <c r="N466" s="20"/>
      <c r="O466" s="20"/>
      <c r="P466" s="17"/>
      <c r="Q466" s="17"/>
      <c r="R466" s="17"/>
      <c r="S466" s="17"/>
      <c r="T466" s="17"/>
      <c r="U466" s="17"/>
      <c r="V466" s="17"/>
      <c r="W466" s="17"/>
      <c r="X466" s="17"/>
      <c r="Y466" s="17"/>
      <c r="Z466" s="17"/>
      <c r="AA466" s="17"/>
      <c r="AB466" s="47"/>
      <c r="AC466" s="47"/>
    </row>
    <row r="467" spans="1:29" s="51" customFormat="1" x14ac:dyDescent="0.25">
      <c r="A467" s="17"/>
      <c r="B467" s="18"/>
      <c r="C467" s="18"/>
      <c r="D467" s="17"/>
      <c r="E467" s="17"/>
      <c r="F467" s="17"/>
      <c r="G467" s="17"/>
      <c r="H467" s="17"/>
      <c r="I467" s="19"/>
      <c r="J467" s="17"/>
      <c r="K467" s="17"/>
      <c r="L467" s="20"/>
      <c r="M467" s="20"/>
      <c r="N467" s="20"/>
      <c r="O467" s="20"/>
      <c r="P467" s="17"/>
      <c r="Q467" s="17"/>
      <c r="R467" s="17"/>
      <c r="S467" s="17"/>
      <c r="T467" s="17"/>
      <c r="U467" s="17"/>
      <c r="V467" s="17"/>
      <c r="W467" s="17"/>
      <c r="X467" s="17"/>
      <c r="Y467" s="17"/>
      <c r="Z467" s="17"/>
      <c r="AA467" s="17"/>
      <c r="AB467" s="50"/>
      <c r="AC467" s="50"/>
    </row>
    <row r="468" spans="1:29" x14ac:dyDescent="0.25">
      <c r="A468" s="17"/>
      <c r="B468" s="18"/>
      <c r="C468" s="18"/>
      <c r="D468" s="17"/>
      <c r="E468" s="17"/>
      <c r="F468" s="17"/>
      <c r="G468" s="17"/>
      <c r="H468" s="17"/>
      <c r="J468" s="17"/>
      <c r="K468" s="17"/>
      <c r="L468" s="20"/>
      <c r="M468" s="20"/>
      <c r="N468" s="20"/>
      <c r="O468" s="20"/>
      <c r="P468" s="17"/>
      <c r="Q468" s="17"/>
      <c r="R468" s="17"/>
      <c r="S468" s="17"/>
      <c r="T468" s="17"/>
      <c r="U468" s="17"/>
      <c r="V468" s="17"/>
      <c r="W468" s="17"/>
      <c r="X468" s="17"/>
      <c r="Y468" s="17"/>
      <c r="Z468" s="17"/>
      <c r="AA468" s="17"/>
    </row>
    <row r="469" spans="1:29" x14ac:dyDescent="0.25">
      <c r="A469" s="17"/>
      <c r="B469" s="18"/>
      <c r="C469" s="18"/>
      <c r="D469" s="17"/>
      <c r="E469" s="17"/>
      <c r="F469" s="17"/>
      <c r="G469" s="17"/>
      <c r="H469" s="17"/>
      <c r="J469" s="17"/>
      <c r="K469" s="17"/>
      <c r="L469" s="20"/>
      <c r="M469" s="20"/>
      <c r="N469" s="20"/>
      <c r="O469" s="20"/>
      <c r="P469" s="17"/>
      <c r="Q469" s="17"/>
      <c r="R469" s="17"/>
      <c r="S469" s="17"/>
      <c r="T469" s="17"/>
      <c r="U469" s="17"/>
      <c r="V469" s="17"/>
      <c r="W469" s="17"/>
      <c r="X469" s="17"/>
      <c r="Y469" s="17"/>
      <c r="Z469" s="17"/>
      <c r="AA469" s="17"/>
    </row>
    <row r="470" spans="1:29" x14ac:dyDescent="0.25">
      <c r="A470" s="17"/>
      <c r="B470" s="18"/>
      <c r="C470" s="18"/>
      <c r="D470" s="17"/>
      <c r="E470" s="17"/>
      <c r="F470" s="17"/>
      <c r="G470" s="17"/>
      <c r="H470" s="17"/>
      <c r="J470" s="17"/>
      <c r="K470" s="17"/>
      <c r="L470" s="20"/>
      <c r="M470" s="20"/>
      <c r="N470" s="20"/>
      <c r="O470" s="20"/>
      <c r="P470" s="17"/>
      <c r="Q470" s="17"/>
      <c r="R470" s="17"/>
      <c r="S470" s="17"/>
      <c r="T470" s="17"/>
      <c r="U470" s="17"/>
      <c r="V470" s="17"/>
      <c r="W470" s="17"/>
      <c r="X470" s="17"/>
      <c r="Y470" s="17"/>
      <c r="Z470" s="17"/>
      <c r="AA470" s="17"/>
    </row>
    <row r="471" spans="1:29" x14ac:dyDescent="0.25">
      <c r="A471" s="17"/>
      <c r="B471" s="18"/>
      <c r="C471" s="18"/>
      <c r="D471" s="17"/>
      <c r="E471" s="17"/>
      <c r="F471" s="17"/>
      <c r="G471" s="17"/>
      <c r="H471" s="17"/>
      <c r="J471" s="17"/>
      <c r="K471" s="17"/>
      <c r="L471" s="20"/>
      <c r="M471" s="20"/>
      <c r="N471" s="20"/>
      <c r="O471" s="20"/>
      <c r="P471" s="17"/>
      <c r="Q471" s="17"/>
      <c r="R471" s="17"/>
      <c r="S471" s="17"/>
      <c r="T471" s="17"/>
      <c r="U471" s="17"/>
      <c r="V471" s="17"/>
      <c r="W471" s="17"/>
      <c r="X471" s="17"/>
      <c r="Y471" s="17"/>
      <c r="Z471" s="17"/>
      <c r="AA471" s="17"/>
      <c r="AB471" s="47"/>
      <c r="AC471" s="47"/>
    </row>
    <row r="472" spans="1:29" x14ac:dyDescent="0.25">
      <c r="A472" s="17"/>
      <c r="B472" s="18"/>
      <c r="C472" s="18"/>
      <c r="D472" s="17"/>
      <c r="E472" s="17"/>
      <c r="F472" s="17"/>
      <c r="G472" s="17"/>
      <c r="H472" s="17"/>
      <c r="J472" s="17"/>
      <c r="K472" s="17"/>
      <c r="L472" s="20"/>
      <c r="M472" s="20"/>
      <c r="N472" s="20"/>
      <c r="O472" s="20"/>
      <c r="P472" s="17"/>
      <c r="Q472" s="17"/>
      <c r="R472" s="17"/>
      <c r="S472" s="17"/>
      <c r="T472" s="17"/>
      <c r="U472" s="17"/>
      <c r="V472" s="17"/>
      <c r="W472" s="17"/>
      <c r="X472" s="17"/>
      <c r="Y472" s="17"/>
      <c r="Z472" s="17"/>
      <c r="AA472" s="17"/>
    </row>
    <row r="473" spans="1:29" x14ac:dyDescent="0.25">
      <c r="A473" s="17"/>
      <c r="B473" s="18"/>
      <c r="C473" s="18"/>
      <c r="D473" s="17"/>
      <c r="E473" s="17"/>
      <c r="F473" s="17"/>
      <c r="G473" s="17"/>
      <c r="H473" s="17"/>
      <c r="J473" s="17"/>
      <c r="K473" s="17"/>
      <c r="L473" s="20"/>
      <c r="M473" s="20"/>
      <c r="N473" s="20"/>
      <c r="O473" s="20"/>
      <c r="P473" s="17"/>
      <c r="Q473" s="17"/>
      <c r="R473" s="17"/>
      <c r="S473" s="17"/>
      <c r="T473" s="17"/>
      <c r="U473" s="17"/>
      <c r="V473" s="17"/>
      <c r="W473" s="17"/>
      <c r="X473" s="17"/>
      <c r="Y473" s="17"/>
      <c r="Z473" s="17"/>
      <c r="AA473" s="17"/>
    </row>
    <row r="474" spans="1:29" s="51" customFormat="1" x14ac:dyDescent="0.25">
      <c r="A474" s="17"/>
      <c r="B474" s="18"/>
      <c r="C474" s="18"/>
      <c r="D474" s="17"/>
      <c r="E474" s="17"/>
      <c r="F474" s="17"/>
      <c r="G474" s="17"/>
      <c r="H474" s="17"/>
      <c r="I474" s="19"/>
      <c r="J474" s="17"/>
      <c r="K474" s="17"/>
      <c r="L474" s="20"/>
      <c r="M474" s="20"/>
      <c r="N474" s="20"/>
      <c r="O474" s="20"/>
      <c r="P474" s="17"/>
      <c r="Q474" s="17"/>
      <c r="R474" s="17"/>
      <c r="S474" s="17"/>
      <c r="T474" s="17"/>
      <c r="U474" s="17"/>
      <c r="V474" s="17"/>
      <c r="W474" s="17"/>
      <c r="X474" s="17"/>
      <c r="Y474" s="17"/>
      <c r="Z474" s="17"/>
      <c r="AA474" s="17"/>
      <c r="AB474" s="43"/>
      <c r="AC474" s="43"/>
    </row>
    <row r="475" spans="1:29" s="51" customFormat="1" x14ac:dyDescent="0.25">
      <c r="A475" s="17"/>
      <c r="B475" s="18"/>
      <c r="C475" s="18"/>
      <c r="D475" s="17"/>
      <c r="E475" s="17"/>
      <c r="F475" s="17"/>
      <c r="G475" s="17"/>
      <c r="H475" s="17"/>
      <c r="I475" s="19"/>
      <c r="J475" s="17"/>
      <c r="K475" s="17"/>
      <c r="L475" s="20"/>
      <c r="M475" s="20"/>
      <c r="N475" s="20"/>
      <c r="O475" s="20"/>
      <c r="P475" s="17"/>
      <c r="Q475" s="17"/>
      <c r="R475" s="17"/>
      <c r="S475" s="17"/>
      <c r="T475" s="17"/>
      <c r="U475" s="17"/>
      <c r="V475" s="17"/>
      <c r="W475" s="17"/>
      <c r="X475" s="17"/>
      <c r="Y475" s="17"/>
      <c r="Z475" s="17"/>
      <c r="AA475" s="17"/>
      <c r="AB475" s="43"/>
      <c r="AC475" s="43"/>
    </row>
    <row r="476" spans="1:29" x14ac:dyDescent="0.25">
      <c r="A476" s="17"/>
      <c r="B476" s="18"/>
      <c r="C476" s="18"/>
      <c r="D476" s="17"/>
      <c r="E476" s="17"/>
      <c r="F476" s="17"/>
      <c r="G476" s="17"/>
      <c r="H476" s="17"/>
      <c r="J476" s="17"/>
      <c r="K476" s="17"/>
      <c r="L476" s="20"/>
      <c r="M476" s="20"/>
      <c r="N476" s="20"/>
      <c r="O476" s="20"/>
      <c r="P476" s="17"/>
      <c r="Q476" s="17"/>
      <c r="R476" s="17"/>
      <c r="S476" s="17"/>
      <c r="T476" s="17"/>
      <c r="U476" s="17"/>
      <c r="V476" s="17"/>
      <c r="W476" s="17"/>
      <c r="X476" s="17"/>
      <c r="Y476" s="17"/>
      <c r="Z476" s="17"/>
      <c r="AA476" s="17"/>
    </row>
    <row r="477" spans="1:29" x14ac:dyDescent="0.25">
      <c r="A477" s="17"/>
      <c r="B477" s="18"/>
      <c r="C477" s="18"/>
      <c r="D477" s="17"/>
      <c r="E477" s="17"/>
      <c r="F477" s="17"/>
      <c r="G477" s="17"/>
      <c r="H477" s="17"/>
      <c r="J477" s="17"/>
      <c r="K477" s="17"/>
      <c r="L477" s="20"/>
      <c r="M477" s="20"/>
      <c r="N477" s="20"/>
      <c r="O477" s="20"/>
      <c r="P477" s="17"/>
      <c r="Q477" s="17"/>
      <c r="R477" s="17"/>
      <c r="S477" s="17"/>
      <c r="T477" s="17"/>
      <c r="U477" s="17"/>
      <c r="V477" s="17"/>
      <c r="W477" s="17"/>
      <c r="X477" s="17"/>
      <c r="Y477" s="17"/>
      <c r="Z477" s="17"/>
      <c r="AA477" s="17"/>
    </row>
    <row r="478" spans="1:29" x14ac:dyDescent="0.25">
      <c r="A478" s="17"/>
      <c r="B478" s="18"/>
      <c r="C478" s="18"/>
      <c r="D478" s="17"/>
      <c r="E478" s="17"/>
      <c r="F478" s="17"/>
      <c r="G478" s="17"/>
      <c r="H478" s="17"/>
      <c r="J478" s="17"/>
      <c r="K478" s="17"/>
      <c r="L478" s="20"/>
      <c r="M478" s="20"/>
      <c r="N478" s="20"/>
      <c r="O478" s="20"/>
      <c r="P478" s="17"/>
      <c r="Q478" s="17"/>
      <c r="R478" s="17"/>
      <c r="S478" s="17"/>
      <c r="T478" s="17"/>
      <c r="U478" s="17"/>
      <c r="V478" s="17"/>
      <c r="W478" s="17"/>
      <c r="X478" s="17"/>
      <c r="Y478" s="17"/>
      <c r="Z478" s="17"/>
      <c r="AA478" s="17"/>
    </row>
    <row r="479" spans="1:29" x14ac:dyDescent="0.25">
      <c r="A479" s="17"/>
      <c r="B479" s="18"/>
      <c r="C479" s="18"/>
      <c r="D479" s="17"/>
      <c r="E479" s="17"/>
      <c r="F479" s="17"/>
      <c r="G479" s="17"/>
      <c r="H479" s="17"/>
      <c r="J479" s="17"/>
      <c r="K479" s="17"/>
      <c r="L479" s="20"/>
      <c r="M479" s="20"/>
      <c r="N479" s="20"/>
      <c r="O479" s="20"/>
      <c r="P479" s="17"/>
      <c r="Q479" s="17"/>
      <c r="R479" s="17"/>
      <c r="S479" s="17"/>
      <c r="T479" s="17"/>
      <c r="U479" s="17"/>
      <c r="V479" s="17"/>
      <c r="W479" s="17"/>
      <c r="X479" s="17"/>
      <c r="Y479" s="17"/>
      <c r="Z479" s="17"/>
      <c r="AA479" s="17"/>
    </row>
    <row r="480" spans="1:29" x14ac:dyDescent="0.25">
      <c r="A480" s="17"/>
      <c r="B480" s="18"/>
      <c r="C480" s="18"/>
      <c r="D480" s="17"/>
      <c r="E480" s="17"/>
      <c r="F480" s="17"/>
      <c r="G480" s="17"/>
      <c r="H480" s="17"/>
      <c r="J480" s="17"/>
      <c r="K480" s="17"/>
      <c r="L480" s="20"/>
      <c r="M480" s="20"/>
      <c r="N480" s="20"/>
      <c r="O480" s="20"/>
      <c r="P480" s="17"/>
      <c r="Q480" s="17"/>
      <c r="R480" s="17"/>
      <c r="S480" s="17"/>
      <c r="T480" s="17"/>
      <c r="U480" s="17"/>
      <c r="V480" s="17"/>
      <c r="W480" s="17"/>
      <c r="X480" s="17"/>
      <c r="Y480" s="17"/>
      <c r="Z480" s="17"/>
      <c r="AA480" s="17"/>
    </row>
    <row r="481" spans="1:29" x14ac:dyDescent="0.25">
      <c r="A481" s="17"/>
      <c r="B481" s="18"/>
      <c r="C481" s="18"/>
      <c r="D481" s="17"/>
      <c r="E481" s="17"/>
      <c r="F481" s="17"/>
      <c r="G481" s="17"/>
      <c r="H481" s="17"/>
      <c r="J481" s="17"/>
      <c r="K481" s="17"/>
      <c r="L481" s="20"/>
      <c r="M481" s="20"/>
      <c r="N481" s="20"/>
      <c r="O481" s="20"/>
      <c r="P481" s="17"/>
      <c r="Q481" s="17"/>
      <c r="R481" s="17"/>
      <c r="S481" s="17"/>
      <c r="T481" s="17"/>
      <c r="U481" s="17"/>
      <c r="V481" s="17"/>
      <c r="W481" s="17"/>
      <c r="X481" s="17"/>
      <c r="Y481" s="17"/>
      <c r="Z481" s="17"/>
      <c r="AA481" s="17"/>
    </row>
    <row r="482" spans="1:29" x14ac:dyDescent="0.25">
      <c r="A482" s="17"/>
      <c r="B482" s="18"/>
      <c r="C482" s="18"/>
      <c r="D482" s="17"/>
      <c r="E482" s="17"/>
      <c r="F482" s="17"/>
      <c r="G482" s="17"/>
      <c r="H482" s="17"/>
      <c r="J482" s="17"/>
      <c r="K482" s="17"/>
      <c r="L482" s="20"/>
      <c r="M482" s="20"/>
      <c r="N482" s="20"/>
      <c r="O482" s="20"/>
      <c r="P482" s="17"/>
      <c r="Q482" s="17"/>
      <c r="R482" s="17"/>
      <c r="S482" s="17"/>
      <c r="T482" s="17"/>
      <c r="U482" s="17"/>
      <c r="V482" s="17"/>
      <c r="W482" s="17"/>
      <c r="X482" s="17"/>
      <c r="Y482" s="17"/>
      <c r="Z482" s="17"/>
      <c r="AA482" s="17"/>
      <c r="AB482" s="50"/>
      <c r="AC482" s="50"/>
    </row>
    <row r="483" spans="1:29" x14ac:dyDescent="0.25">
      <c r="A483" s="17"/>
      <c r="B483" s="18"/>
      <c r="C483" s="18"/>
      <c r="D483" s="17"/>
      <c r="E483" s="17"/>
      <c r="F483" s="17"/>
      <c r="G483" s="17"/>
      <c r="H483" s="17"/>
      <c r="J483" s="17"/>
      <c r="K483" s="17"/>
      <c r="L483" s="20"/>
      <c r="M483" s="20"/>
      <c r="N483" s="20"/>
      <c r="O483" s="20"/>
      <c r="P483" s="17"/>
      <c r="Q483" s="17"/>
      <c r="R483" s="17"/>
      <c r="S483" s="17"/>
      <c r="T483" s="17"/>
      <c r="U483" s="17"/>
      <c r="V483" s="17"/>
      <c r="W483" s="17"/>
      <c r="X483" s="17"/>
      <c r="Y483" s="17"/>
      <c r="Z483" s="17"/>
      <c r="AA483" s="17"/>
      <c r="AB483" s="49"/>
      <c r="AC483" s="49"/>
    </row>
    <row r="484" spans="1:29" x14ac:dyDescent="0.25">
      <c r="A484" s="17"/>
      <c r="B484" s="18"/>
      <c r="C484" s="18"/>
      <c r="D484" s="17"/>
      <c r="E484" s="17"/>
      <c r="F484" s="17"/>
      <c r="G484" s="17"/>
      <c r="H484" s="17"/>
      <c r="J484" s="17"/>
      <c r="K484" s="17"/>
      <c r="L484" s="20"/>
      <c r="M484" s="20"/>
      <c r="N484" s="20"/>
      <c r="O484" s="20"/>
      <c r="P484" s="17"/>
      <c r="Q484" s="17"/>
      <c r="R484" s="17"/>
      <c r="S484" s="17"/>
      <c r="T484" s="17"/>
      <c r="U484" s="17"/>
      <c r="V484" s="17"/>
      <c r="W484" s="17"/>
      <c r="X484" s="17"/>
      <c r="Y484" s="17"/>
      <c r="Z484" s="17"/>
      <c r="AA484" s="17"/>
    </row>
    <row r="485" spans="1:29" x14ac:dyDescent="0.25">
      <c r="A485" s="17"/>
      <c r="B485" s="18"/>
      <c r="C485" s="18"/>
      <c r="D485" s="17"/>
      <c r="E485" s="17"/>
      <c r="F485" s="17"/>
      <c r="G485" s="17"/>
      <c r="H485" s="17"/>
      <c r="J485" s="17"/>
      <c r="K485" s="17"/>
      <c r="L485" s="20"/>
      <c r="M485" s="20"/>
      <c r="N485" s="20"/>
      <c r="O485" s="20"/>
      <c r="P485" s="17"/>
      <c r="Q485" s="17"/>
      <c r="R485" s="17"/>
      <c r="S485" s="17"/>
      <c r="T485" s="17"/>
      <c r="U485" s="17"/>
      <c r="V485" s="17"/>
      <c r="W485" s="17"/>
      <c r="X485" s="17"/>
      <c r="Y485" s="17"/>
      <c r="Z485" s="17"/>
      <c r="AA485" s="17"/>
    </row>
    <row r="486" spans="1:29" x14ac:dyDescent="0.25">
      <c r="A486" s="17"/>
      <c r="B486" s="18"/>
      <c r="C486" s="18"/>
      <c r="D486" s="17"/>
      <c r="E486" s="17"/>
      <c r="F486" s="17"/>
      <c r="G486" s="18"/>
      <c r="H486" s="18"/>
      <c r="J486" s="17"/>
      <c r="K486" s="17"/>
      <c r="L486" s="20"/>
      <c r="M486" s="20"/>
      <c r="N486" s="20"/>
      <c r="O486" s="20"/>
      <c r="P486" s="17"/>
      <c r="Q486" s="17"/>
      <c r="R486" s="17"/>
      <c r="S486" s="17"/>
      <c r="T486" s="17"/>
      <c r="U486" s="17"/>
      <c r="V486" s="17"/>
      <c r="W486" s="17"/>
      <c r="X486" s="17"/>
      <c r="Y486" s="17"/>
      <c r="Z486" s="17"/>
      <c r="AA486" s="17"/>
    </row>
    <row r="487" spans="1:29" x14ac:dyDescent="0.25">
      <c r="A487" s="17"/>
      <c r="B487" s="18"/>
      <c r="C487" s="18"/>
      <c r="D487" s="17"/>
      <c r="E487" s="17"/>
      <c r="F487" s="17"/>
      <c r="G487" s="18"/>
      <c r="H487" s="18"/>
      <c r="J487" s="17"/>
      <c r="K487" s="17"/>
      <c r="L487" s="20"/>
      <c r="M487" s="20"/>
      <c r="N487" s="20"/>
      <c r="O487" s="20"/>
      <c r="P487" s="17"/>
      <c r="Q487" s="17"/>
      <c r="R487" s="17"/>
      <c r="S487" s="17"/>
      <c r="T487" s="17"/>
      <c r="U487" s="17"/>
      <c r="V487" s="17"/>
      <c r="W487" s="17"/>
      <c r="X487" s="17"/>
      <c r="Y487" s="17"/>
      <c r="Z487" s="17"/>
      <c r="AA487" s="17"/>
    </row>
    <row r="488" spans="1:29" x14ac:dyDescent="0.25">
      <c r="A488" s="17"/>
      <c r="B488" s="18"/>
      <c r="C488" s="18"/>
      <c r="D488" s="17"/>
      <c r="E488" s="17"/>
      <c r="F488" s="17"/>
      <c r="G488" s="18"/>
      <c r="H488" s="18"/>
      <c r="J488" s="17"/>
      <c r="K488" s="17"/>
      <c r="L488" s="20"/>
      <c r="M488" s="20"/>
      <c r="N488" s="20"/>
      <c r="O488" s="20"/>
      <c r="P488" s="17"/>
      <c r="Q488" s="17"/>
      <c r="R488" s="17"/>
      <c r="S488" s="17"/>
      <c r="T488" s="17"/>
      <c r="U488" s="17"/>
      <c r="V488" s="17"/>
      <c r="W488" s="17"/>
      <c r="X488" s="17"/>
      <c r="Y488" s="17"/>
      <c r="Z488" s="17"/>
      <c r="AA488" s="17"/>
    </row>
    <row r="489" spans="1:29" x14ac:dyDescent="0.25">
      <c r="A489" s="17"/>
      <c r="B489" s="18"/>
      <c r="C489" s="18"/>
      <c r="D489" s="17"/>
      <c r="E489" s="17"/>
      <c r="F489" s="17"/>
      <c r="G489" s="18"/>
      <c r="H489" s="18"/>
      <c r="J489" s="17"/>
      <c r="K489" s="17"/>
      <c r="L489" s="20"/>
      <c r="M489" s="20"/>
      <c r="N489" s="20"/>
      <c r="O489" s="20"/>
      <c r="P489" s="17"/>
      <c r="Q489" s="17"/>
      <c r="R489" s="17"/>
      <c r="S489" s="17"/>
      <c r="T489" s="17"/>
      <c r="U489" s="17"/>
      <c r="V489" s="17"/>
      <c r="W489" s="17"/>
      <c r="X489" s="17"/>
      <c r="Y489" s="17"/>
      <c r="Z489" s="17"/>
      <c r="AA489" s="17"/>
    </row>
    <row r="490" spans="1:29" x14ac:dyDescent="0.25">
      <c r="A490" s="17"/>
      <c r="B490" s="18"/>
      <c r="C490" s="18"/>
      <c r="D490" s="17"/>
      <c r="E490" s="17"/>
      <c r="F490" s="17"/>
      <c r="G490" s="17"/>
      <c r="H490" s="17"/>
      <c r="J490" s="17"/>
      <c r="K490" s="17"/>
      <c r="L490" s="20"/>
      <c r="M490" s="20"/>
      <c r="N490" s="20"/>
      <c r="O490" s="20"/>
      <c r="P490" s="17"/>
      <c r="Q490" s="17"/>
      <c r="R490" s="17"/>
      <c r="S490" s="17"/>
      <c r="T490" s="17"/>
      <c r="U490" s="17"/>
      <c r="V490" s="17"/>
      <c r="W490" s="17"/>
      <c r="X490" s="17"/>
      <c r="Y490" s="17"/>
      <c r="Z490" s="17"/>
      <c r="AA490" s="17"/>
    </row>
    <row r="491" spans="1:29" x14ac:dyDescent="0.25">
      <c r="A491" s="17"/>
      <c r="B491" s="18"/>
      <c r="C491" s="18"/>
      <c r="D491" s="17"/>
      <c r="E491" s="17"/>
      <c r="F491" s="17"/>
      <c r="G491" s="17"/>
      <c r="H491" s="17"/>
      <c r="J491" s="17"/>
      <c r="K491" s="17"/>
      <c r="L491" s="20"/>
      <c r="M491" s="20"/>
      <c r="N491" s="20"/>
      <c r="O491" s="20"/>
      <c r="P491" s="17"/>
      <c r="Q491" s="17"/>
      <c r="R491" s="17"/>
      <c r="S491" s="17"/>
      <c r="T491" s="17"/>
      <c r="U491" s="17"/>
      <c r="V491" s="17"/>
      <c r="W491" s="17"/>
      <c r="X491" s="17"/>
      <c r="Y491" s="17"/>
      <c r="Z491" s="17"/>
      <c r="AA491" s="17"/>
    </row>
    <row r="492" spans="1:29" x14ac:dyDescent="0.25">
      <c r="A492" s="17"/>
      <c r="B492" s="18"/>
      <c r="C492" s="18"/>
      <c r="D492" s="17"/>
      <c r="E492" s="17"/>
      <c r="F492" s="17"/>
      <c r="G492" s="17"/>
      <c r="H492" s="17"/>
      <c r="J492" s="17"/>
      <c r="K492" s="17"/>
      <c r="L492" s="20"/>
      <c r="M492" s="20"/>
      <c r="N492" s="20"/>
      <c r="O492" s="20"/>
      <c r="P492" s="17"/>
      <c r="Q492" s="17"/>
      <c r="R492" s="17"/>
      <c r="S492" s="17"/>
      <c r="T492" s="17"/>
      <c r="U492" s="17"/>
      <c r="V492" s="17"/>
      <c r="W492" s="17"/>
      <c r="X492" s="17"/>
      <c r="Y492" s="17"/>
      <c r="Z492" s="17"/>
      <c r="AA492" s="17"/>
    </row>
    <row r="493" spans="1:29" s="18" customFormat="1" x14ac:dyDescent="0.25">
      <c r="A493" s="17"/>
      <c r="D493" s="17"/>
      <c r="E493" s="17"/>
      <c r="F493" s="17"/>
      <c r="G493" s="17"/>
      <c r="H493" s="17"/>
      <c r="I493" s="19"/>
      <c r="J493" s="17"/>
      <c r="K493" s="17"/>
      <c r="L493" s="20"/>
      <c r="M493" s="20"/>
      <c r="N493" s="20"/>
      <c r="O493" s="20"/>
      <c r="P493" s="17"/>
      <c r="Q493" s="17"/>
      <c r="R493" s="17"/>
      <c r="S493" s="17"/>
      <c r="T493" s="17"/>
      <c r="U493" s="17"/>
      <c r="V493" s="17"/>
      <c r="W493" s="17"/>
      <c r="X493" s="17"/>
      <c r="Y493" s="17"/>
      <c r="Z493" s="17"/>
      <c r="AA493" s="17"/>
      <c r="AB493" s="43"/>
      <c r="AC493" s="43"/>
    </row>
    <row r="494" spans="1:29" x14ac:dyDescent="0.25">
      <c r="A494" s="17"/>
      <c r="B494" s="18"/>
      <c r="C494" s="18"/>
      <c r="D494" s="17"/>
      <c r="E494" s="17"/>
      <c r="F494" s="17"/>
      <c r="G494" s="17"/>
      <c r="H494" s="17"/>
      <c r="J494" s="17"/>
      <c r="K494" s="17"/>
      <c r="L494" s="20"/>
      <c r="M494" s="20"/>
      <c r="N494" s="20"/>
      <c r="O494" s="20"/>
      <c r="P494" s="17"/>
      <c r="Q494" s="17"/>
      <c r="R494" s="17"/>
      <c r="S494" s="17"/>
      <c r="T494" s="17"/>
      <c r="U494" s="17"/>
      <c r="V494" s="17"/>
      <c r="W494" s="17"/>
      <c r="X494" s="17"/>
      <c r="Y494" s="17"/>
      <c r="Z494" s="17"/>
      <c r="AA494" s="17"/>
      <c r="AB494" s="50"/>
      <c r="AC494" s="50"/>
    </row>
    <row r="495" spans="1:29" x14ac:dyDescent="0.25">
      <c r="A495" s="17"/>
      <c r="B495" s="18"/>
      <c r="C495" s="18"/>
      <c r="D495" s="17"/>
      <c r="E495" s="17"/>
      <c r="F495" s="17"/>
      <c r="G495" s="17"/>
      <c r="H495" s="17"/>
      <c r="J495" s="17"/>
      <c r="K495" s="17"/>
      <c r="L495" s="20"/>
      <c r="M495" s="20"/>
      <c r="N495" s="20"/>
      <c r="O495" s="20"/>
      <c r="R495" s="17"/>
      <c r="S495" s="17"/>
      <c r="T495" s="17"/>
      <c r="U495" s="17"/>
      <c r="V495" s="17"/>
      <c r="W495" s="17"/>
      <c r="X495" s="17"/>
      <c r="Y495" s="17"/>
      <c r="Z495" s="17"/>
      <c r="AA495" s="17"/>
    </row>
    <row r="496" spans="1:29" x14ac:dyDescent="0.25">
      <c r="A496" s="17"/>
      <c r="B496" s="18"/>
      <c r="C496" s="18"/>
      <c r="D496" s="17"/>
      <c r="E496" s="17"/>
      <c r="F496" s="17"/>
      <c r="G496" s="17"/>
      <c r="H496" s="17"/>
      <c r="J496" s="17"/>
      <c r="K496" s="17"/>
      <c r="L496" s="20"/>
      <c r="M496" s="20"/>
      <c r="N496" s="20"/>
      <c r="O496" s="20"/>
      <c r="R496" s="17"/>
      <c r="S496" s="17"/>
      <c r="T496" s="17"/>
      <c r="U496" s="17"/>
      <c r="V496" s="17"/>
      <c r="W496" s="17"/>
      <c r="X496" s="17"/>
      <c r="Y496" s="17"/>
      <c r="Z496" s="17"/>
      <c r="AA496" s="17"/>
    </row>
    <row r="497" spans="1:29" s="18" customFormat="1" x14ac:dyDescent="0.25">
      <c r="A497" s="17"/>
      <c r="D497" s="17"/>
      <c r="E497" s="17"/>
      <c r="F497" s="17"/>
      <c r="G497" s="17"/>
      <c r="H497" s="17"/>
      <c r="I497" s="19"/>
      <c r="J497" s="17"/>
      <c r="K497" s="17"/>
      <c r="L497" s="20"/>
      <c r="M497" s="20"/>
      <c r="N497" s="20"/>
      <c r="O497" s="20"/>
      <c r="R497" s="17"/>
      <c r="S497" s="17"/>
      <c r="T497" s="17"/>
      <c r="U497" s="17"/>
      <c r="V497" s="17"/>
      <c r="W497" s="17"/>
      <c r="X497" s="17"/>
      <c r="Y497" s="17"/>
      <c r="Z497" s="17"/>
      <c r="AA497" s="17"/>
      <c r="AB497" s="43"/>
      <c r="AC497" s="43"/>
    </row>
    <row r="498" spans="1:29" s="18" customFormat="1" x14ac:dyDescent="0.25">
      <c r="A498" s="17"/>
      <c r="D498" s="17"/>
      <c r="E498" s="17"/>
      <c r="F498" s="17"/>
      <c r="G498" s="17"/>
      <c r="H498" s="17"/>
      <c r="I498" s="19"/>
      <c r="J498" s="17"/>
      <c r="K498" s="17"/>
      <c r="L498" s="20"/>
      <c r="M498" s="20"/>
      <c r="N498" s="20"/>
      <c r="O498" s="20"/>
      <c r="R498" s="17"/>
      <c r="S498" s="17"/>
      <c r="T498" s="17"/>
      <c r="U498" s="17"/>
      <c r="V498" s="17"/>
      <c r="W498" s="17"/>
      <c r="X498" s="17"/>
      <c r="Y498" s="17"/>
      <c r="Z498" s="17"/>
      <c r="AA498" s="17"/>
      <c r="AB498" s="43"/>
      <c r="AC498" s="43"/>
    </row>
    <row r="499" spans="1:29" s="18" customFormat="1" x14ac:dyDescent="0.25">
      <c r="A499" s="17"/>
      <c r="D499" s="17"/>
      <c r="E499" s="17"/>
      <c r="F499" s="17"/>
      <c r="G499" s="17"/>
      <c r="H499" s="17"/>
      <c r="I499" s="19"/>
      <c r="J499" s="17"/>
      <c r="K499" s="17"/>
      <c r="L499" s="20"/>
      <c r="M499" s="20"/>
      <c r="N499" s="20"/>
      <c r="O499" s="20"/>
      <c r="R499" s="17"/>
      <c r="S499" s="17"/>
      <c r="T499" s="17"/>
      <c r="U499" s="17"/>
      <c r="V499" s="17"/>
      <c r="W499" s="17"/>
      <c r="X499" s="17"/>
      <c r="Y499" s="17"/>
      <c r="Z499" s="17"/>
      <c r="AA499" s="17"/>
      <c r="AB499" s="43"/>
      <c r="AC499" s="43"/>
    </row>
    <row r="500" spans="1:29" x14ac:dyDescent="0.25">
      <c r="A500" s="17"/>
      <c r="B500" s="18"/>
      <c r="C500" s="18"/>
      <c r="D500" s="17"/>
      <c r="E500" s="17"/>
      <c r="F500" s="17"/>
      <c r="G500" s="17"/>
      <c r="H500" s="17"/>
      <c r="J500" s="17"/>
      <c r="K500" s="17"/>
      <c r="L500" s="20"/>
      <c r="M500" s="20"/>
      <c r="N500" s="20"/>
      <c r="O500" s="20"/>
      <c r="P500" s="43"/>
      <c r="Q500" s="43"/>
      <c r="R500" s="17"/>
      <c r="S500" s="17"/>
      <c r="T500" s="17"/>
      <c r="U500" s="17"/>
      <c r="V500" s="17"/>
      <c r="W500" s="17"/>
      <c r="X500" s="17"/>
      <c r="Y500" s="17"/>
      <c r="Z500" s="17"/>
      <c r="AA500" s="17"/>
    </row>
    <row r="501" spans="1:29" x14ac:dyDescent="0.25">
      <c r="A501" s="17"/>
      <c r="B501" s="18"/>
      <c r="C501" s="18"/>
      <c r="D501" s="17"/>
      <c r="E501" s="17"/>
      <c r="F501" s="17"/>
      <c r="G501" s="17"/>
      <c r="H501" s="17"/>
      <c r="J501" s="17"/>
      <c r="K501" s="17"/>
      <c r="L501" s="20"/>
      <c r="M501" s="20"/>
      <c r="N501" s="20"/>
      <c r="O501" s="20"/>
      <c r="P501" s="43"/>
      <c r="Q501" s="43"/>
      <c r="R501" s="17"/>
      <c r="S501" s="17"/>
      <c r="T501" s="17"/>
      <c r="U501" s="17"/>
      <c r="V501" s="17"/>
      <c r="W501" s="17"/>
      <c r="X501" s="17"/>
      <c r="Y501" s="17"/>
      <c r="Z501" s="17"/>
      <c r="AA501" s="17"/>
    </row>
    <row r="502" spans="1:29" x14ac:dyDescent="0.25">
      <c r="A502" s="17"/>
      <c r="B502" s="18"/>
      <c r="C502" s="18"/>
      <c r="D502" s="17"/>
      <c r="E502" s="17"/>
      <c r="F502" s="17"/>
      <c r="G502" s="17"/>
      <c r="H502" s="17"/>
      <c r="J502" s="17"/>
      <c r="K502" s="17"/>
      <c r="L502" s="20"/>
      <c r="M502" s="20"/>
      <c r="N502" s="20"/>
      <c r="O502" s="20"/>
      <c r="P502" s="43"/>
      <c r="Q502" s="43"/>
      <c r="R502" s="17"/>
      <c r="S502" s="17"/>
      <c r="T502" s="17"/>
      <c r="U502" s="17"/>
      <c r="V502" s="17"/>
      <c r="W502" s="17"/>
      <c r="X502" s="17"/>
      <c r="Y502" s="17"/>
      <c r="Z502" s="17"/>
      <c r="AA502" s="17"/>
      <c r="AB502" s="18"/>
      <c r="AC502" s="18"/>
    </row>
    <row r="503" spans="1:29" x14ac:dyDescent="0.25">
      <c r="A503" s="17"/>
      <c r="B503" s="18"/>
      <c r="C503" s="18"/>
      <c r="D503" s="17"/>
      <c r="E503" s="17"/>
      <c r="F503" s="17"/>
      <c r="G503" s="17"/>
      <c r="H503" s="17"/>
      <c r="J503" s="17"/>
      <c r="K503" s="17"/>
      <c r="L503" s="20"/>
      <c r="M503" s="20"/>
      <c r="N503" s="20"/>
      <c r="O503" s="20"/>
      <c r="P503" s="43"/>
      <c r="Q503" s="43"/>
      <c r="R503" s="17"/>
      <c r="S503" s="17"/>
      <c r="T503" s="17"/>
      <c r="U503" s="17"/>
      <c r="V503" s="17"/>
      <c r="W503" s="17"/>
      <c r="X503" s="17"/>
      <c r="Y503" s="17"/>
      <c r="Z503" s="17"/>
      <c r="AA503" s="17"/>
    </row>
    <row r="504" spans="1:29" x14ac:dyDescent="0.25">
      <c r="A504" s="17"/>
      <c r="B504" s="18"/>
      <c r="C504" s="18"/>
      <c r="D504" s="17"/>
      <c r="E504" s="17"/>
      <c r="F504" s="17"/>
      <c r="G504" s="17"/>
      <c r="H504" s="17"/>
      <c r="J504" s="17"/>
      <c r="K504" s="17"/>
      <c r="L504" s="20"/>
      <c r="M504" s="20"/>
      <c r="N504" s="20"/>
      <c r="O504" s="20"/>
      <c r="P504" s="43"/>
      <c r="Q504" s="43"/>
      <c r="R504" s="17"/>
      <c r="S504" s="17"/>
      <c r="T504" s="17"/>
      <c r="U504" s="17"/>
      <c r="V504" s="17"/>
      <c r="W504" s="17"/>
      <c r="X504" s="17"/>
      <c r="Y504" s="17"/>
      <c r="Z504" s="17"/>
      <c r="AA504" s="17"/>
      <c r="AB504" s="50"/>
      <c r="AC504" s="50"/>
    </row>
    <row r="505" spans="1:29" x14ac:dyDescent="0.25">
      <c r="A505" s="17"/>
      <c r="B505" s="18"/>
      <c r="C505" s="18"/>
      <c r="D505" s="17"/>
      <c r="E505" s="17"/>
      <c r="F505" s="17"/>
      <c r="G505" s="17"/>
      <c r="H505" s="17"/>
      <c r="J505" s="17"/>
      <c r="K505" s="17"/>
      <c r="L505" s="20"/>
      <c r="M505" s="20"/>
      <c r="N505" s="20"/>
      <c r="O505" s="20"/>
      <c r="P505" s="43"/>
      <c r="Q505" s="43"/>
      <c r="R505" s="17"/>
      <c r="S505" s="17"/>
      <c r="T505" s="17"/>
      <c r="U505" s="17"/>
      <c r="V505" s="17"/>
      <c r="W505" s="17"/>
      <c r="X505" s="17"/>
      <c r="Y505" s="17"/>
      <c r="Z505" s="17"/>
      <c r="AA505" s="17"/>
      <c r="AB505" s="46"/>
      <c r="AC505" s="46"/>
    </row>
    <row r="506" spans="1:29" x14ac:dyDescent="0.25">
      <c r="A506" s="17"/>
      <c r="B506" s="18"/>
      <c r="C506" s="18"/>
      <c r="D506" s="17"/>
      <c r="E506" s="17"/>
      <c r="F506" s="17"/>
      <c r="G506" s="17"/>
      <c r="H506" s="17"/>
      <c r="J506" s="17"/>
      <c r="K506" s="17"/>
      <c r="L506" s="20"/>
      <c r="M506" s="20"/>
      <c r="N506" s="20"/>
      <c r="O506" s="20"/>
      <c r="P506" s="43"/>
      <c r="Q506" s="43"/>
      <c r="R506" s="17"/>
      <c r="S506" s="17"/>
      <c r="T506" s="17"/>
      <c r="U506" s="17"/>
      <c r="V506" s="17"/>
      <c r="W506" s="17"/>
      <c r="X506" s="17"/>
      <c r="Y506" s="17"/>
      <c r="Z506" s="17"/>
      <c r="AA506" s="17"/>
    </row>
    <row r="507" spans="1:29" x14ac:dyDescent="0.25">
      <c r="A507" s="17"/>
      <c r="B507" s="18"/>
      <c r="C507" s="18"/>
      <c r="D507" s="17"/>
      <c r="E507" s="17"/>
      <c r="F507" s="17"/>
      <c r="G507" s="17"/>
      <c r="H507" s="17"/>
      <c r="J507" s="17"/>
      <c r="K507" s="17"/>
      <c r="L507" s="20"/>
      <c r="M507" s="20"/>
      <c r="N507" s="20"/>
      <c r="O507" s="20"/>
      <c r="P507" s="43"/>
      <c r="Q507" s="43"/>
      <c r="R507" s="17"/>
      <c r="S507" s="17"/>
      <c r="T507" s="17"/>
      <c r="U507" s="17"/>
      <c r="V507" s="17"/>
      <c r="W507" s="17"/>
      <c r="X507" s="17"/>
      <c r="Y507" s="17"/>
      <c r="Z507" s="17"/>
      <c r="AA507" s="17"/>
    </row>
    <row r="508" spans="1:29" x14ac:dyDescent="0.25">
      <c r="A508" s="17"/>
      <c r="B508" s="18"/>
      <c r="C508" s="18"/>
      <c r="D508" s="17"/>
      <c r="E508" s="17"/>
      <c r="F508" s="17"/>
      <c r="G508" s="17"/>
      <c r="H508" s="17"/>
      <c r="J508" s="17"/>
      <c r="K508" s="17"/>
      <c r="L508" s="20"/>
      <c r="M508" s="20"/>
      <c r="N508" s="20"/>
      <c r="O508" s="20"/>
      <c r="P508" s="43"/>
      <c r="Q508" s="43"/>
      <c r="R508" s="17"/>
      <c r="S508" s="17"/>
      <c r="T508" s="17"/>
      <c r="U508" s="17"/>
      <c r="V508" s="17"/>
      <c r="W508" s="17"/>
      <c r="X508" s="17"/>
      <c r="Y508" s="17"/>
      <c r="Z508" s="17"/>
      <c r="AA508" s="17"/>
    </row>
    <row r="509" spans="1:29" x14ac:dyDescent="0.25">
      <c r="A509" s="17"/>
      <c r="B509" s="18"/>
      <c r="C509" s="18"/>
      <c r="D509" s="17"/>
      <c r="E509" s="17"/>
      <c r="F509" s="17"/>
      <c r="G509" s="17"/>
      <c r="H509" s="17"/>
      <c r="J509" s="17"/>
      <c r="K509" s="17"/>
      <c r="L509" s="20"/>
      <c r="M509" s="20"/>
      <c r="N509" s="20"/>
      <c r="O509" s="20"/>
      <c r="P509" s="43"/>
      <c r="Q509" s="43"/>
      <c r="R509" s="17"/>
      <c r="S509" s="17"/>
      <c r="T509" s="17"/>
      <c r="U509" s="17"/>
      <c r="V509" s="17"/>
      <c r="W509" s="17"/>
      <c r="X509" s="17"/>
      <c r="Y509" s="17"/>
      <c r="Z509" s="17"/>
      <c r="AA509" s="17"/>
    </row>
    <row r="510" spans="1:29" x14ac:dyDescent="0.25">
      <c r="A510" s="17"/>
      <c r="B510" s="18"/>
      <c r="C510" s="18"/>
      <c r="D510" s="17"/>
      <c r="E510" s="17"/>
      <c r="F510" s="17"/>
      <c r="G510" s="17"/>
      <c r="H510" s="17"/>
      <c r="J510" s="17"/>
      <c r="K510" s="17"/>
      <c r="L510" s="20"/>
      <c r="M510" s="20"/>
      <c r="N510" s="20"/>
      <c r="O510" s="20"/>
      <c r="P510" s="43"/>
      <c r="Q510" s="43"/>
      <c r="R510" s="17"/>
      <c r="S510" s="17"/>
      <c r="T510" s="17"/>
      <c r="U510" s="17"/>
      <c r="V510" s="17"/>
      <c r="W510" s="17"/>
      <c r="X510" s="17"/>
      <c r="Y510" s="17"/>
      <c r="Z510" s="17"/>
      <c r="AA510" s="17"/>
    </row>
    <row r="511" spans="1:29" x14ac:dyDescent="0.25">
      <c r="A511" s="17"/>
      <c r="B511" s="18"/>
      <c r="C511" s="18"/>
      <c r="D511" s="17"/>
      <c r="E511" s="17"/>
      <c r="F511" s="17"/>
      <c r="G511" s="17"/>
      <c r="H511" s="17"/>
      <c r="J511" s="17"/>
      <c r="K511" s="17"/>
      <c r="L511" s="20"/>
      <c r="M511" s="20"/>
      <c r="N511" s="20"/>
      <c r="O511" s="20"/>
      <c r="P511" s="43"/>
      <c r="Q511" s="43"/>
      <c r="R511" s="17"/>
      <c r="S511" s="17"/>
      <c r="T511" s="17"/>
      <c r="U511" s="17"/>
      <c r="V511" s="17"/>
      <c r="W511" s="17"/>
      <c r="X511" s="17"/>
      <c r="Y511" s="17"/>
      <c r="Z511" s="17"/>
      <c r="AA511" s="17"/>
    </row>
    <row r="512" spans="1:29" x14ac:dyDescent="0.25">
      <c r="A512" s="17"/>
      <c r="B512" s="18"/>
      <c r="C512" s="18"/>
      <c r="D512" s="17"/>
      <c r="E512" s="17"/>
      <c r="F512" s="17"/>
      <c r="G512" s="17"/>
      <c r="H512" s="17"/>
      <c r="J512" s="17"/>
      <c r="K512" s="17"/>
      <c r="L512" s="20"/>
      <c r="M512" s="20"/>
      <c r="N512" s="20"/>
      <c r="O512" s="20"/>
      <c r="P512" s="43"/>
      <c r="Q512" s="43"/>
      <c r="R512" s="17"/>
      <c r="S512" s="17"/>
      <c r="T512" s="17"/>
      <c r="U512" s="17"/>
      <c r="V512" s="17"/>
      <c r="W512" s="17"/>
      <c r="X512" s="17"/>
      <c r="Y512" s="17"/>
      <c r="Z512" s="17"/>
      <c r="AA512" s="17"/>
    </row>
    <row r="513" spans="1:29" x14ac:dyDescent="0.25">
      <c r="A513" s="17"/>
      <c r="B513" s="18"/>
      <c r="C513" s="18"/>
      <c r="D513" s="17"/>
      <c r="E513" s="17"/>
      <c r="F513" s="17"/>
      <c r="G513" s="18"/>
      <c r="H513" s="18"/>
      <c r="J513" s="17"/>
      <c r="K513" s="17"/>
      <c r="L513" s="20"/>
      <c r="M513" s="20"/>
      <c r="N513" s="20"/>
      <c r="O513" s="20"/>
      <c r="P513" s="43"/>
      <c r="Q513" s="43"/>
      <c r="R513" s="17"/>
      <c r="S513" s="17"/>
      <c r="T513" s="17"/>
      <c r="U513" s="17"/>
      <c r="V513" s="17"/>
      <c r="W513" s="17"/>
      <c r="X513" s="17"/>
      <c r="Y513" s="17"/>
      <c r="Z513" s="17"/>
      <c r="AA513" s="17"/>
    </row>
    <row r="514" spans="1:29" x14ac:dyDescent="0.25">
      <c r="A514" s="17"/>
      <c r="B514" s="18"/>
      <c r="C514" s="18"/>
      <c r="D514" s="17"/>
      <c r="E514" s="17"/>
      <c r="F514" s="17"/>
      <c r="G514" s="18"/>
      <c r="H514" s="18"/>
      <c r="J514" s="17"/>
      <c r="K514" s="17"/>
      <c r="L514" s="20"/>
      <c r="M514" s="20"/>
      <c r="N514" s="20"/>
      <c r="O514" s="20"/>
      <c r="P514" s="43"/>
      <c r="Q514" s="43"/>
      <c r="R514" s="17"/>
      <c r="S514" s="17"/>
      <c r="T514" s="17"/>
      <c r="U514" s="17"/>
      <c r="V514" s="17"/>
      <c r="W514" s="17"/>
      <c r="X514" s="17"/>
      <c r="Y514" s="17"/>
      <c r="Z514" s="17"/>
      <c r="AA514" s="17"/>
      <c r="AB514" s="18"/>
      <c r="AC514" s="18"/>
    </row>
    <row r="515" spans="1:29" x14ac:dyDescent="0.25">
      <c r="A515" s="17"/>
      <c r="B515" s="18"/>
      <c r="C515" s="18"/>
      <c r="D515" s="17"/>
      <c r="E515" s="17"/>
      <c r="F515" s="17"/>
      <c r="G515" s="17"/>
      <c r="H515" s="17"/>
      <c r="J515" s="17"/>
      <c r="K515" s="17"/>
      <c r="L515" s="20"/>
      <c r="M515" s="20"/>
      <c r="N515" s="20"/>
      <c r="O515" s="20"/>
      <c r="P515" s="43"/>
      <c r="Q515" s="43"/>
      <c r="R515" s="17"/>
      <c r="S515" s="17"/>
      <c r="T515" s="17"/>
      <c r="U515" s="17"/>
      <c r="V515" s="17"/>
      <c r="W515" s="17"/>
      <c r="X515" s="17"/>
      <c r="Y515" s="17"/>
      <c r="Z515" s="17"/>
      <c r="AA515" s="17"/>
    </row>
    <row r="516" spans="1:29" x14ac:dyDescent="0.25">
      <c r="A516" s="17"/>
      <c r="B516" s="18"/>
      <c r="C516" s="18"/>
      <c r="D516" s="17"/>
      <c r="E516" s="17"/>
      <c r="F516" s="17"/>
      <c r="G516" s="17"/>
      <c r="H516" s="17"/>
      <c r="J516" s="17"/>
      <c r="K516" s="17"/>
      <c r="L516" s="20"/>
      <c r="M516" s="20"/>
      <c r="N516" s="20"/>
      <c r="O516" s="20"/>
      <c r="P516" s="43"/>
      <c r="Q516" s="43"/>
      <c r="R516" s="17"/>
      <c r="S516" s="17"/>
      <c r="T516" s="17"/>
      <c r="U516" s="17"/>
      <c r="V516" s="17"/>
      <c r="W516" s="17"/>
      <c r="X516" s="17"/>
      <c r="Y516" s="17"/>
      <c r="Z516" s="17"/>
      <c r="AA516" s="17"/>
    </row>
    <row r="517" spans="1:29" x14ac:dyDescent="0.25">
      <c r="A517" s="17"/>
      <c r="B517" s="18"/>
      <c r="C517" s="18"/>
      <c r="D517" s="17"/>
      <c r="E517" s="17"/>
      <c r="F517" s="17"/>
      <c r="G517" s="18"/>
      <c r="H517" s="18"/>
      <c r="J517" s="17"/>
      <c r="K517" s="17"/>
      <c r="L517" s="20"/>
      <c r="M517" s="20"/>
      <c r="N517" s="20"/>
      <c r="O517" s="20"/>
      <c r="P517" s="43"/>
      <c r="Q517" s="43"/>
      <c r="R517" s="17"/>
      <c r="S517" s="17"/>
      <c r="T517" s="17"/>
      <c r="U517" s="17"/>
      <c r="V517" s="17"/>
      <c r="W517" s="17"/>
      <c r="X517" s="17"/>
      <c r="Y517" s="17"/>
      <c r="Z517" s="17"/>
      <c r="AA517" s="17"/>
    </row>
    <row r="518" spans="1:29" x14ac:dyDescent="0.25">
      <c r="A518" s="17"/>
      <c r="B518" s="18"/>
      <c r="C518" s="18"/>
      <c r="D518" s="17"/>
      <c r="E518" s="17"/>
      <c r="F518" s="17"/>
      <c r="G518" s="18"/>
      <c r="H518" s="18"/>
      <c r="J518" s="17"/>
      <c r="K518" s="17"/>
      <c r="L518" s="20"/>
      <c r="M518" s="20"/>
      <c r="N518" s="20"/>
      <c r="O518" s="20"/>
      <c r="P518" s="43"/>
      <c r="Q518" s="43"/>
      <c r="R518" s="17"/>
      <c r="S518" s="17"/>
      <c r="T518" s="17"/>
      <c r="U518" s="17"/>
      <c r="V518" s="17"/>
      <c r="W518" s="17"/>
      <c r="X518" s="17"/>
      <c r="Y518" s="17"/>
      <c r="Z518" s="17"/>
      <c r="AA518" s="17"/>
      <c r="AB518" s="51"/>
      <c r="AC518" s="51"/>
    </row>
    <row r="519" spans="1:29" x14ac:dyDescent="0.25">
      <c r="A519" s="17"/>
      <c r="B519" s="18"/>
      <c r="C519" s="18"/>
      <c r="D519" s="17"/>
      <c r="E519" s="17"/>
      <c r="F519" s="17"/>
      <c r="G519" s="18"/>
      <c r="H519" s="18"/>
      <c r="J519" s="17"/>
      <c r="K519" s="17"/>
      <c r="L519" s="20"/>
      <c r="M519" s="20"/>
      <c r="N519" s="20"/>
      <c r="O519" s="20"/>
      <c r="P519" s="43"/>
      <c r="Q519" s="43"/>
      <c r="R519" s="17"/>
      <c r="S519" s="17"/>
      <c r="T519" s="17"/>
      <c r="U519" s="17"/>
      <c r="V519" s="17"/>
      <c r="W519" s="17"/>
      <c r="X519" s="17"/>
      <c r="Y519" s="17"/>
      <c r="Z519" s="17"/>
      <c r="AA519" s="17"/>
      <c r="AB519" s="18"/>
      <c r="AC519" s="18"/>
    </row>
    <row r="520" spans="1:29" x14ac:dyDescent="0.25">
      <c r="A520" s="17"/>
      <c r="B520" s="18"/>
      <c r="C520" s="18"/>
      <c r="D520" s="17"/>
      <c r="E520" s="17"/>
      <c r="F520" s="17"/>
      <c r="G520" s="17"/>
      <c r="H520" s="17"/>
      <c r="J520" s="17"/>
      <c r="K520" s="17"/>
      <c r="L520" s="20"/>
      <c r="M520" s="20"/>
      <c r="N520" s="20"/>
      <c r="O520" s="20"/>
      <c r="P520" s="43"/>
      <c r="Q520" s="43"/>
      <c r="R520" s="17"/>
      <c r="S520" s="17"/>
      <c r="T520" s="17"/>
      <c r="U520" s="17"/>
      <c r="V520" s="17"/>
      <c r="W520" s="17"/>
      <c r="X520" s="17"/>
      <c r="Y520" s="17"/>
      <c r="Z520" s="17"/>
      <c r="AA520" s="17"/>
    </row>
    <row r="521" spans="1:29" x14ac:dyDescent="0.25">
      <c r="A521" s="17"/>
      <c r="B521" s="18"/>
      <c r="C521" s="18"/>
      <c r="D521" s="17"/>
      <c r="E521" s="17"/>
      <c r="F521" s="17"/>
      <c r="G521" s="17"/>
      <c r="H521" s="17"/>
      <c r="J521" s="17"/>
      <c r="K521" s="17"/>
      <c r="L521" s="20"/>
      <c r="M521" s="20"/>
      <c r="N521" s="20"/>
      <c r="O521" s="20"/>
      <c r="P521" s="43"/>
      <c r="Q521" s="43"/>
      <c r="R521" s="17"/>
      <c r="S521" s="17"/>
      <c r="T521" s="17"/>
      <c r="U521" s="17"/>
      <c r="V521" s="17"/>
      <c r="W521" s="17"/>
      <c r="X521" s="17"/>
      <c r="Y521" s="17"/>
      <c r="Z521" s="17"/>
      <c r="AA521" s="17"/>
      <c r="AB521" s="51"/>
      <c r="AC521" s="51"/>
    </row>
    <row r="522" spans="1:29" x14ac:dyDescent="0.25">
      <c r="A522" s="17"/>
      <c r="B522" s="18"/>
      <c r="C522" s="18"/>
      <c r="D522" s="17"/>
      <c r="E522" s="17"/>
      <c r="F522" s="17"/>
      <c r="G522" s="17"/>
      <c r="H522" s="17"/>
      <c r="J522" s="17"/>
      <c r="K522" s="17"/>
      <c r="L522" s="20"/>
      <c r="M522" s="20"/>
      <c r="N522" s="20"/>
      <c r="O522" s="20"/>
      <c r="P522" s="43"/>
      <c r="Q522" s="43"/>
      <c r="R522" s="17"/>
      <c r="S522" s="17"/>
      <c r="T522" s="17"/>
      <c r="U522" s="17"/>
      <c r="V522" s="17"/>
      <c r="W522" s="17"/>
      <c r="X522" s="17"/>
      <c r="Y522" s="17"/>
      <c r="Z522" s="17"/>
      <c r="AA522" s="17"/>
    </row>
    <row r="523" spans="1:29" x14ac:dyDescent="0.25">
      <c r="A523" s="17"/>
      <c r="B523" s="18"/>
      <c r="C523" s="18"/>
      <c r="D523" s="17"/>
      <c r="E523" s="17"/>
      <c r="F523" s="17"/>
      <c r="G523" s="17"/>
      <c r="H523" s="17"/>
      <c r="J523" s="17"/>
      <c r="K523" s="17"/>
      <c r="L523" s="20"/>
      <c r="M523" s="20"/>
      <c r="N523" s="20"/>
      <c r="O523" s="20"/>
      <c r="P523" s="17"/>
      <c r="Q523" s="17"/>
      <c r="R523" s="17"/>
      <c r="S523" s="17"/>
      <c r="T523" s="17"/>
      <c r="U523" s="17"/>
      <c r="V523" s="17"/>
      <c r="W523" s="17"/>
      <c r="X523" s="17"/>
      <c r="Y523" s="17"/>
      <c r="Z523" s="17"/>
      <c r="AA523" s="17"/>
      <c r="AB523" s="51"/>
      <c r="AC523" s="51"/>
    </row>
    <row r="524" spans="1:29" s="47" customFormat="1" x14ac:dyDescent="0.25">
      <c r="A524" s="17"/>
      <c r="B524" s="18"/>
      <c r="C524" s="18"/>
      <c r="D524" s="17"/>
      <c r="E524" s="17"/>
      <c r="F524" s="17"/>
      <c r="G524" s="17"/>
      <c r="H524" s="17"/>
      <c r="I524" s="19"/>
      <c r="J524" s="17"/>
      <c r="K524" s="17"/>
      <c r="L524" s="20"/>
      <c r="M524" s="20"/>
      <c r="N524" s="20"/>
      <c r="O524" s="20"/>
      <c r="P524" s="17"/>
      <c r="Q524" s="17"/>
      <c r="R524" s="17"/>
      <c r="S524" s="17"/>
      <c r="T524" s="17"/>
      <c r="U524" s="17"/>
      <c r="V524" s="17"/>
      <c r="W524" s="17"/>
      <c r="X524" s="17"/>
      <c r="Y524" s="17"/>
      <c r="Z524" s="17"/>
      <c r="AA524" s="17"/>
    </row>
    <row r="525" spans="1:29" s="47" customFormat="1" x14ac:dyDescent="0.25">
      <c r="A525" s="17"/>
      <c r="B525" s="18"/>
      <c r="C525" s="18"/>
      <c r="D525" s="17"/>
      <c r="E525" s="17"/>
      <c r="F525" s="17"/>
      <c r="G525" s="17"/>
      <c r="H525" s="17"/>
      <c r="I525" s="19"/>
      <c r="J525" s="17"/>
      <c r="K525" s="17"/>
      <c r="L525" s="20"/>
      <c r="M525" s="20"/>
      <c r="N525" s="20"/>
      <c r="O525" s="20"/>
      <c r="P525" s="17"/>
      <c r="Q525" s="17"/>
      <c r="R525" s="17"/>
      <c r="S525" s="17"/>
      <c r="T525" s="17"/>
      <c r="U525" s="17"/>
      <c r="V525" s="17"/>
      <c r="W525" s="17"/>
      <c r="X525" s="17"/>
      <c r="Y525" s="17"/>
      <c r="Z525" s="17"/>
      <c r="AA525" s="17"/>
      <c r="AB525" s="43"/>
      <c r="AC525" s="43"/>
    </row>
    <row r="526" spans="1:29" s="47" customFormat="1" x14ac:dyDescent="0.25">
      <c r="A526" s="17"/>
      <c r="B526" s="18"/>
      <c r="C526" s="18"/>
      <c r="D526" s="17"/>
      <c r="E526" s="17"/>
      <c r="F526" s="17"/>
      <c r="G526" s="17"/>
      <c r="H526" s="17"/>
      <c r="I526" s="19"/>
      <c r="J526" s="17"/>
      <c r="K526" s="17"/>
      <c r="L526" s="20"/>
      <c r="M526" s="20"/>
      <c r="N526" s="20"/>
      <c r="O526" s="20"/>
      <c r="P526" s="17"/>
      <c r="Q526" s="17"/>
      <c r="R526" s="17"/>
      <c r="S526" s="17"/>
      <c r="T526" s="17"/>
      <c r="U526" s="17"/>
      <c r="V526" s="17"/>
      <c r="W526" s="17"/>
      <c r="X526" s="17"/>
      <c r="Y526" s="17"/>
      <c r="Z526" s="17"/>
      <c r="AA526" s="17"/>
      <c r="AB526" s="43"/>
      <c r="AC526" s="43"/>
    </row>
    <row r="527" spans="1:29" s="47" customFormat="1" x14ac:dyDescent="0.25">
      <c r="A527" s="17"/>
      <c r="B527" s="18"/>
      <c r="C527" s="18"/>
      <c r="D527" s="17"/>
      <c r="E527" s="17"/>
      <c r="F527" s="17"/>
      <c r="G527" s="17"/>
      <c r="H527" s="17"/>
      <c r="I527" s="19"/>
      <c r="J527" s="17"/>
      <c r="K527" s="17"/>
      <c r="L527" s="20"/>
      <c r="M527" s="20"/>
      <c r="N527" s="20"/>
      <c r="O527" s="20"/>
      <c r="P527" s="17"/>
      <c r="Q527" s="17"/>
      <c r="R527" s="17"/>
      <c r="S527" s="17"/>
      <c r="T527" s="17"/>
      <c r="U527" s="17"/>
      <c r="V527" s="17"/>
      <c r="W527" s="17"/>
      <c r="X527" s="17"/>
      <c r="Y527" s="17"/>
      <c r="Z527" s="17"/>
      <c r="AA527" s="17"/>
      <c r="AB527" s="43"/>
      <c r="AC527" s="43"/>
    </row>
    <row r="528" spans="1:29" s="47" customFormat="1" x14ac:dyDescent="0.25">
      <c r="A528" s="17"/>
      <c r="B528" s="18"/>
      <c r="C528" s="18"/>
      <c r="D528" s="17"/>
      <c r="E528" s="17"/>
      <c r="F528" s="17"/>
      <c r="G528" s="17"/>
      <c r="H528" s="17"/>
      <c r="I528" s="19"/>
      <c r="J528" s="17"/>
      <c r="K528" s="17"/>
      <c r="L528" s="20"/>
      <c r="M528" s="20"/>
      <c r="N528" s="20"/>
      <c r="O528" s="20"/>
      <c r="P528" s="17"/>
      <c r="Q528" s="17"/>
      <c r="R528" s="17"/>
      <c r="S528" s="17"/>
      <c r="T528" s="17"/>
      <c r="U528" s="17"/>
      <c r="V528" s="17"/>
      <c r="W528" s="17"/>
      <c r="X528" s="17"/>
      <c r="Y528" s="17"/>
      <c r="Z528" s="17"/>
      <c r="AA528" s="17"/>
      <c r="AB528" s="43"/>
      <c r="AC528" s="43"/>
    </row>
    <row r="529" spans="1:29" s="47" customFormat="1" x14ac:dyDescent="0.25">
      <c r="A529" s="17"/>
      <c r="B529" s="18"/>
      <c r="C529" s="18"/>
      <c r="D529" s="17"/>
      <c r="E529" s="17"/>
      <c r="F529" s="17"/>
      <c r="G529" s="17"/>
      <c r="H529" s="17"/>
      <c r="I529" s="19"/>
      <c r="J529" s="17"/>
      <c r="K529" s="17"/>
      <c r="L529" s="20"/>
      <c r="M529" s="20"/>
      <c r="N529" s="20"/>
      <c r="O529" s="20"/>
      <c r="P529" s="17"/>
      <c r="Q529" s="17"/>
      <c r="R529" s="17"/>
      <c r="S529" s="17"/>
      <c r="T529" s="17"/>
      <c r="U529" s="17"/>
      <c r="V529" s="17"/>
      <c r="W529" s="17"/>
      <c r="X529" s="17"/>
      <c r="Y529" s="17"/>
      <c r="Z529" s="17"/>
      <c r="AA529" s="17"/>
      <c r="AB529" s="43"/>
      <c r="AC529" s="43"/>
    </row>
    <row r="530" spans="1:29" s="47" customFormat="1" x14ac:dyDescent="0.25">
      <c r="A530" s="17"/>
      <c r="B530" s="18"/>
      <c r="C530" s="18"/>
      <c r="D530" s="17"/>
      <c r="E530" s="17"/>
      <c r="F530" s="17"/>
      <c r="G530" s="18"/>
      <c r="H530" s="18"/>
      <c r="I530" s="19"/>
      <c r="J530" s="17"/>
      <c r="K530" s="17"/>
      <c r="L530" s="20"/>
      <c r="M530" s="20"/>
      <c r="N530" s="20"/>
      <c r="O530" s="20"/>
      <c r="P530" s="17"/>
      <c r="Q530" s="17"/>
      <c r="R530" s="17"/>
      <c r="S530" s="17"/>
      <c r="T530" s="17"/>
      <c r="U530" s="17"/>
      <c r="V530" s="17"/>
      <c r="W530" s="17"/>
      <c r="X530" s="17"/>
      <c r="Y530" s="17"/>
      <c r="Z530" s="17"/>
      <c r="AA530" s="17"/>
      <c r="AB530" s="43"/>
      <c r="AC530" s="43"/>
    </row>
    <row r="531" spans="1:29" s="47" customFormat="1" x14ac:dyDescent="0.25">
      <c r="A531" s="17"/>
      <c r="B531" s="18"/>
      <c r="C531" s="18"/>
      <c r="D531" s="17"/>
      <c r="E531" s="17"/>
      <c r="F531" s="17"/>
      <c r="G531" s="18"/>
      <c r="H531" s="18"/>
      <c r="I531" s="19"/>
      <c r="J531" s="17"/>
      <c r="K531" s="17"/>
      <c r="L531" s="20"/>
      <c r="M531" s="20"/>
      <c r="N531" s="20"/>
      <c r="O531" s="20"/>
      <c r="P531" s="17"/>
      <c r="Q531" s="17"/>
      <c r="R531" s="17"/>
      <c r="S531" s="17"/>
      <c r="T531" s="17"/>
      <c r="U531" s="17"/>
      <c r="V531" s="17"/>
      <c r="W531" s="17"/>
      <c r="X531" s="17"/>
      <c r="Y531" s="17"/>
      <c r="Z531" s="17"/>
      <c r="AA531" s="17"/>
      <c r="AB531" s="43"/>
      <c r="AC531" s="43"/>
    </row>
    <row r="532" spans="1:29" s="47" customFormat="1" x14ac:dyDescent="0.25">
      <c r="A532" s="17"/>
      <c r="B532" s="18"/>
      <c r="C532" s="18"/>
      <c r="D532" s="17"/>
      <c r="E532" s="17"/>
      <c r="F532" s="17"/>
      <c r="G532" s="17"/>
      <c r="H532" s="17"/>
      <c r="I532" s="19"/>
      <c r="J532" s="17"/>
      <c r="K532" s="17"/>
      <c r="L532" s="20"/>
      <c r="M532" s="20"/>
      <c r="N532" s="20"/>
      <c r="O532" s="20"/>
      <c r="P532" s="17"/>
      <c r="Q532" s="17"/>
      <c r="R532" s="17"/>
      <c r="S532" s="17"/>
      <c r="T532" s="17"/>
      <c r="U532" s="17"/>
      <c r="V532" s="17"/>
      <c r="W532" s="17"/>
      <c r="X532" s="17"/>
      <c r="Y532" s="17"/>
      <c r="Z532" s="17"/>
      <c r="AA532" s="17"/>
      <c r="AB532" s="43"/>
      <c r="AC532" s="43"/>
    </row>
    <row r="533" spans="1:29" s="47" customFormat="1" x14ac:dyDescent="0.25">
      <c r="A533" s="17"/>
      <c r="B533" s="18"/>
      <c r="C533" s="18"/>
      <c r="D533" s="17"/>
      <c r="E533" s="17"/>
      <c r="F533" s="17"/>
      <c r="G533" s="17"/>
      <c r="H533" s="17"/>
      <c r="I533" s="19"/>
      <c r="J533" s="17"/>
      <c r="K533" s="17"/>
      <c r="L533" s="20"/>
      <c r="M533" s="20"/>
      <c r="N533" s="20"/>
      <c r="O533" s="20"/>
      <c r="P533" s="17"/>
      <c r="Q533" s="17"/>
      <c r="R533" s="17"/>
      <c r="S533" s="17"/>
      <c r="T533" s="17"/>
      <c r="U533" s="17"/>
      <c r="V533" s="17"/>
      <c r="W533" s="17"/>
      <c r="X533" s="17"/>
      <c r="Y533" s="17"/>
      <c r="Z533" s="17"/>
      <c r="AA533" s="17"/>
      <c r="AB533" s="43"/>
      <c r="AC533" s="43"/>
    </row>
    <row r="534" spans="1:29" s="47" customFormat="1" x14ac:dyDescent="0.25">
      <c r="A534" s="17"/>
      <c r="B534" s="18"/>
      <c r="C534" s="18"/>
      <c r="D534" s="17"/>
      <c r="E534" s="17"/>
      <c r="F534" s="17"/>
      <c r="G534" s="17"/>
      <c r="H534" s="17"/>
      <c r="I534" s="19"/>
      <c r="J534" s="17"/>
      <c r="K534" s="17"/>
      <c r="L534" s="20"/>
      <c r="M534" s="20"/>
      <c r="N534" s="20"/>
      <c r="O534" s="20"/>
      <c r="P534" s="17"/>
      <c r="Q534" s="17"/>
      <c r="R534" s="17"/>
      <c r="S534" s="17"/>
      <c r="T534" s="17"/>
      <c r="U534" s="17"/>
      <c r="V534" s="17"/>
      <c r="W534" s="17"/>
      <c r="X534" s="17"/>
      <c r="Y534" s="17"/>
      <c r="Z534" s="17"/>
      <c r="AA534" s="17"/>
      <c r="AB534" s="43"/>
      <c r="AC534" s="43"/>
    </row>
    <row r="535" spans="1:29" s="47" customFormat="1" x14ac:dyDescent="0.25">
      <c r="A535" s="17"/>
      <c r="B535" s="18"/>
      <c r="C535" s="18"/>
      <c r="D535" s="17"/>
      <c r="E535" s="17"/>
      <c r="F535" s="17"/>
      <c r="G535" s="17"/>
      <c r="H535" s="17"/>
      <c r="I535" s="19"/>
      <c r="J535" s="17"/>
      <c r="K535" s="17"/>
      <c r="L535" s="20"/>
      <c r="M535" s="20"/>
      <c r="N535" s="20"/>
      <c r="O535" s="20"/>
      <c r="P535" s="17"/>
      <c r="Q535" s="17"/>
      <c r="R535" s="17"/>
      <c r="S535" s="17"/>
      <c r="T535" s="17"/>
      <c r="U535" s="17"/>
      <c r="V535" s="17"/>
      <c r="W535" s="17"/>
      <c r="X535" s="17"/>
      <c r="Y535" s="17"/>
      <c r="Z535" s="17"/>
      <c r="AA535" s="17"/>
      <c r="AB535" s="43"/>
      <c r="AC535" s="43"/>
    </row>
    <row r="536" spans="1:29" s="51" customFormat="1" x14ac:dyDescent="0.25">
      <c r="A536" s="17"/>
      <c r="B536" s="18"/>
      <c r="C536" s="18"/>
      <c r="D536" s="17"/>
      <c r="E536" s="17"/>
      <c r="F536" s="17"/>
      <c r="G536" s="17"/>
      <c r="H536" s="17"/>
      <c r="I536" s="19"/>
      <c r="J536" s="17"/>
      <c r="K536" s="17"/>
      <c r="L536" s="20"/>
      <c r="M536" s="20"/>
      <c r="N536" s="20"/>
      <c r="O536" s="20"/>
      <c r="P536" s="17"/>
      <c r="Q536" s="17"/>
      <c r="R536" s="17"/>
      <c r="S536" s="17"/>
      <c r="T536" s="17"/>
      <c r="U536" s="17"/>
      <c r="V536" s="17"/>
      <c r="W536" s="17"/>
      <c r="X536" s="17"/>
      <c r="Y536" s="17"/>
      <c r="Z536" s="17"/>
      <c r="AA536" s="17"/>
    </row>
    <row r="537" spans="1:29" s="47" customFormat="1" x14ac:dyDescent="0.25">
      <c r="A537" s="17"/>
      <c r="B537" s="18"/>
      <c r="C537" s="18"/>
      <c r="D537" s="17"/>
      <c r="E537" s="17"/>
      <c r="F537" s="17"/>
      <c r="G537" s="17"/>
      <c r="H537" s="17"/>
      <c r="I537" s="19"/>
      <c r="J537" s="17"/>
      <c r="K537" s="17"/>
      <c r="L537" s="20"/>
      <c r="M537" s="20"/>
      <c r="N537" s="20"/>
      <c r="O537" s="20"/>
      <c r="P537" s="17"/>
      <c r="Q537" s="17"/>
      <c r="R537" s="17"/>
      <c r="S537" s="17"/>
      <c r="T537" s="17"/>
      <c r="U537" s="17"/>
      <c r="V537" s="17"/>
      <c r="W537" s="17"/>
      <c r="X537" s="17"/>
      <c r="Y537" s="17"/>
      <c r="Z537" s="17"/>
      <c r="AA537" s="17"/>
      <c r="AB537" s="43"/>
      <c r="AC537" s="43"/>
    </row>
    <row r="538" spans="1:29" s="47" customFormat="1" x14ac:dyDescent="0.25">
      <c r="A538" s="17"/>
      <c r="B538" s="18"/>
      <c r="C538" s="18"/>
      <c r="D538" s="17"/>
      <c r="E538" s="17"/>
      <c r="F538" s="17"/>
      <c r="G538" s="17"/>
      <c r="H538" s="17"/>
      <c r="I538" s="19"/>
      <c r="J538" s="17"/>
      <c r="K538" s="17"/>
      <c r="L538" s="20"/>
      <c r="M538" s="20"/>
      <c r="N538" s="20"/>
      <c r="O538" s="20"/>
      <c r="P538" s="17"/>
      <c r="Q538" s="17"/>
      <c r="R538" s="17"/>
      <c r="S538" s="17"/>
      <c r="T538" s="17"/>
      <c r="U538" s="17"/>
      <c r="V538" s="17"/>
      <c r="W538" s="17"/>
      <c r="X538" s="17"/>
      <c r="Y538" s="17"/>
      <c r="Z538" s="17"/>
      <c r="AA538" s="17"/>
      <c r="AB538" s="43"/>
      <c r="AC538" s="43"/>
    </row>
    <row r="539" spans="1:29" s="47" customFormat="1" x14ac:dyDescent="0.25">
      <c r="A539" s="17"/>
      <c r="B539" s="18"/>
      <c r="C539" s="18"/>
      <c r="D539" s="17"/>
      <c r="E539" s="17"/>
      <c r="F539" s="17"/>
      <c r="G539" s="17"/>
      <c r="H539" s="17"/>
      <c r="I539" s="19"/>
      <c r="J539" s="17"/>
      <c r="K539" s="17"/>
      <c r="L539" s="20"/>
      <c r="M539" s="20"/>
      <c r="N539" s="20"/>
      <c r="O539" s="20"/>
      <c r="P539" s="17"/>
      <c r="Q539" s="17"/>
      <c r="R539" s="17"/>
      <c r="S539" s="17"/>
      <c r="T539" s="17"/>
      <c r="U539" s="17"/>
      <c r="V539" s="17"/>
      <c r="W539" s="17"/>
      <c r="X539" s="17"/>
      <c r="Y539" s="17"/>
      <c r="Z539" s="17"/>
      <c r="AA539" s="17"/>
      <c r="AB539" s="43"/>
      <c r="AC539" s="43"/>
    </row>
    <row r="540" spans="1:29" s="47" customFormat="1" x14ac:dyDescent="0.25">
      <c r="A540" s="17"/>
      <c r="B540" s="18"/>
      <c r="C540" s="18"/>
      <c r="D540" s="17"/>
      <c r="E540" s="17"/>
      <c r="F540" s="17"/>
      <c r="G540" s="18"/>
      <c r="H540" s="18"/>
      <c r="I540" s="19"/>
      <c r="J540" s="17"/>
      <c r="K540" s="17"/>
      <c r="L540" s="20"/>
      <c r="M540" s="20"/>
      <c r="N540" s="20"/>
      <c r="O540" s="20"/>
      <c r="P540" s="17"/>
      <c r="Q540" s="17"/>
      <c r="R540" s="17"/>
      <c r="S540" s="17"/>
      <c r="T540" s="17"/>
      <c r="U540" s="17"/>
      <c r="V540" s="17"/>
      <c r="W540" s="17"/>
      <c r="X540" s="17"/>
      <c r="Y540" s="17"/>
      <c r="Z540" s="17"/>
      <c r="AA540" s="17"/>
      <c r="AB540" s="43"/>
      <c r="AC540" s="43"/>
    </row>
    <row r="541" spans="1:29" s="47" customFormat="1" x14ac:dyDescent="0.25">
      <c r="A541" s="17"/>
      <c r="B541" s="18"/>
      <c r="C541" s="18"/>
      <c r="D541" s="17"/>
      <c r="E541" s="17"/>
      <c r="F541" s="17"/>
      <c r="G541" s="17"/>
      <c r="H541" s="17"/>
      <c r="I541" s="19"/>
      <c r="J541" s="17"/>
      <c r="K541" s="17"/>
      <c r="L541" s="20"/>
      <c r="M541" s="20"/>
      <c r="N541" s="20"/>
      <c r="O541" s="20"/>
      <c r="P541" s="17"/>
      <c r="Q541" s="17"/>
      <c r="R541" s="17"/>
      <c r="S541" s="17"/>
      <c r="T541" s="17"/>
      <c r="U541" s="17"/>
      <c r="V541" s="17"/>
      <c r="W541" s="17"/>
      <c r="X541" s="17"/>
      <c r="Y541" s="17"/>
      <c r="Z541" s="17"/>
      <c r="AA541" s="17"/>
      <c r="AB541" s="43"/>
      <c r="AC541" s="43"/>
    </row>
    <row r="542" spans="1:29" s="47" customFormat="1" x14ac:dyDescent="0.25">
      <c r="A542" s="17"/>
      <c r="B542" s="18"/>
      <c r="C542" s="18"/>
      <c r="D542" s="17"/>
      <c r="E542" s="17"/>
      <c r="F542" s="17"/>
      <c r="G542" s="17"/>
      <c r="H542" s="17"/>
      <c r="I542" s="19"/>
      <c r="J542" s="17"/>
      <c r="K542" s="17"/>
      <c r="L542" s="20"/>
      <c r="M542" s="20"/>
      <c r="N542" s="20"/>
      <c r="O542" s="20"/>
      <c r="P542" s="17"/>
      <c r="Q542" s="17"/>
      <c r="R542" s="17"/>
      <c r="S542" s="17"/>
      <c r="T542" s="17"/>
      <c r="U542" s="17"/>
      <c r="V542" s="17"/>
      <c r="W542" s="17"/>
      <c r="X542" s="17"/>
      <c r="Y542" s="17"/>
      <c r="Z542" s="17"/>
      <c r="AA542" s="17"/>
      <c r="AB542" s="50"/>
      <c r="AC542" s="50"/>
    </row>
    <row r="543" spans="1:29" s="47" customFormat="1" x14ac:dyDescent="0.25">
      <c r="A543" s="17"/>
      <c r="B543" s="18"/>
      <c r="C543" s="18"/>
      <c r="D543" s="17"/>
      <c r="E543" s="17"/>
      <c r="F543" s="17"/>
      <c r="G543" s="18"/>
      <c r="H543" s="17"/>
      <c r="I543" s="19"/>
      <c r="J543" s="17"/>
      <c r="K543" s="17"/>
      <c r="L543" s="20"/>
      <c r="M543" s="20"/>
      <c r="N543" s="20"/>
      <c r="O543" s="20"/>
      <c r="P543" s="17"/>
      <c r="Q543" s="17"/>
      <c r="R543" s="17"/>
      <c r="S543" s="17"/>
      <c r="T543" s="17"/>
      <c r="U543" s="17"/>
      <c r="V543" s="17"/>
      <c r="W543" s="17"/>
      <c r="X543" s="17"/>
      <c r="Y543" s="17"/>
      <c r="Z543" s="17"/>
      <c r="AA543" s="17"/>
      <c r="AB543" s="49"/>
      <c r="AC543" s="49"/>
    </row>
    <row r="544" spans="1:29" s="47" customFormat="1" x14ac:dyDescent="0.25">
      <c r="A544" s="17"/>
      <c r="B544" s="18"/>
      <c r="C544" s="18"/>
      <c r="D544" s="17"/>
      <c r="E544" s="17"/>
      <c r="F544" s="17"/>
      <c r="G544" s="18"/>
      <c r="H544" s="18"/>
      <c r="I544" s="19"/>
      <c r="J544" s="17"/>
      <c r="K544" s="17"/>
      <c r="L544" s="20"/>
      <c r="M544" s="20"/>
      <c r="N544" s="20"/>
      <c r="O544" s="20"/>
      <c r="P544" s="17"/>
      <c r="Q544" s="17"/>
      <c r="R544" s="17"/>
      <c r="S544" s="17"/>
      <c r="T544" s="17"/>
      <c r="U544" s="17"/>
      <c r="V544" s="17"/>
      <c r="W544" s="17"/>
      <c r="X544" s="17"/>
      <c r="Y544" s="17"/>
      <c r="Z544" s="17"/>
      <c r="AA544" s="17"/>
      <c r="AB544" s="18"/>
      <c r="AC544" s="18"/>
    </row>
    <row r="545" spans="1:29" s="47" customFormat="1" x14ac:dyDescent="0.25">
      <c r="A545" s="17"/>
      <c r="B545" s="18"/>
      <c r="C545" s="18"/>
      <c r="D545" s="17"/>
      <c r="E545" s="17"/>
      <c r="F545" s="17"/>
      <c r="G545" s="18"/>
      <c r="H545" s="18"/>
      <c r="I545" s="19"/>
      <c r="J545" s="17"/>
      <c r="K545" s="17"/>
      <c r="L545" s="20"/>
      <c r="M545" s="20"/>
      <c r="N545" s="20"/>
      <c r="O545" s="20"/>
      <c r="P545" s="17"/>
      <c r="Q545" s="17"/>
      <c r="R545" s="17"/>
      <c r="S545" s="17"/>
      <c r="T545" s="17"/>
      <c r="U545" s="17"/>
      <c r="V545" s="17"/>
      <c r="W545" s="17"/>
      <c r="X545" s="17"/>
      <c r="Y545" s="17"/>
      <c r="Z545" s="17"/>
      <c r="AA545" s="17"/>
      <c r="AB545" s="43"/>
      <c r="AC545" s="43"/>
    </row>
    <row r="546" spans="1:29" s="47" customFormat="1" x14ac:dyDescent="0.25">
      <c r="A546" s="17"/>
      <c r="B546" s="18"/>
      <c r="C546" s="18"/>
      <c r="D546" s="17"/>
      <c r="E546" s="17"/>
      <c r="F546" s="17"/>
      <c r="G546" s="17"/>
      <c r="H546" s="17"/>
      <c r="I546" s="19"/>
      <c r="J546" s="17"/>
      <c r="K546" s="17"/>
      <c r="L546" s="20"/>
      <c r="M546" s="20"/>
      <c r="N546" s="20"/>
      <c r="O546" s="20"/>
      <c r="P546" s="17"/>
      <c r="Q546" s="17"/>
      <c r="R546" s="17"/>
      <c r="S546" s="17"/>
      <c r="T546" s="17"/>
      <c r="U546" s="17"/>
      <c r="V546" s="17"/>
      <c r="W546" s="17"/>
      <c r="X546" s="17"/>
      <c r="Y546" s="17"/>
      <c r="Z546" s="17"/>
      <c r="AA546" s="17"/>
      <c r="AB546" s="43"/>
      <c r="AC546" s="43"/>
    </row>
    <row r="547" spans="1:29" x14ac:dyDescent="0.25">
      <c r="A547" s="17"/>
      <c r="B547" s="18"/>
      <c r="C547" s="18"/>
      <c r="D547" s="17"/>
      <c r="E547" s="17"/>
      <c r="F547" s="17"/>
      <c r="G547" s="17"/>
      <c r="H547" s="17"/>
      <c r="J547" s="17"/>
      <c r="K547" s="17"/>
      <c r="L547" s="20"/>
      <c r="M547" s="20"/>
      <c r="N547" s="20"/>
      <c r="O547" s="20"/>
      <c r="P547" s="17"/>
      <c r="Q547" s="17"/>
      <c r="R547" s="17"/>
      <c r="S547" s="17"/>
      <c r="T547" s="17"/>
      <c r="U547" s="17"/>
      <c r="V547" s="17"/>
      <c r="W547" s="17"/>
      <c r="X547" s="17"/>
      <c r="Y547" s="17"/>
      <c r="Z547" s="17"/>
      <c r="AA547" s="17"/>
    </row>
    <row r="548" spans="1:29" x14ac:dyDescent="0.25">
      <c r="A548" s="17"/>
      <c r="B548" s="18"/>
      <c r="C548" s="18"/>
      <c r="D548" s="17"/>
      <c r="E548" s="17"/>
      <c r="F548" s="17"/>
      <c r="G548" s="17"/>
      <c r="H548" s="17"/>
      <c r="J548" s="17"/>
      <c r="K548" s="17"/>
      <c r="L548" s="20"/>
      <c r="M548" s="20"/>
      <c r="N548" s="20"/>
      <c r="O548" s="20"/>
      <c r="P548" s="17"/>
      <c r="Q548" s="17"/>
      <c r="R548" s="17"/>
      <c r="S548" s="17"/>
      <c r="T548" s="17"/>
      <c r="U548" s="17"/>
      <c r="V548" s="17"/>
      <c r="W548" s="17"/>
      <c r="X548" s="17"/>
      <c r="Y548" s="17"/>
      <c r="Z548" s="17"/>
      <c r="AA548" s="17"/>
    </row>
    <row r="549" spans="1:29" x14ac:dyDescent="0.25">
      <c r="A549" s="17"/>
      <c r="B549" s="18"/>
      <c r="C549" s="18"/>
      <c r="D549" s="17"/>
      <c r="E549" s="17"/>
      <c r="F549" s="17"/>
      <c r="G549" s="17"/>
      <c r="H549" s="17"/>
      <c r="J549" s="17"/>
      <c r="K549" s="17"/>
      <c r="L549" s="20"/>
      <c r="M549" s="20"/>
      <c r="N549" s="20"/>
      <c r="O549" s="20"/>
      <c r="P549" s="17"/>
      <c r="Q549" s="17"/>
      <c r="R549" s="17"/>
      <c r="S549" s="17"/>
      <c r="T549" s="17"/>
      <c r="U549" s="17"/>
      <c r="V549" s="17"/>
      <c r="W549" s="17"/>
      <c r="X549" s="17"/>
      <c r="Y549" s="17"/>
      <c r="Z549" s="17"/>
      <c r="AA549" s="17"/>
    </row>
    <row r="550" spans="1:29" x14ac:dyDescent="0.25">
      <c r="A550" s="17"/>
      <c r="B550" s="18"/>
      <c r="C550" s="18"/>
      <c r="D550" s="17"/>
      <c r="E550" s="17"/>
      <c r="F550" s="17"/>
      <c r="G550" s="17"/>
      <c r="H550" s="17"/>
      <c r="J550" s="17"/>
      <c r="K550" s="17"/>
      <c r="L550" s="20"/>
      <c r="M550" s="20"/>
      <c r="N550" s="20"/>
      <c r="O550" s="20"/>
      <c r="P550" s="17"/>
      <c r="Q550" s="17"/>
      <c r="R550" s="17"/>
      <c r="S550" s="17"/>
      <c r="T550" s="17"/>
      <c r="U550" s="17"/>
      <c r="V550" s="17"/>
      <c r="W550" s="17"/>
      <c r="X550" s="17"/>
      <c r="Y550" s="17"/>
      <c r="Z550" s="17"/>
      <c r="AA550" s="17"/>
    </row>
    <row r="551" spans="1:29" x14ac:dyDescent="0.25">
      <c r="A551" s="17"/>
      <c r="B551" s="18"/>
      <c r="C551" s="18"/>
      <c r="D551" s="17"/>
      <c r="E551" s="17"/>
      <c r="F551" s="17"/>
      <c r="G551" s="17"/>
      <c r="H551" s="17"/>
      <c r="J551" s="17"/>
      <c r="K551" s="17"/>
      <c r="L551" s="20"/>
      <c r="M551" s="20"/>
      <c r="N551" s="20"/>
      <c r="O551" s="20"/>
      <c r="P551" s="17"/>
      <c r="Q551" s="17"/>
      <c r="R551" s="17"/>
      <c r="S551" s="17"/>
      <c r="T551" s="17"/>
      <c r="U551" s="17"/>
      <c r="V551" s="17"/>
      <c r="W551" s="17"/>
      <c r="X551" s="17"/>
      <c r="Y551" s="17"/>
      <c r="Z551" s="17"/>
      <c r="AA551" s="17"/>
    </row>
    <row r="552" spans="1:29" x14ac:dyDescent="0.25">
      <c r="A552" s="17"/>
      <c r="B552" s="18"/>
      <c r="C552" s="18"/>
      <c r="D552" s="17"/>
      <c r="E552" s="17"/>
      <c r="F552" s="17"/>
      <c r="G552" s="17"/>
      <c r="H552" s="17"/>
      <c r="J552" s="17"/>
      <c r="K552" s="17"/>
      <c r="L552" s="20"/>
      <c r="M552" s="20"/>
      <c r="N552" s="20"/>
      <c r="O552" s="20"/>
      <c r="P552" s="17"/>
      <c r="Q552" s="17"/>
      <c r="R552" s="17"/>
      <c r="S552" s="17"/>
      <c r="T552" s="17"/>
      <c r="U552" s="17"/>
      <c r="V552" s="17"/>
      <c r="W552" s="17"/>
      <c r="X552" s="17"/>
      <c r="Y552" s="17"/>
      <c r="Z552" s="17"/>
      <c r="AA552" s="17"/>
    </row>
    <row r="553" spans="1:29" x14ac:dyDescent="0.25">
      <c r="A553" s="17"/>
      <c r="B553" s="18"/>
      <c r="C553" s="18"/>
      <c r="D553" s="17"/>
      <c r="E553" s="17"/>
      <c r="F553" s="17"/>
      <c r="G553" s="17"/>
      <c r="H553" s="17"/>
      <c r="J553" s="17"/>
      <c r="K553" s="17"/>
      <c r="L553" s="20"/>
      <c r="M553" s="20"/>
      <c r="N553" s="20"/>
      <c r="O553" s="20"/>
      <c r="P553" s="17"/>
      <c r="Q553" s="17"/>
      <c r="R553" s="17"/>
      <c r="S553" s="17"/>
      <c r="T553" s="17"/>
      <c r="U553" s="17"/>
      <c r="V553" s="17"/>
      <c r="W553" s="17"/>
      <c r="X553" s="17"/>
      <c r="Y553" s="17"/>
      <c r="Z553" s="17"/>
      <c r="AA553" s="17"/>
    </row>
    <row r="554" spans="1:29" x14ac:dyDescent="0.25">
      <c r="A554" s="17"/>
      <c r="B554" s="18"/>
      <c r="C554" s="18"/>
      <c r="D554" s="17"/>
      <c r="E554" s="17"/>
      <c r="F554" s="17"/>
      <c r="G554" s="17"/>
      <c r="H554" s="17"/>
      <c r="J554" s="17"/>
      <c r="K554" s="17"/>
      <c r="L554" s="20"/>
      <c r="M554" s="20"/>
      <c r="N554" s="20"/>
      <c r="O554" s="20"/>
      <c r="P554" s="17"/>
      <c r="Q554" s="17"/>
      <c r="R554" s="17"/>
      <c r="S554" s="17"/>
      <c r="T554" s="17"/>
      <c r="U554" s="17"/>
      <c r="V554" s="17"/>
      <c r="W554" s="17"/>
      <c r="X554" s="17"/>
      <c r="Y554" s="17"/>
      <c r="Z554" s="17"/>
      <c r="AA554" s="17"/>
    </row>
    <row r="555" spans="1:29" x14ac:dyDescent="0.25">
      <c r="A555" s="17"/>
      <c r="B555" s="18"/>
      <c r="C555" s="18"/>
      <c r="D555" s="17"/>
      <c r="E555" s="17"/>
      <c r="F555" s="17"/>
      <c r="G555" s="17"/>
      <c r="H555" s="17"/>
      <c r="J555" s="17"/>
      <c r="K555" s="17"/>
      <c r="L555" s="20"/>
      <c r="M555" s="20"/>
      <c r="N555" s="20"/>
      <c r="O555" s="20"/>
      <c r="P555" s="17"/>
      <c r="Q555" s="17"/>
      <c r="R555" s="17"/>
      <c r="S555" s="17"/>
      <c r="T555" s="17"/>
      <c r="U555" s="17"/>
      <c r="V555" s="17"/>
      <c r="W555" s="17"/>
      <c r="X555" s="17"/>
      <c r="Y555" s="17"/>
      <c r="Z555" s="17"/>
      <c r="AA555" s="17"/>
    </row>
    <row r="556" spans="1:29" x14ac:dyDescent="0.25">
      <c r="A556" s="17"/>
      <c r="B556" s="18"/>
      <c r="C556" s="18"/>
      <c r="D556" s="17"/>
      <c r="E556" s="17"/>
      <c r="F556" s="17"/>
      <c r="G556" s="17"/>
      <c r="H556" s="17"/>
      <c r="J556" s="17"/>
      <c r="K556" s="17"/>
      <c r="L556" s="20"/>
      <c r="M556" s="20"/>
      <c r="N556" s="20"/>
      <c r="O556" s="20"/>
      <c r="P556" s="17"/>
      <c r="Q556" s="17"/>
      <c r="R556" s="17"/>
      <c r="S556" s="17"/>
      <c r="T556" s="17"/>
      <c r="U556" s="17"/>
      <c r="V556" s="17"/>
      <c r="W556" s="17"/>
      <c r="X556" s="17"/>
      <c r="Y556" s="17"/>
      <c r="Z556" s="17"/>
      <c r="AA556" s="17"/>
    </row>
    <row r="557" spans="1:29" x14ac:dyDescent="0.25">
      <c r="A557" s="17"/>
      <c r="B557" s="18"/>
      <c r="C557" s="18"/>
      <c r="D557" s="17"/>
      <c r="E557" s="17"/>
      <c r="F557" s="17"/>
      <c r="G557" s="18"/>
      <c r="H557" s="18"/>
      <c r="J557" s="17"/>
      <c r="K557" s="17"/>
      <c r="L557" s="20"/>
      <c r="M557" s="20"/>
      <c r="N557" s="20"/>
      <c r="O557" s="20"/>
      <c r="P557" s="17"/>
      <c r="Q557" s="17"/>
      <c r="R557" s="17"/>
      <c r="S557" s="17"/>
      <c r="T557" s="17"/>
      <c r="U557" s="17"/>
      <c r="V557" s="17"/>
      <c r="W557" s="17"/>
      <c r="X557" s="17"/>
      <c r="Y557" s="17"/>
      <c r="Z557" s="17"/>
      <c r="AA557" s="17"/>
    </row>
    <row r="558" spans="1:29" x14ac:dyDescent="0.25">
      <c r="A558" s="17"/>
      <c r="B558" s="18"/>
      <c r="C558" s="18"/>
      <c r="D558" s="17"/>
      <c r="E558" s="17"/>
      <c r="F558" s="17"/>
      <c r="G558" s="18"/>
      <c r="H558" s="18"/>
      <c r="J558" s="17"/>
      <c r="K558" s="17"/>
      <c r="L558" s="20"/>
      <c r="M558" s="20"/>
      <c r="N558" s="20"/>
      <c r="O558" s="20"/>
      <c r="P558" s="17"/>
      <c r="Q558" s="17"/>
      <c r="R558" s="17"/>
      <c r="S558" s="17"/>
      <c r="T558" s="17"/>
      <c r="U558" s="17"/>
      <c r="V558" s="17"/>
      <c r="W558" s="17"/>
      <c r="X558" s="17"/>
      <c r="Y558" s="17"/>
      <c r="Z558" s="17"/>
      <c r="AA558" s="17"/>
    </row>
    <row r="559" spans="1:29" x14ac:dyDescent="0.25">
      <c r="A559" s="17"/>
      <c r="B559" s="18"/>
      <c r="C559" s="18"/>
      <c r="D559" s="17"/>
      <c r="E559" s="17"/>
      <c r="F559" s="17"/>
      <c r="G559" s="18"/>
      <c r="H559" s="18"/>
      <c r="J559" s="17"/>
      <c r="K559" s="17"/>
      <c r="L559" s="20"/>
      <c r="M559" s="20"/>
      <c r="N559" s="20"/>
      <c r="O559" s="20"/>
      <c r="P559" s="17"/>
      <c r="Q559" s="17"/>
      <c r="R559" s="17"/>
      <c r="S559" s="17"/>
      <c r="T559" s="17"/>
      <c r="U559" s="17"/>
      <c r="V559" s="17"/>
      <c r="W559" s="17"/>
      <c r="X559" s="17"/>
      <c r="Y559" s="17"/>
      <c r="Z559" s="17"/>
      <c r="AA559" s="17"/>
    </row>
    <row r="560" spans="1:29" x14ac:dyDescent="0.25">
      <c r="A560" s="17"/>
      <c r="B560" s="18"/>
      <c r="C560" s="18"/>
      <c r="D560" s="17"/>
      <c r="E560" s="17"/>
      <c r="F560" s="17"/>
      <c r="G560" s="18"/>
      <c r="H560" s="18"/>
      <c r="J560" s="17"/>
      <c r="K560" s="17"/>
      <c r="L560" s="20"/>
      <c r="M560" s="20"/>
      <c r="N560" s="20"/>
      <c r="O560" s="20"/>
      <c r="P560" s="17"/>
      <c r="Q560" s="17"/>
      <c r="R560" s="17"/>
      <c r="S560" s="17"/>
      <c r="T560" s="17"/>
      <c r="U560" s="17"/>
      <c r="V560" s="17"/>
      <c r="W560" s="17"/>
      <c r="X560" s="17"/>
      <c r="Y560" s="17"/>
      <c r="Z560" s="17"/>
      <c r="AA560" s="17"/>
    </row>
    <row r="561" spans="1:29" x14ac:dyDescent="0.25">
      <c r="A561" s="17"/>
      <c r="B561" s="18"/>
      <c r="C561" s="18"/>
      <c r="D561" s="17"/>
      <c r="E561" s="17"/>
      <c r="F561" s="17"/>
      <c r="G561" s="17"/>
      <c r="H561" s="17"/>
      <c r="J561" s="17"/>
      <c r="K561" s="17"/>
      <c r="L561" s="20"/>
      <c r="M561" s="20"/>
      <c r="N561" s="20"/>
      <c r="O561" s="20"/>
      <c r="Q561" s="17"/>
      <c r="R561" s="17"/>
      <c r="S561" s="17"/>
      <c r="T561" s="17"/>
      <c r="U561" s="17"/>
      <c r="V561" s="17"/>
      <c r="W561" s="17"/>
      <c r="X561" s="17"/>
      <c r="Y561" s="17"/>
      <c r="Z561" s="17"/>
      <c r="AA561" s="17"/>
    </row>
    <row r="562" spans="1:29" x14ac:dyDescent="0.25">
      <c r="A562" s="17"/>
      <c r="B562" s="18"/>
      <c r="C562" s="18"/>
      <c r="D562" s="17"/>
      <c r="E562" s="17"/>
      <c r="F562" s="17"/>
      <c r="G562" s="17"/>
      <c r="H562" s="17"/>
      <c r="J562" s="17"/>
      <c r="K562" s="17"/>
      <c r="L562" s="20"/>
      <c r="M562" s="20"/>
      <c r="N562" s="20"/>
      <c r="O562" s="20"/>
      <c r="Q562" s="17"/>
      <c r="R562" s="17"/>
      <c r="S562" s="17"/>
      <c r="T562" s="17"/>
      <c r="U562" s="17"/>
      <c r="V562" s="17"/>
      <c r="W562" s="17"/>
      <c r="X562" s="17"/>
      <c r="Y562" s="17"/>
      <c r="Z562" s="17"/>
      <c r="AA562" s="17"/>
    </row>
    <row r="563" spans="1:29" x14ac:dyDescent="0.25">
      <c r="A563" s="17"/>
      <c r="B563" s="18"/>
      <c r="C563" s="18"/>
      <c r="D563" s="17"/>
      <c r="E563" s="17"/>
      <c r="F563" s="17"/>
      <c r="G563" s="17"/>
      <c r="H563" s="17"/>
      <c r="J563" s="17"/>
      <c r="K563" s="17"/>
      <c r="L563" s="20"/>
      <c r="M563" s="20"/>
      <c r="N563" s="20"/>
      <c r="O563" s="20"/>
      <c r="Q563" s="17"/>
      <c r="R563" s="17"/>
      <c r="S563" s="17"/>
      <c r="T563" s="17"/>
      <c r="U563" s="17"/>
      <c r="V563" s="17"/>
      <c r="W563" s="17"/>
      <c r="X563" s="17"/>
      <c r="Y563" s="17"/>
      <c r="Z563" s="17"/>
      <c r="AA563" s="17"/>
    </row>
    <row r="564" spans="1:29" x14ac:dyDescent="0.25">
      <c r="A564" s="17"/>
      <c r="B564" s="18"/>
      <c r="C564" s="18"/>
      <c r="D564" s="17"/>
      <c r="E564" s="17"/>
      <c r="F564" s="17"/>
      <c r="G564" s="17"/>
      <c r="H564" s="17"/>
      <c r="J564" s="17"/>
      <c r="K564" s="17"/>
      <c r="L564" s="20"/>
      <c r="M564" s="20"/>
      <c r="N564" s="20"/>
      <c r="O564" s="20"/>
      <c r="Q564" s="17"/>
      <c r="R564" s="17"/>
      <c r="S564" s="17"/>
      <c r="T564" s="17"/>
      <c r="U564" s="17"/>
      <c r="V564" s="17"/>
      <c r="W564" s="17"/>
      <c r="X564" s="17"/>
      <c r="Y564" s="17"/>
      <c r="Z564" s="17"/>
      <c r="AA564" s="17"/>
    </row>
    <row r="565" spans="1:29" x14ac:dyDescent="0.25">
      <c r="A565" s="17"/>
      <c r="B565" s="18"/>
      <c r="C565" s="18"/>
      <c r="D565" s="17"/>
      <c r="E565" s="17"/>
      <c r="F565" s="17"/>
      <c r="G565" s="17"/>
      <c r="H565" s="17"/>
      <c r="J565" s="17"/>
      <c r="K565" s="17"/>
      <c r="L565" s="20"/>
      <c r="M565" s="20"/>
      <c r="N565" s="20"/>
      <c r="O565" s="20"/>
      <c r="Q565" s="17"/>
      <c r="R565" s="17"/>
      <c r="S565" s="17"/>
      <c r="T565" s="17"/>
      <c r="U565" s="17"/>
      <c r="V565" s="17"/>
      <c r="W565" s="17"/>
      <c r="X565" s="17"/>
      <c r="Y565" s="17"/>
      <c r="Z565" s="17"/>
      <c r="AA565" s="17"/>
    </row>
    <row r="566" spans="1:29" x14ac:dyDescent="0.25">
      <c r="A566" s="17"/>
      <c r="B566" s="18"/>
      <c r="C566" s="18"/>
      <c r="D566" s="17"/>
      <c r="E566" s="17"/>
      <c r="F566" s="17"/>
      <c r="G566" s="17"/>
      <c r="H566" s="17"/>
      <c r="J566" s="17"/>
      <c r="K566" s="17"/>
      <c r="L566" s="20"/>
      <c r="M566" s="20"/>
      <c r="N566" s="20"/>
      <c r="O566" s="20"/>
      <c r="P566" s="43"/>
      <c r="Q566" s="18"/>
      <c r="R566" s="17"/>
      <c r="S566" s="17"/>
      <c r="T566" s="17"/>
      <c r="U566" s="17"/>
      <c r="V566" s="17"/>
      <c r="W566" s="17"/>
      <c r="X566" s="17"/>
      <c r="Y566" s="17"/>
      <c r="Z566" s="17"/>
      <c r="AA566" s="17"/>
    </row>
    <row r="567" spans="1:29" x14ac:dyDescent="0.25">
      <c r="A567" s="17"/>
      <c r="B567" s="18"/>
      <c r="C567" s="18"/>
      <c r="D567" s="17"/>
      <c r="E567" s="17"/>
      <c r="F567" s="17"/>
      <c r="G567" s="17"/>
      <c r="H567" s="17"/>
      <c r="J567" s="17"/>
      <c r="K567" s="17"/>
      <c r="L567" s="20"/>
      <c r="M567" s="20"/>
      <c r="N567" s="20"/>
      <c r="O567" s="20"/>
      <c r="P567" s="18"/>
      <c r="Q567" s="18"/>
      <c r="R567" s="17"/>
      <c r="S567" s="17"/>
      <c r="T567" s="17"/>
      <c r="U567" s="17"/>
      <c r="V567" s="17"/>
      <c r="W567" s="17"/>
      <c r="X567" s="17"/>
      <c r="Y567" s="17"/>
      <c r="Z567" s="17"/>
      <c r="AA567" s="17"/>
      <c r="AB567" s="18"/>
      <c r="AC567" s="18"/>
    </row>
    <row r="568" spans="1:29" s="51" customFormat="1" x14ac:dyDescent="0.25">
      <c r="A568" s="17"/>
      <c r="B568" s="18"/>
      <c r="C568" s="18"/>
      <c r="D568" s="17"/>
      <c r="E568" s="17"/>
      <c r="F568" s="17"/>
      <c r="G568" s="17"/>
      <c r="H568" s="17"/>
      <c r="I568" s="19"/>
      <c r="J568" s="17"/>
      <c r="K568" s="17"/>
      <c r="L568" s="20"/>
      <c r="M568" s="20"/>
      <c r="N568" s="20"/>
      <c r="O568" s="20"/>
      <c r="P568" s="18"/>
      <c r="Q568" s="18"/>
      <c r="R568" s="17"/>
      <c r="S568" s="17"/>
      <c r="T568" s="17"/>
      <c r="U568" s="17"/>
      <c r="V568" s="17"/>
      <c r="W568" s="17"/>
      <c r="X568" s="17"/>
      <c r="Y568" s="17"/>
      <c r="Z568" s="17"/>
      <c r="AA568" s="17"/>
      <c r="AB568" s="43"/>
      <c r="AC568" s="43"/>
    </row>
    <row r="569" spans="1:29" x14ac:dyDescent="0.25">
      <c r="A569" s="17"/>
      <c r="B569" s="18"/>
      <c r="C569" s="18"/>
      <c r="D569" s="17"/>
      <c r="E569" s="17"/>
      <c r="F569" s="17"/>
      <c r="G569" s="17"/>
      <c r="H569" s="17"/>
      <c r="J569" s="17"/>
      <c r="K569" s="17"/>
      <c r="L569" s="20"/>
      <c r="M569" s="20"/>
      <c r="N569" s="20"/>
      <c r="O569" s="20"/>
      <c r="P569" s="18"/>
      <c r="Q569" s="18"/>
      <c r="R569" s="17"/>
      <c r="S569" s="17"/>
      <c r="T569" s="17"/>
      <c r="U569" s="17"/>
      <c r="V569" s="17"/>
      <c r="W569" s="17"/>
      <c r="X569" s="17"/>
      <c r="Y569" s="17"/>
      <c r="Z569" s="17"/>
      <c r="AA569" s="17"/>
      <c r="AB569" s="50"/>
      <c r="AC569" s="50"/>
    </row>
    <row r="570" spans="1:29" s="51" customFormat="1" x14ac:dyDescent="0.25">
      <c r="A570" s="17"/>
      <c r="B570" s="18"/>
      <c r="C570" s="18"/>
      <c r="D570" s="17"/>
      <c r="E570" s="17"/>
      <c r="F570" s="17"/>
      <c r="G570" s="17"/>
      <c r="H570" s="17"/>
      <c r="I570" s="19"/>
      <c r="J570" s="17"/>
      <c r="K570" s="17"/>
      <c r="L570" s="20"/>
      <c r="M570" s="20"/>
      <c r="N570" s="20"/>
      <c r="O570" s="20"/>
      <c r="P570" s="18"/>
      <c r="Q570" s="18"/>
      <c r="R570" s="17"/>
      <c r="S570" s="17"/>
      <c r="T570" s="17"/>
      <c r="U570" s="17"/>
      <c r="V570" s="17"/>
      <c r="W570" s="17"/>
      <c r="X570" s="17"/>
      <c r="Y570" s="17"/>
      <c r="Z570" s="17"/>
      <c r="AA570" s="17"/>
      <c r="AB570" s="43"/>
      <c r="AC570" s="43"/>
    </row>
    <row r="571" spans="1:29" x14ac:dyDescent="0.25">
      <c r="A571" s="17"/>
      <c r="B571" s="18"/>
      <c r="C571" s="18"/>
      <c r="D571" s="17"/>
      <c r="E571" s="17"/>
      <c r="F571" s="17"/>
      <c r="G571" s="17"/>
      <c r="H571" s="17"/>
      <c r="J571" s="17"/>
      <c r="K571" s="17"/>
      <c r="L571" s="20"/>
      <c r="M571" s="20"/>
      <c r="N571" s="20"/>
      <c r="O571" s="20"/>
      <c r="P571" s="18"/>
      <c r="Q571" s="18"/>
      <c r="R571" s="17"/>
      <c r="S571" s="17"/>
      <c r="T571" s="17"/>
      <c r="U571" s="17"/>
      <c r="V571" s="17"/>
      <c r="W571" s="17"/>
      <c r="X571" s="17"/>
      <c r="Y571" s="17"/>
      <c r="Z571" s="17"/>
      <c r="AA571" s="17"/>
      <c r="AB571" s="46"/>
      <c r="AC571" s="46"/>
    </row>
    <row r="572" spans="1:29" x14ac:dyDescent="0.25">
      <c r="A572" s="17"/>
      <c r="B572" s="18"/>
      <c r="C572" s="18"/>
      <c r="D572" s="17"/>
      <c r="E572" s="17"/>
      <c r="F572" s="17"/>
      <c r="G572" s="17"/>
      <c r="H572" s="17"/>
      <c r="J572" s="17"/>
      <c r="K572" s="17"/>
      <c r="L572" s="20"/>
      <c r="M572" s="20"/>
      <c r="N572" s="20"/>
      <c r="O572" s="20"/>
      <c r="P572" s="43"/>
      <c r="Q572" s="18"/>
      <c r="R572" s="17"/>
      <c r="S572" s="17"/>
      <c r="T572" s="17"/>
      <c r="U572" s="17"/>
      <c r="V572" s="17"/>
      <c r="W572" s="17"/>
      <c r="X572" s="17"/>
      <c r="Y572" s="17"/>
      <c r="Z572" s="17"/>
      <c r="AA572" s="17"/>
    </row>
    <row r="573" spans="1:29" x14ac:dyDescent="0.25">
      <c r="A573" s="17"/>
      <c r="B573" s="18"/>
      <c r="C573" s="18"/>
      <c r="D573" s="17"/>
      <c r="E573" s="17"/>
      <c r="F573" s="17"/>
      <c r="G573" s="17"/>
      <c r="H573" s="17"/>
      <c r="J573" s="17"/>
      <c r="K573" s="17"/>
      <c r="L573" s="20"/>
      <c r="M573" s="20"/>
      <c r="N573" s="20"/>
      <c r="O573" s="20"/>
      <c r="P573" s="43"/>
      <c r="Q573" s="18"/>
      <c r="R573" s="17"/>
      <c r="S573" s="17"/>
      <c r="T573" s="17"/>
      <c r="U573" s="17"/>
      <c r="V573" s="17"/>
      <c r="W573" s="17"/>
      <c r="X573" s="17"/>
      <c r="Y573" s="17"/>
      <c r="Z573" s="17"/>
      <c r="AA573" s="17"/>
    </row>
    <row r="574" spans="1:29" x14ac:dyDescent="0.25">
      <c r="A574" s="17"/>
      <c r="B574" s="18"/>
      <c r="C574" s="18"/>
      <c r="D574" s="17"/>
      <c r="E574" s="17"/>
      <c r="F574" s="17"/>
      <c r="G574" s="17"/>
      <c r="H574" s="17"/>
      <c r="J574" s="17"/>
      <c r="K574" s="17"/>
      <c r="L574" s="20"/>
      <c r="M574" s="20"/>
      <c r="N574" s="20"/>
      <c r="O574" s="20"/>
      <c r="P574" s="43"/>
      <c r="Q574" s="18"/>
      <c r="R574" s="17"/>
      <c r="S574" s="17"/>
      <c r="T574" s="17"/>
      <c r="U574" s="17"/>
      <c r="V574" s="17"/>
      <c r="W574" s="17"/>
      <c r="X574" s="17"/>
      <c r="Y574" s="17"/>
      <c r="Z574" s="17"/>
      <c r="AA574" s="17"/>
    </row>
    <row r="575" spans="1:29" x14ac:dyDescent="0.25">
      <c r="A575" s="17"/>
      <c r="B575" s="18"/>
      <c r="C575" s="18"/>
      <c r="D575" s="17"/>
      <c r="E575" s="17"/>
      <c r="F575" s="17"/>
      <c r="G575" s="17"/>
      <c r="H575" s="17"/>
      <c r="J575" s="17"/>
      <c r="K575" s="17"/>
      <c r="L575" s="20"/>
      <c r="M575" s="20"/>
      <c r="N575" s="20"/>
      <c r="O575" s="20"/>
      <c r="P575" s="43"/>
      <c r="Q575" s="18"/>
      <c r="R575" s="17"/>
      <c r="S575" s="17"/>
      <c r="T575" s="17"/>
      <c r="U575" s="17"/>
      <c r="V575" s="17"/>
      <c r="W575" s="17"/>
      <c r="X575" s="17"/>
      <c r="Y575" s="17"/>
      <c r="Z575" s="17"/>
      <c r="AA575" s="17"/>
    </row>
    <row r="576" spans="1:29" x14ac:dyDescent="0.25">
      <c r="A576" s="17"/>
      <c r="B576" s="18"/>
      <c r="C576" s="18"/>
      <c r="D576" s="17"/>
      <c r="E576" s="17"/>
      <c r="F576" s="17"/>
      <c r="G576" s="17"/>
      <c r="H576" s="17"/>
      <c r="J576" s="17"/>
      <c r="K576" s="17"/>
      <c r="L576" s="20"/>
      <c r="M576" s="20"/>
      <c r="N576" s="20"/>
      <c r="O576" s="20"/>
      <c r="P576" s="43"/>
      <c r="Q576" s="18"/>
      <c r="R576" s="17"/>
      <c r="S576" s="17"/>
      <c r="T576" s="17"/>
      <c r="U576" s="17"/>
      <c r="V576" s="17"/>
      <c r="W576" s="17"/>
      <c r="X576" s="17"/>
      <c r="Y576" s="17"/>
      <c r="Z576" s="17"/>
      <c r="AA576" s="17"/>
    </row>
    <row r="577" spans="1:29" x14ac:dyDescent="0.25">
      <c r="A577" s="17"/>
      <c r="B577" s="18"/>
      <c r="C577" s="18"/>
      <c r="D577" s="17"/>
      <c r="E577" s="17"/>
      <c r="F577" s="17"/>
      <c r="G577" s="17"/>
      <c r="H577" s="17"/>
      <c r="J577" s="17"/>
      <c r="K577" s="17"/>
      <c r="L577" s="20"/>
      <c r="M577" s="20"/>
      <c r="N577" s="20"/>
      <c r="O577" s="20"/>
      <c r="P577" s="43"/>
      <c r="Q577" s="18"/>
      <c r="R577" s="17"/>
      <c r="S577" s="17"/>
      <c r="T577" s="17"/>
      <c r="U577" s="17"/>
      <c r="V577" s="17"/>
      <c r="W577" s="17"/>
      <c r="X577" s="17"/>
      <c r="Y577" s="17"/>
      <c r="Z577" s="17"/>
      <c r="AA577" s="17"/>
    </row>
    <row r="578" spans="1:29" x14ac:dyDescent="0.25">
      <c r="A578" s="17"/>
      <c r="B578" s="18"/>
      <c r="C578" s="18"/>
      <c r="D578" s="17"/>
      <c r="E578" s="17"/>
      <c r="F578" s="17"/>
      <c r="G578" s="17"/>
      <c r="H578" s="17"/>
      <c r="J578" s="17"/>
      <c r="K578" s="17"/>
      <c r="L578" s="20"/>
      <c r="M578" s="20"/>
      <c r="N578" s="20"/>
      <c r="O578" s="20"/>
      <c r="P578" s="43"/>
      <c r="Q578" s="18"/>
      <c r="R578" s="17"/>
      <c r="S578" s="17"/>
      <c r="T578" s="17"/>
      <c r="U578" s="17"/>
      <c r="V578" s="17"/>
      <c r="W578" s="17"/>
      <c r="X578" s="17"/>
      <c r="Y578" s="17"/>
      <c r="Z578" s="17"/>
      <c r="AA578" s="17"/>
    </row>
    <row r="579" spans="1:29" x14ac:dyDescent="0.25">
      <c r="A579" s="17"/>
      <c r="B579" s="18"/>
      <c r="C579" s="18"/>
      <c r="D579" s="17"/>
      <c r="E579" s="17"/>
      <c r="F579" s="17"/>
      <c r="G579" s="17"/>
      <c r="H579" s="17"/>
      <c r="J579" s="17"/>
      <c r="K579" s="17"/>
      <c r="L579" s="20"/>
      <c r="M579" s="20"/>
      <c r="N579" s="20"/>
      <c r="O579" s="20"/>
      <c r="P579" s="43"/>
      <c r="Q579" s="18"/>
      <c r="R579" s="17"/>
      <c r="S579" s="17"/>
      <c r="T579" s="17"/>
      <c r="U579" s="17"/>
      <c r="V579" s="17"/>
      <c r="W579" s="17"/>
      <c r="X579" s="17"/>
      <c r="Y579" s="17"/>
      <c r="Z579" s="17"/>
      <c r="AA579" s="17"/>
    </row>
    <row r="580" spans="1:29" x14ac:dyDescent="0.25">
      <c r="A580" s="17"/>
      <c r="B580" s="18"/>
      <c r="C580" s="18"/>
      <c r="D580" s="17"/>
      <c r="E580" s="17"/>
      <c r="F580" s="17"/>
      <c r="G580" s="17"/>
      <c r="H580" s="17"/>
      <c r="J580" s="17"/>
      <c r="K580" s="17"/>
      <c r="L580" s="20"/>
      <c r="M580" s="20"/>
      <c r="N580" s="20"/>
      <c r="O580" s="20"/>
      <c r="P580" s="43"/>
      <c r="Q580" s="18"/>
      <c r="R580" s="17"/>
      <c r="S580" s="17"/>
      <c r="T580" s="17"/>
      <c r="U580" s="17"/>
      <c r="V580" s="17"/>
      <c r="W580" s="17"/>
      <c r="X580" s="17"/>
      <c r="Y580" s="17"/>
      <c r="Z580" s="17"/>
      <c r="AA580" s="17"/>
    </row>
    <row r="581" spans="1:29" x14ac:dyDescent="0.25">
      <c r="A581" s="17"/>
      <c r="B581" s="18"/>
      <c r="C581" s="18"/>
      <c r="D581" s="17"/>
      <c r="E581" s="17"/>
      <c r="F581" s="17"/>
      <c r="G581" s="17"/>
      <c r="H581" s="17"/>
      <c r="J581" s="17"/>
      <c r="K581" s="17"/>
      <c r="L581" s="20"/>
      <c r="M581" s="20"/>
      <c r="N581" s="20"/>
      <c r="O581" s="20"/>
      <c r="P581" s="43"/>
      <c r="Q581" s="18"/>
      <c r="R581" s="17"/>
      <c r="S581" s="17"/>
      <c r="T581" s="17"/>
      <c r="U581" s="17"/>
      <c r="V581" s="17"/>
      <c r="W581" s="17"/>
      <c r="X581" s="17"/>
      <c r="Y581" s="17"/>
      <c r="Z581" s="17"/>
      <c r="AA581" s="17"/>
    </row>
    <row r="582" spans="1:29" x14ac:dyDescent="0.25">
      <c r="A582" s="17"/>
      <c r="B582" s="18"/>
      <c r="C582" s="18"/>
      <c r="D582" s="17"/>
      <c r="E582" s="17"/>
      <c r="F582" s="17"/>
      <c r="G582" s="17"/>
      <c r="H582" s="17"/>
      <c r="J582" s="17"/>
      <c r="K582" s="17"/>
      <c r="L582" s="20"/>
      <c r="M582" s="20"/>
      <c r="N582" s="20"/>
      <c r="O582" s="20"/>
      <c r="P582" s="43"/>
      <c r="Q582" s="18"/>
      <c r="R582" s="17"/>
      <c r="S582" s="17"/>
      <c r="T582" s="17"/>
      <c r="U582" s="17"/>
      <c r="V582" s="17"/>
      <c r="W582" s="17"/>
      <c r="X582" s="17"/>
      <c r="Y582" s="17"/>
      <c r="Z582" s="17"/>
      <c r="AA582" s="17"/>
    </row>
    <row r="583" spans="1:29" x14ac:dyDescent="0.25">
      <c r="A583" s="17"/>
      <c r="B583" s="18"/>
      <c r="C583" s="18"/>
      <c r="D583" s="17"/>
      <c r="E583" s="17"/>
      <c r="F583" s="17"/>
      <c r="G583" s="17"/>
      <c r="H583" s="17"/>
      <c r="J583" s="17"/>
      <c r="K583" s="17"/>
      <c r="L583" s="20"/>
      <c r="M583" s="20"/>
      <c r="N583" s="20"/>
      <c r="O583" s="20"/>
      <c r="P583" s="43"/>
      <c r="Q583" s="18"/>
      <c r="R583" s="17"/>
      <c r="S583" s="17"/>
      <c r="T583" s="17"/>
      <c r="U583" s="17"/>
      <c r="V583" s="17"/>
      <c r="W583" s="17"/>
      <c r="X583" s="17"/>
      <c r="Y583" s="17"/>
      <c r="Z583" s="17"/>
      <c r="AA583" s="17"/>
    </row>
    <row r="584" spans="1:29" x14ac:dyDescent="0.25">
      <c r="A584" s="17"/>
      <c r="B584" s="18"/>
      <c r="C584" s="18"/>
      <c r="D584" s="17"/>
      <c r="E584" s="17"/>
      <c r="F584" s="17"/>
      <c r="G584" s="17"/>
      <c r="H584" s="17"/>
      <c r="J584" s="17"/>
      <c r="K584" s="17"/>
      <c r="L584" s="20"/>
      <c r="M584" s="20"/>
      <c r="N584" s="20"/>
      <c r="O584" s="20"/>
      <c r="P584" s="43"/>
      <c r="Q584" s="18"/>
      <c r="R584" s="17"/>
      <c r="S584" s="17"/>
      <c r="T584" s="17"/>
      <c r="U584" s="17"/>
      <c r="V584" s="17"/>
      <c r="W584" s="17"/>
      <c r="X584" s="17"/>
      <c r="Y584" s="17"/>
      <c r="Z584" s="17"/>
      <c r="AA584" s="17"/>
    </row>
    <row r="585" spans="1:29" x14ac:dyDescent="0.25">
      <c r="A585" s="17"/>
      <c r="B585" s="18"/>
      <c r="C585" s="18"/>
      <c r="D585" s="17"/>
      <c r="E585" s="17"/>
      <c r="F585" s="17"/>
      <c r="G585" s="17"/>
      <c r="H585" s="17"/>
      <c r="J585" s="17"/>
      <c r="K585" s="17"/>
      <c r="L585" s="20"/>
      <c r="M585" s="20"/>
      <c r="N585" s="20"/>
      <c r="O585" s="20"/>
      <c r="P585" s="43"/>
      <c r="Q585" s="18"/>
      <c r="R585" s="17"/>
      <c r="S585" s="17"/>
      <c r="T585" s="17"/>
      <c r="U585" s="17"/>
      <c r="V585" s="17"/>
      <c r="W585" s="17"/>
      <c r="X585" s="17"/>
      <c r="Y585" s="17"/>
      <c r="Z585" s="17"/>
      <c r="AA585" s="17"/>
    </row>
    <row r="586" spans="1:29" x14ac:dyDescent="0.25">
      <c r="A586" s="17"/>
      <c r="B586" s="18"/>
      <c r="C586" s="18"/>
      <c r="D586" s="17"/>
      <c r="E586" s="17"/>
      <c r="F586" s="17"/>
      <c r="G586" s="17"/>
      <c r="H586" s="17"/>
      <c r="J586" s="17"/>
      <c r="K586" s="17"/>
      <c r="L586" s="20"/>
      <c r="M586" s="20"/>
      <c r="N586" s="20"/>
      <c r="O586" s="20"/>
      <c r="P586" s="43"/>
      <c r="Q586" s="18"/>
      <c r="R586" s="17"/>
      <c r="S586" s="17"/>
      <c r="T586" s="17"/>
      <c r="U586" s="17"/>
      <c r="V586" s="17"/>
      <c r="W586" s="17"/>
      <c r="X586" s="17"/>
      <c r="Y586" s="17"/>
      <c r="Z586" s="17"/>
      <c r="AA586" s="17"/>
    </row>
    <row r="587" spans="1:29" x14ac:dyDescent="0.25">
      <c r="A587" s="17"/>
      <c r="B587" s="18"/>
      <c r="C587" s="18"/>
      <c r="D587" s="17"/>
      <c r="E587" s="17"/>
      <c r="F587" s="17"/>
      <c r="G587" s="17"/>
      <c r="H587" s="17"/>
      <c r="J587" s="17"/>
      <c r="K587" s="17"/>
      <c r="L587" s="20"/>
      <c r="M587" s="20"/>
      <c r="N587" s="20"/>
      <c r="O587" s="20"/>
      <c r="P587" s="43"/>
      <c r="Q587" s="18"/>
      <c r="R587" s="17"/>
      <c r="S587" s="17"/>
      <c r="T587" s="17"/>
      <c r="U587" s="17"/>
      <c r="V587" s="17"/>
      <c r="W587" s="17"/>
      <c r="X587" s="17"/>
      <c r="Y587" s="17"/>
      <c r="Z587" s="17"/>
      <c r="AA587" s="17"/>
    </row>
    <row r="588" spans="1:29" x14ac:dyDescent="0.25">
      <c r="A588" s="17"/>
      <c r="B588" s="18"/>
      <c r="C588" s="18"/>
      <c r="D588" s="17"/>
      <c r="E588" s="17"/>
      <c r="F588" s="17"/>
      <c r="G588" s="17"/>
      <c r="H588" s="17"/>
      <c r="J588" s="17"/>
      <c r="K588" s="17"/>
      <c r="L588" s="20"/>
      <c r="M588" s="20"/>
      <c r="N588" s="20"/>
      <c r="O588" s="20"/>
      <c r="P588" s="43"/>
      <c r="Q588" s="18"/>
      <c r="R588" s="17"/>
      <c r="S588" s="17"/>
      <c r="T588" s="17"/>
      <c r="U588" s="17"/>
      <c r="V588" s="17"/>
      <c r="W588" s="17"/>
      <c r="X588" s="17"/>
      <c r="Y588" s="17"/>
      <c r="Z588" s="17"/>
      <c r="AA588" s="17"/>
      <c r="AB588" s="47"/>
      <c r="AC588" s="47"/>
    </row>
    <row r="589" spans="1:29" x14ac:dyDescent="0.25">
      <c r="A589" s="17"/>
      <c r="B589" s="18"/>
      <c r="C589" s="18"/>
      <c r="D589" s="17"/>
      <c r="E589" s="17"/>
      <c r="F589" s="17"/>
      <c r="G589" s="18"/>
      <c r="H589" s="18"/>
      <c r="J589" s="17"/>
      <c r="K589" s="17"/>
      <c r="L589" s="20"/>
      <c r="M589" s="20"/>
      <c r="N589" s="20"/>
      <c r="O589" s="20"/>
      <c r="P589" s="43"/>
      <c r="Q589" s="18"/>
      <c r="R589" s="17"/>
      <c r="S589" s="17"/>
      <c r="T589" s="17"/>
      <c r="U589" s="17"/>
      <c r="V589" s="17"/>
      <c r="W589" s="17"/>
      <c r="X589" s="17"/>
      <c r="Y589" s="17"/>
      <c r="Z589" s="17"/>
      <c r="AA589" s="17"/>
      <c r="AB589" s="18"/>
      <c r="AC589" s="18"/>
    </row>
    <row r="590" spans="1:29" x14ac:dyDescent="0.25">
      <c r="A590" s="17"/>
      <c r="B590" s="18"/>
      <c r="C590" s="18"/>
      <c r="D590" s="17"/>
      <c r="E590" s="17"/>
      <c r="F590" s="17"/>
      <c r="G590" s="18"/>
      <c r="H590" s="18"/>
      <c r="J590" s="17"/>
      <c r="K590" s="17"/>
      <c r="L590" s="20"/>
      <c r="M590" s="20"/>
      <c r="N590" s="20"/>
      <c r="O590" s="20"/>
      <c r="P590" s="43"/>
      <c r="Q590" s="18"/>
      <c r="R590" s="17"/>
      <c r="S590" s="17"/>
      <c r="T590" s="17"/>
      <c r="U590" s="17"/>
      <c r="V590" s="17"/>
      <c r="W590" s="17"/>
      <c r="X590" s="17"/>
      <c r="Y590" s="17"/>
      <c r="Z590" s="17"/>
      <c r="AA590" s="17"/>
    </row>
    <row r="591" spans="1:29" x14ac:dyDescent="0.25">
      <c r="A591" s="17"/>
      <c r="B591" s="18"/>
      <c r="C591" s="18"/>
      <c r="D591" s="17"/>
      <c r="E591" s="17"/>
      <c r="F591" s="17"/>
      <c r="G591" s="18"/>
      <c r="H591" s="18"/>
      <c r="J591" s="17"/>
      <c r="K591" s="17"/>
      <c r="L591" s="20"/>
      <c r="M591" s="20"/>
      <c r="N591" s="20"/>
      <c r="O591" s="20"/>
      <c r="P591" s="43"/>
      <c r="Q591" s="43"/>
      <c r="R591" s="17"/>
      <c r="S591" s="17"/>
      <c r="T591" s="17"/>
      <c r="U591" s="17"/>
      <c r="V591" s="17"/>
      <c r="W591" s="17"/>
      <c r="X591" s="17"/>
      <c r="Y591" s="17"/>
      <c r="Z591" s="17"/>
      <c r="AA591" s="17"/>
    </row>
    <row r="592" spans="1:29" x14ac:dyDescent="0.25">
      <c r="A592" s="17"/>
      <c r="B592" s="18"/>
      <c r="C592" s="18"/>
      <c r="D592" s="17"/>
      <c r="E592" s="17"/>
      <c r="F592" s="17"/>
      <c r="G592" s="18"/>
      <c r="H592" s="18"/>
      <c r="J592" s="17"/>
      <c r="K592" s="17"/>
      <c r="L592" s="20"/>
      <c r="M592" s="20"/>
      <c r="N592" s="20"/>
      <c r="O592" s="20"/>
      <c r="P592" s="43"/>
      <c r="Q592" s="43"/>
      <c r="R592" s="17"/>
      <c r="S592" s="17"/>
      <c r="T592" s="17"/>
      <c r="U592" s="17"/>
      <c r="V592" s="17"/>
      <c r="W592" s="17"/>
      <c r="X592" s="17"/>
      <c r="Y592" s="17"/>
      <c r="Z592" s="17"/>
      <c r="AA592" s="17"/>
    </row>
    <row r="593" spans="1:29" x14ac:dyDescent="0.25">
      <c r="A593" s="17"/>
      <c r="B593" s="18"/>
      <c r="C593" s="18"/>
      <c r="D593" s="17"/>
      <c r="E593" s="17"/>
      <c r="F593" s="17"/>
      <c r="G593" s="18"/>
      <c r="H593" s="17"/>
      <c r="J593" s="17"/>
      <c r="K593" s="17"/>
      <c r="L593" s="20"/>
      <c r="M593" s="20"/>
      <c r="N593" s="20"/>
      <c r="O593" s="20"/>
      <c r="P593" s="43"/>
      <c r="Q593" s="43"/>
      <c r="R593" s="17"/>
      <c r="S593" s="17"/>
      <c r="T593" s="17"/>
      <c r="U593" s="17"/>
      <c r="V593" s="17"/>
      <c r="W593" s="17"/>
      <c r="X593" s="17"/>
      <c r="Y593" s="17"/>
      <c r="Z593" s="17"/>
      <c r="AA593" s="17"/>
    </row>
    <row r="594" spans="1:29" x14ac:dyDescent="0.25">
      <c r="A594" s="17"/>
      <c r="B594" s="18"/>
      <c r="C594" s="18"/>
      <c r="D594" s="17"/>
      <c r="E594" s="17"/>
      <c r="F594" s="17"/>
      <c r="G594" s="18"/>
      <c r="H594" s="18"/>
      <c r="J594" s="17"/>
      <c r="K594" s="17"/>
      <c r="L594" s="20"/>
      <c r="M594" s="20"/>
      <c r="N594" s="20"/>
      <c r="O594" s="20"/>
      <c r="P594" s="43"/>
      <c r="Q594" s="43"/>
      <c r="R594" s="17"/>
      <c r="S594" s="17"/>
      <c r="T594" s="17"/>
      <c r="U594" s="17"/>
      <c r="V594" s="17"/>
      <c r="W594" s="17"/>
      <c r="X594" s="17"/>
      <c r="Y594" s="17"/>
      <c r="Z594" s="17"/>
      <c r="AA594" s="17"/>
    </row>
    <row r="595" spans="1:29" x14ac:dyDescent="0.25">
      <c r="A595" s="17"/>
      <c r="B595" s="18"/>
      <c r="C595" s="18"/>
      <c r="D595" s="17"/>
      <c r="E595" s="17"/>
      <c r="F595" s="17"/>
      <c r="G595" s="18"/>
      <c r="H595" s="18"/>
      <c r="J595" s="17"/>
      <c r="K595" s="17"/>
      <c r="L595" s="20"/>
      <c r="M595" s="20"/>
      <c r="N595" s="20"/>
      <c r="O595" s="20"/>
      <c r="P595" s="43"/>
      <c r="Q595" s="43"/>
      <c r="R595" s="17"/>
      <c r="S595" s="17"/>
      <c r="T595" s="17"/>
      <c r="U595" s="17"/>
      <c r="V595" s="17"/>
      <c r="W595" s="17"/>
      <c r="X595" s="17"/>
      <c r="Y595" s="17"/>
      <c r="Z595" s="17"/>
      <c r="AA595" s="17"/>
      <c r="AB595" s="51"/>
      <c r="AC595" s="51"/>
    </row>
    <row r="596" spans="1:29" x14ac:dyDescent="0.25">
      <c r="A596" s="17"/>
      <c r="B596" s="18"/>
      <c r="C596" s="18"/>
      <c r="D596" s="17"/>
      <c r="E596" s="17"/>
      <c r="F596" s="17"/>
      <c r="G596" s="18"/>
      <c r="H596" s="18"/>
      <c r="J596" s="17"/>
      <c r="K596" s="17"/>
      <c r="L596" s="20"/>
      <c r="M596" s="20"/>
      <c r="N596" s="20"/>
      <c r="O596" s="20"/>
      <c r="P596" s="43"/>
      <c r="Q596" s="43"/>
      <c r="R596" s="17"/>
      <c r="S596" s="17"/>
      <c r="T596" s="17"/>
      <c r="U596" s="17"/>
      <c r="V596" s="17"/>
      <c r="W596" s="17"/>
      <c r="X596" s="17"/>
      <c r="Y596" s="17"/>
      <c r="Z596" s="17"/>
      <c r="AA596" s="17"/>
      <c r="AB596" s="18"/>
      <c r="AC596" s="18"/>
    </row>
    <row r="597" spans="1:29" x14ac:dyDescent="0.25">
      <c r="A597" s="17"/>
      <c r="B597" s="18"/>
      <c r="C597" s="18"/>
      <c r="D597" s="17"/>
      <c r="E597" s="17"/>
      <c r="F597" s="17"/>
      <c r="G597" s="17"/>
      <c r="H597" s="17"/>
      <c r="J597" s="17"/>
      <c r="K597" s="17"/>
      <c r="L597" s="20"/>
      <c r="M597" s="20"/>
      <c r="N597" s="20"/>
      <c r="O597" s="20"/>
      <c r="P597" s="43"/>
      <c r="Q597" s="43"/>
      <c r="R597" s="17"/>
      <c r="S597" s="17"/>
      <c r="T597" s="17"/>
      <c r="U597" s="17"/>
      <c r="V597" s="17"/>
      <c r="W597" s="17"/>
      <c r="X597" s="17"/>
      <c r="Y597" s="17"/>
      <c r="Z597" s="17"/>
      <c r="AA597" s="17"/>
    </row>
    <row r="598" spans="1:29" x14ac:dyDescent="0.25">
      <c r="A598" s="17"/>
      <c r="B598" s="18"/>
      <c r="C598" s="18"/>
      <c r="D598" s="17"/>
      <c r="E598" s="17"/>
      <c r="F598" s="17"/>
      <c r="G598" s="17"/>
      <c r="H598" s="17"/>
      <c r="J598" s="17"/>
      <c r="K598" s="17"/>
      <c r="L598" s="20"/>
      <c r="M598" s="20"/>
      <c r="N598" s="20"/>
      <c r="O598" s="20"/>
      <c r="P598" s="43"/>
      <c r="Q598" s="43"/>
      <c r="R598" s="17"/>
      <c r="S598" s="17"/>
      <c r="T598" s="17"/>
      <c r="U598" s="17"/>
      <c r="V598" s="17"/>
      <c r="W598" s="17"/>
      <c r="X598" s="17"/>
      <c r="Y598" s="17"/>
      <c r="Z598" s="17"/>
      <c r="AA598" s="17"/>
    </row>
    <row r="599" spans="1:29" x14ac:dyDescent="0.25">
      <c r="A599" s="17"/>
      <c r="B599" s="18"/>
      <c r="C599" s="18"/>
      <c r="D599" s="17"/>
      <c r="E599" s="17"/>
      <c r="F599" s="17"/>
      <c r="G599" s="17"/>
      <c r="H599" s="17"/>
      <c r="J599" s="17"/>
      <c r="K599" s="17"/>
      <c r="L599" s="20"/>
      <c r="M599" s="20"/>
      <c r="N599" s="20"/>
      <c r="O599" s="20"/>
      <c r="P599" s="43"/>
      <c r="Q599" s="43"/>
      <c r="R599" s="17"/>
      <c r="S599" s="17"/>
      <c r="T599" s="17"/>
      <c r="U599" s="17"/>
      <c r="V599" s="17"/>
      <c r="W599" s="17"/>
      <c r="X599" s="17"/>
      <c r="Y599" s="17"/>
      <c r="Z599" s="17"/>
      <c r="AA599" s="17"/>
    </row>
    <row r="600" spans="1:29" x14ac:dyDescent="0.25">
      <c r="A600" s="17"/>
      <c r="B600" s="18"/>
      <c r="C600" s="18"/>
      <c r="D600" s="17"/>
      <c r="E600" s="17"/>
      <c r="F600" s="17"/>
      <c r="G600" s="17"/>
      <c r="H600" s="17"/>
      <c r="J600" s="17"/>
      <c r="K600" s="17"/>
      <c r="L600" s="20"/>
      <c r="M600" s="20"/>
      <c r="N600" s="20"/>
      <c r="O600" s="20"/>
      <c r="P600" s="43"/>
      <c r="Q600" s="43"/>
      <c r="R600" s="17"/>
      <c r="S600" s="17"/>
      <c r="T600" s="17"/>
      <c r="U600" s="17"/>
      <c r="V600" s="17"/>
      <c r="W600" s="17"/>
      <c r="X600" s="17"/>
      <c r="Y600" s="17"/>
      <c r="Z600" s="17"/>
      <c r="AA600" s="17"/>
    </row>
    <row r="601" spans="1:29" x14ac:dyDescent="0.25">
      <c r="A601" s="17"/>
      <c r="B601" s="18"/>
      <c r="C601" s="18"/>
      <c r="D601" s="17"/>
      <c r="E601" s="17"/>
      <c r="F601" s="17"/>
      <c r="G601" s="17"/>
      <c r="H601" s="17"/>
      <c r="J601" s="17"/>
      <c r="K601" s="17"/>
      <c r="L601" s="20"/>
      <c r="M601" s="20"/>
      <c r="N601" s="20"/>
      <c r="O601" s="20"/>
      <c r="P601" s="43"/>
      <c r="Q601" s="43"/>
      <c r="R601" s="17"/>
      <c r="S601" s="17"/>
      <c r="T601" s="17"/>
      <c r="U601" s="17"/>
      <c r="V601" s="17"/>
      <c r="W601" s="17"/>
      <c r="X601" s="17"/>
      <c r="Y601" s="17"/>
      <c r="Z601" s="17"/>
      <c r="AA601" s="17"/>
    </row>
    <row r="602" spans="1:29" x14ac:dyDescent="0.25">
      <c r="A602" s="17"/>
      <c r="B602" s="18"/>
      <c r="C602" s="18"/>
      <c r="D602" s="17"/>
      <c r="E602" s="17"/>
      <c r="F602" s="17"/>
      <c r="G602" s="17"/>
      <c r="H602" s="17"/>
      <c r="J602" s="17"/>
      <c r="K602" s="17"/>
      <c r="L602" s="20"/>
      <c r="M602" s="20"/>
      <c r="N602" s="20"/>
      <c r="O602" s="20"/>
      <c r="P602" s="43"/>
      <c r="Q602" s="43"/>
      <c r="R602" s="17"/>
      <c r="S602" s="17"/>
      <c r="T602" s="17"/>
      <c r="U602" s="17"/>
      <c r="V602" s="17"/>
      <c r="W602" s="17"/>
      <c r="X602" s="17"/>
      <c r="Y602" s="17"/>
      <c r="Z602" s="17"/>
      <c r="AA602" s="17"/>
    </row>
    <row r="603" spans="1:29" x14ac:dyDescent="0.25">
      <c r="A603" s="17"/>
      <c r="B603" s="18"/>
      <c r="C603" s="18"/>
      <c r="D603" s="17"/>
      <c r="E603" s="17"/>
      <c r="F603" s="17"/>
      <c r="G603" s="17"/>
      <c r="H603" s="17"/>
      <c r="J603" s="17"/>
      <c r="K603" s="17"/>
      <c r="L603" s="20"/>
      <c r="M603" s="20"/>
      <c r="N603" s="20"/>
      <c r="O603" s="20"/>
      <c r="P603" s="43"/>
      <c r="Q603" s="43"/>
      <c r="R603" s="17"/>
      <c r="S603" s="17"/>
      <c r="T603" s="17"/>
      <c r="U603" s="17"/>
      <c r="V603" s="17"/>
      <c r="W603" s="17"/>
      <c r="X603" s="17"/>
      <c r="Y603" s="17"/>
      <c r="Z603" s="17"/>
      <c r="AA603" s="17"/>
    </row>
    <row r="604" spans="1:29" x14ac:dyDescent="0.25">
      <c r="A604" s="17"/>
      <c r="B604" s="18"/>
      <c r="C604" s="18"/>
      <c r="D604" s="17"/>
      <c r="E604" s="17"/>
      <c r="F604" s="17"/>
      <c r="G604" s="17"/>
      <c r="H604" s="17"/>
      <c r="J604" s="17"/>
      <c r="K604" s="17"/>
      <c r="L604" s="20"/>
      <c r="M604" s="20"/>
      <c r="N604" s="20"/>
      <c r="O604" s="20"/>
      <c r="P604" s="43"/>
      <c r="Q604" s="43"/>
      <c r="R604" s="17"/>
      <c r="S604" s="17"/>
      <c r="T604" s="17"/>
      <c r="U604" s="17"/>
      <c r="V604" s="17"/>
      <c r="W604" s="17"/>
      <c r="X604" s="17"/>
      <c r="Y604" s="17"/>
      <c r="Z604" s="17"/>
      <c r="AA604" s="17"/>
    </row>
    <row r="605" spans="1:29" x14ac:dyDescent="0.25">
      <c r="A605" s="17"/>
      <c r="B605" s="18"/>
      <c r="C605" s="18"/>
      <c r="D605" s="17"/>
      <c r="E605" s="17"/>
      <c r="F605" s="17"/>
      <c r="G605" s="17"/>
      <c r="H605" s="17"/>
      <c r="J605" s="17"/>
      <c r="K605" s="17"/>
      <c r="L605" s="20"/>
      <c r="M605" s="20"/>
      <c r="N605" s="20"/>
      <c r="O605" s="20"/>
      <c r="P605" s="43"/>
      <c r="Q605" s="43"/>
      <c r="R605" s="17"/>
      <c r="S605" s="17"/>
      <c r="T605" s="17"/>
      <c r="U605" s="17"/>
      <c r="V605" s="17"/>
      <c r="W605" s="17"/>
      <c r="X605" s="17"/>
      <c r="Y605" s="17"/>
      <c r="Z605" s="17"/>
      <c r="AA605" s="17"/>
    </row>
    <row r="606" spans="1:29" x14ac:dyDescent="0.25">
      <c r="A606" s="17"/>
      <c r="B606" s="18"/>
      <c r="C606" s="18"/>
      <c r="D606" s="17"/>
      <c r="E606" s="17"/>
      <c r="F606" s="17"/>
      <c r="G606" s="17"/>
      <c r="H606" s="17"/>
      <c r="J606" s="17"/>
      <c r="K606" s="17"/>
      <c r="L606" s="20"/>
      <c r="M606" s="20"/>
      <c r="N606" s="20"/>
      <c r="O606" s="20"/>
      <c r="P606" s="43"/>
      <c r="Q606" s="43"/>
      <c r="R606" s="17"/>
      <c r="S606" s="17"/>
      <c r="T606" s="17"/>
      <c r="U606" s="17"/>
      <c r="V606" s="17"/>
      <c r="W606" s="17"/>
      <c r="X606" s="17"/>
      <c r="Y606" s="17"/>
      <c r="Z606" s="17"/>
      <c r="AA606" s="17"/>
    </row>
    <row r="607" spans="1:29" x14ac:dyDescent="0.25">
      <c r="A607" s="17"/>
      <c r="B607" s="18"/>
      <c r="C607" s="18"/>
      <c r="D607" s="17"/>
      <c r="E607" s="17"/>
      <c r="F607" s="17"/>
      <c r="G607" s="17"/>
      <c r="H607" s="17"/>
      <c r="J607" s="17"/>
      <c r="K607" s="17"/>
      <c r="L607" s="20"/>
      <c r="M607" s="20"/>
      <c r="N607" s="20"/>
      <c r="O607" s="20"/>
      <c r="P607" s="43"/>
      <c r="Q607" s="43"/>
      <c r="R607" s="17"/>
      <c r="S607" s="17"/>
      <c r="T607" s="17"/>
      <c r="U607" s="17"/>
      <c r="V607" s="17"/>
      <c r="W607" s="17"/>
      <c r="X607" s="17"/>
      <c r="Y607" s="17"/>
      <c r="Z607" s="17"/>
      <c r="AA607" s="17"/>
    </row>
    <row r="608" spans="1:29" x14ac:dyDescent="0.25">
      <c r="A608" s="17"/>
      <c r="B608" s="18"/>
      <c r="C608" s="18"/>
      <c r="D608" s="17"/>
      <c r="E608" s="17"/>
      <c r="F608" s="17"/>
      <c r="G608" s="17"/>
      <c r="H608" s="17"/>
      <c r="J608" s="17"/>
      <c r="K608" s="17"/>
      <c r="L608" s="20"/>
      <c r="M608" s="20"/>
      <c r="N608" s="20"/>
      <c r="O608" s="20"/>
      <c r="P608" s="43"/>
      <c r="Q608" s="18"/>
      <c r="R608" s="17"/>
      <c r="S608" s="17"/>
      <c r="T608" s="17"/>
      <c r="U608" s="17"/>
      <c r="V608" s="17"/>
      <c r="W608" s="17"/>
      <c r="X608" s="17"/>
      <c r="Y608" s="17"/>
      <c r="Z608" s="17"/>
      <c r="AA608" s="17"/>
      <c r="AB608" s="49"/>
      <c r="AC608" s="49"/>
    </row>
    <row r="609" spans="1:29" x14ac:dyDescent="0.25">
      <c r="A609" s="17"/>
      <c r="B609" s="18"/>
      <c r="C609" s="18"/>
      <c r="D609" s="17"/>
      <c r="E609" s="17"/>
      <c r="F609" s="17"/>
      <c r="G609" s="17"/>
      <c r="H609" s="17"/>
      <c r="J609" s="17"/>
      <c r="K609" s="17"/>
      <c r="L609" s="20"/>
      <c r="M609" s="20"/>
      <c r="N609" s="20"/>
      <c r="O609" s="20"/>
      <c r="P609" s="43"/>
      <c r="Q609" s="18"/>
      <c r="R609" s="17"/>
      <c r="S609" s="17"/>
      <c r="T609" s="17"/>
      <c r="U609" s="17"/>
      <c r="V609" s="17"/>
      <c r="W609" s="17"/>
      <c r="X609" s="17"/>
      <c r="Y609" s="17"/>
      <c r="Z609" s="17"/>
      <c r="AA609" s="17"/>
    </row>
    <row r="610" spans="1:29" x14ac:dyDescent="0.25">
      <c r="A610" s="17"/>
      <c r="B610" s="18"/>
      <c r="C610" s="18"/>
      <c r="D610" s="17"/>
      <c r="E610" s="17"/>
      <c r="F610" s="17"/>
      <c r="G610" s="17"/>
      <c r="H610" s="17"/>
      <c r="J610" s="17"/>
      <c r="K610" s="17"/>
      <c r="L610" s="20"/>
      <c r="M610" s="20"/>
      <c r="N610" s="20"/>
      <c r="O610" s="20"/>
      <c r="P610" s="43"/>
      <c r="Q610" s="18"/>
      <c r="R610" s="17"/>
      <c r="S610" s="17"/>
      <c r="T610" s="17"/>
      <c r="U610" s="17"/>
      <c r="V610" s="17"/>
      <c r="W610" s="17"/>
      <c r="X610" s="17"/>
      <c r="Y610" s="17"/>
      <c r="Z610" s="17"/>
      <c r="AA610" s="17"/>
    </row>
    <row r="611" spans="1:29" x14ac:dyDescent="0.25">
      <c r="A611" s="17"/>
      <c r="B611" s="18"/>
      <c r="C611" s="18"/>
      <c r="D611" s="17"/>
      <c r="E611" s="17"/>
      <c r="F611" s="17"/>
      <c r="G611" s="17"/>
      <c r="H611" s="17"/>
      <c r="J611" s="17"/>
      <c r="K611" s="17"/>
      <c r="L611" s="20"/>
      <c r="M611" s="20"/>
      <c r="N611" s="20"/>
      <c r="O611" s="20"/>
      <c r="P611" s="43"/>
      <c r="Q611" s="18"/>
      <c r="R611" s="17"/>
      <c r="S611" s="17"/>
      <c r="T611" s="17"/>
      <c r="U611" s="17"/>
      <c r="V611" s="17"/>
      <c r="W611" s="17"/>
      <c r="X611" s="17"/>
      <c r="Y611" s="17"/>
      <c r="Z611" s="17"/>
      <c r="AA611" s="17"/>
      <c r="AB611" s="50"/>
      <c r="AC611" s="50"/>
    </row>
    <row r="612" spans="1:29" x14ac:dyDescent="0.25">
      <c r="A612" s="17"/>
      <c r="B612" s="18"/>
      <c r="C612" s="18"/>
      <c r="D612" s="17"/>
      <c r="E612" s="17"/>
      <c r="F612" s="17"/>
      <c r="G612" s="17"/>
      <c r="H612" s="17"/>
      <c r="J612" s="17"/>
      <c r="K612" s="17"/>
      <c r="L612" s="20"/>
      <c r="M612" s="20"/>
      <c r="N612" s="20"/>
      <c r="O612" s="20"/>
      <c r="P612" s="43"/>
      <c r="Q612" s="18"/>
      <c r="R612" s="17"/>
      <c r="S612" s="17"/>
      <c r="T612" s="17"/>
      <c r="U612" s="17"/>
      <c r="V612" s="17"/>
      <c r="W612" s="17"/>
      <c r="X612" s="17"/>
      <c r="Y612" s="17"/>
      <c r="Z612" s="17"/>
      <c r="AA612" s="17"/>
    </row>
    <row r="613" spans="1:29" x14ac:dyDescent="0.25">
      <c r="A613" s="17"/>
      <c r="B613" s="18"/>
      <c r="C613" s="18"/>
      <c r="D613" s="17"/>
      <c r="E613" s="17"/>
      <c r="F613" s="17"/>
      <c r="G613" s="17"/>
      <c r="H613" s="17"/>
      <c r="J613" s="17"/>
      <c r="K613" s="17"/>
      <c r="L613" s="20"/>
      <c r="M613" s="20"/>
      <c r="N613" s="20"/>
      <c r="O613" s="20"/>
      <c r="P613" s="43"/>
      <c r="Q613" s="18"/>
      <c r="R613" s="17"/>
      <c r="S613" s="17"/>
      <c r="T613" s="17"/>
      <c r="U613" s="17"/>
      <c r="V613" s="17"/>
      <c r="W613" s="17"/>
      <c r="X613" s="17"/>
      <c r="Y613" s="17"/>
      <c r="Z613" s="17"/>
      <c r="AA613" s="17"/>
      <c r="AB613" s="18"/>
      <c r="AC613" s="18"/>
    </row>
    <row r="614" spans="1:29" s="51" customFormat="1" x14ac:dyDescent="0.25">
      <c r="A614" s="17"/>
      <c r="B614" s="18"/>
      <c r="C614" s="18"/>
      <c r="D614" s="17"/>
      <c r="E614" s="17"/>
      <c r="F614" s="17"/>
      <c r="G614" s="17"/>
      <c r="H614" s="17"/>
      <c r="I614" s="19"/>
      <c r="J614" s="17"/>
      <c r="K614" s="17"/>
      <c r="L614" s="20"/>
      <c r="M614" s="20"/>
      <c r="N614" s="20"/>
      <c r="O614" s="20"/>
      <c r="P614" s="18"/>
      <c r="Q614" s="18"/>
      <c r="R614" s="17"/>
      <c r="S614" s="17"/>
      <c r="T614" s="17"/>
      <c r="U614" s="17"/>
      <c r="V614" s="17"/>
      <c r="W614" s="17"/>
      <c r="X614" s="17"/>
      <c r="Y614" s="17"/>
      <c r="Z614" s="17"/>
      <c r="AA614" s="17"/>
      <c r="AB614" s="18"/>
      <c r="AC614" s="18"/>
    </row>
    <row r="615" spans="1:29" s="51" customFormat="1" x14ac:dyDescent="0.25">
      <c r="A615" s="17"/>
      <c r="B615" s="18"/>
      <c r="C615" s="18"/>
      <c r="D615" s="17"/>
      <c r="E615" s="17"/>
      <c r="F615" s="17"/>
      <c r="G615" s="17"/>
      <c r="H615" s="17"/>
      <c r="I615" s="19"/>
      <c r="J615" s="17"/>
      <c r="K615" s="17"/>
      <c r="L615" s="20"/>
      <c r="M615" s="20"/>
      <c r="N615" s="20"/>
      <c r="O615" s="20"/>
      <c r="P615" s="20"/>
      <c r="Q615" s="17"/>
      <c r="R615" s="17"/>
      <c r="S615" s="17"/>
      <c r="T615" s="17"/>
      <c r="U615" s="17"/>
      <c r="V615" s="17"/>
      <c r="W615" s="17"/>
      <c r="X615" s="17"/>
      <c r="Y615" s="17"/>
      <c r="Z615" s="17"/>
      <c r="AA615" s="17"/>
      <c r="AB615" s="43"/>
      <c r="AC615" s="43"/>
    </row>
    <row r="616" spans="1:29" x14ac:dyDescent="0.25">
      <c r="A616" s="17"/>
      <c r="B616" s="18"/>
      <c r="C616" s="18"/>
      <c r="D616" s="17"/>
      <c r="E616" s="17"/>
      <c r="F616" s="17"/>
      <c r="G616" s="17"/>
      <c r="H616" s="17"/>
      <c r="J616" s="17"/>
      <c r="K616" s="17"/>
      <c r="L616" s="20"/>
      <c r="M616" s="20"/>
      <c r="N616" s="20"/>
      <c r="O616" s="20"/>
      <c r="P616" s="17"/>
      <c r="Q616" s="17"/>
      <c r="R616" s="17"/>
      <c r="S616" s="17"/>
      <c r="T616" s="17"/>
      <c r="U616" s="17"/>
      <c r="V616" s="17"/>
      <c r="W616" s="17"/>
      <c r="X616" s="17"/>
      <c r="Y616" s="17"/>
      <c r="Z616" s="17"/>
      <c r="AA616" s="17"/>
    </row>
    <row r="617" spans="1:29" x14ac:dyDescent="0.25">
      <c r="A617" s="17"/>
      <c r="B617" s="18"/>
      <c r="C617" s="18"/>
      <c r="D617" s="17"/>
      <c r="E617" s="17"/>
      <c r="F617" s="17"/>
      <c r="G617" s="17"/>
      <c r="H617" s="17"/>
      <c r="J617" s="17"/>
      <c r="K617" s="17"/>
      <c r="L617" s="20"/>
      <c r="M617" s="20"/>
      <c r="N617" s="20"/>
      <c r="O617" s="20"/>
      <c r="P617" s="17"/>
      <c r="Q617" s="17"/>
      <c r="R617" s="17"/>
      <c r="S617" s="17"/>
      <c r="T617" s="17"/>
      <c r="U617" s="17"/>
      <c r="V617" s="17"/>
      <c r="W617" s="17"/>
      <c r="X617" s="17"/>
      <c r="Y617" s="17"/>
      <c r="Z617" s="17"/>
      <c r="AA617" s="17"/>
    </row>
    <row r="618" spans="1:29" x14ac:dyDescent="0.25">
      <c r="A618" s="17"/>
      <c r="B618" s="18"/>
      <c r="C618" s="18"/>
      <c r="D618" s="17"/>
      <c r="E618" s="17"/>
      <c r="F618" s="17"/>
      <c r="G618" s="17"/>
      <c r="H618" s="17"/>
      <c r="J618" s="17"/>
      <c r="K618" s="17"/>
      <c r="L618" s="20"/>
      <c r="M618" s="20"/>
      <c r="N618" s="20"/>
      <c r="O618" s="20"/>
      <c r="P618" s="17"/>
      <c r="Q618" s="17"/>
      <c r="R618" s="17"/>
      <c r="S618" s="17"/>
      <c r="T618" s="17"/>
      <c r="U618" s="17"/>
      <c r="V618" s="17"/>
      <c r="W618" s="17"/>
      <c r="X618" s="17"/>
      <c r="Y618" s="17"/>
      <c r="Z618" s="17"/>
      <c r="AA618" s="17"/>
    </row>
    <row r="619" spans="1:29" x14ac:dyDescent="0.25">
      <c r="A619" s="17"/>
      <c r="B619" s="18"/>
      <c r="C619" s="18"/>
      <c r="D619" s="17"/>
      <c r="E619" s="17"/>
      <c r="F619" s="17"/>
      <c r="G619" s="17"/>
      <c r="H619" s="17"/>
      <c r="J619" s="17"/>
      <c r="K619" s="17"/>
      <c r="L619" s="20"/>
      <c r="M619" s="20"/>
      <c r="N619" s="20"/>
      <c r="O619" s="20"/>
      <c r="P619" s="17"/>
      <c r="Q619" s="17"/>
      <c r="R619" s="17"/>
      <c r="S619" s="17"/>
      <c r="T619" s="17"/>
      <c r="U619" s="17"/>
      <c r="V619" s="17"/>
      <c r="W619" s="17"/>
      <c r="X619" s="17"/>
      <c r="Y619" s="17"/>
      <c r="Z619" s="17"/>
      <c r="AA619" s="17"/>
    </row>
    <row r="620" spans="1:29" x14ac:dyDescent="0.25">
      <c r="A620" s="17"/>
      <c r="B620" s="18"/>
      <c r="C620" s="18"/>
      <c r="D620" s="17"/>
      <c r="E620" s="17"/>
      <c r="F620" s="17"/>
      <c r="G620" s="17"/>
      <c r="H620" s="17"/>
      <c r="J620" s="17"/>
      <c r="K620" s="17"/>
      <c r="L620" s="20"/>
      <c r="M620" s="20"/>
      <c r="N620" s="20"/>
      <c r="O620" s="20"/>
      <c r="P620" s="17"/>
      <c r="Q620" s="17"/>
      <c r="R620" s="17"/>
      <c r="S620" s="17"/>
      <c r="T620" s="17"/>
      <c r="U620" s="17"/>
      <c r="V620" s="17"/>
      <c r="W620" s="17"/>
      <c r="X620" s="17"/>
      <c r="Y620" s="17"/>
      <c r="Z620" s="17"/>
      <c r="AA620" s="17"/>
    </row>
    <row r="621" spans="1:29" x14ac:dyDescent="0.25">
      <c r="A621" s="17"/>
      <c r="B621" s="18"/>
      <c r="C621" s="18"/>
      <c r="D621" s="17"/>
      <c r="E621" s="17"/>
      <c r="F621" s="17"/>
      <c r="G621" s="17"/>
      <c r="H621" s="17"/>
      <c r="J621" s="17"/>
      <c r="K621" s="17"/>
      <c r="L621" s="20"/>
      <c r="M621" s="20"/>
      <c r="N621" s="20"/>
      <c r="O621" s="20"/>
      <c r="P621" s="17"/>
      <c r="Q621" s="17"/>
      <c r="R621" s="17"/>
      <c r="S621" s="17"/>
      <c r="T621" s="17"/>
      <c r="U621" s="17"/>
      <c r="V621" s="17"/>
      <c r="W621" s="17"/>
      <c r="X621" s="17"/>
      <c r="Y621" s="17"/>
      <c r="Z621" s="17"/>
      <c r="AA621" s="17"/>
    </row>
    <row r="622" spans="1:29" x14ac:dyDescent="0.25">
      <c r="A622" s="17"/>
      <c r="B622" s="18"/>
      <c r="C622" s="18"/>
      <c r="D622" s="17"/>
      <c r="E622" s="17"/>
      <c r="F622" s="17"/>
      <c r="G622" s="17"/>
      <c r="H622" s="17"/>
      <c r="J622" s="17"/>
      <c r="K622" s="17"/>
      <c r="L622" s="20"/>
      <c r="M622" s="20"/>
      <c r="N622" s="20"/>
      <c r="O622" s="20"/>
      <c r="P622" s="17"/>
      <c r="Q622" s="17"/>
      <c r="R622" s="17"/>
      <c r="S622" s="17"/>
      <c r="T622" s="17"/>
      <c r="U622" s="17"/>
      <c r="V622" s="17"/>
      <c r="W622" s="17"/>
      <c r="X622" s="17"/>
      <c r="Y622" s="17"/>
      <c r="Z622" s="17"/>
      <c r="AA622" s="17"/>
      <c r="AB622" s="18"/>
      <c r="AC622" s="18"/>
    </row>
    <row r="623" spans="1:29" x14ac:dyDescent="0.25">
      <c r="A623" s="17"/>
      <c r="B623" s="18"/>
      <c r="C623" s="18"/>
      <c r="D623" s="17"/>
      <c r="E623" s="17"/>
      <c r="F623" s="17"/>
      <c r="G623" s="17"/>
      <c r="H623" s="17"/>
      <c r="J623" s="17"/>
      <c r="K623" s="17"/>
      <c r="L623" s="20"/>
      <c r="M623" s="20"/>
      <c r="N623" s="20"/>
      <c r="O623" s="20"/>
      <c r="P623" s="17"/>
      <c r="Q623" s="17"/>
      <c r="R623" s="17"/>
      <c r="S623" s="17"/>
      <c r="T623" s="17"/>
      <c r="U623" s="17"/>
      <c r="V623" s="17"/>
      <c r="W623" s="17"/>
      <c r="X623" s="17"/>
      <c r="Y623" s="17"/>
      <c r="Z623" s="17"/>
      <c r="AA623" s="17"/>
      <c r="AB623" s="50"/>
      <c r="AC623" s="50"/>
    </row>
    <row r="624" spans="1:29" x14ac:dyDescent="0.25">
      <c r="A624" s="17"/>
      <c r="B624" s="18"/>
      <c r="C624" s="18"/>
      <c r="D624" s="17"/>
      <c r="E624" s="17"/>
      <c r="F624" s="17"/>
      <c r="G624" s="17"/>
      <c r="H624" s="17"/>
      <c r="J624" s="17"/>
      <c r="K624" s="17"/>
      <c r="L624" s="20"/>
      <c r="M624" s="20"/>
      <c r="N624" s="20"/>
      <c r="O624" s="20"/>
      <c r="P624" s="17"/>
      <c r="Q624" s="17"/>
      <c r="R624" s="17"/>
      <c r="S624" s="17"/>
      <c r="T624" s="17"/>
      <c r="U624" s="17"/>
      <c r="V624" s="17"/>
      <c r="W624" s="17"/>
      <c r="X624" s="17"/>
      <c r="Y624" s="17"/>
      <c r="Z624" s="17"/>
      <c r="AA624" s="17"/>
      <c r="AB624" s="46"/>
      <c r="AC624" s="46"/>
    </row>
    <row r="625" spans="1:29" x14ac:dyDescent="0.25">
      <c r="A625" s="17"/>
      <c r="B625" s="18"/>
      <c r="C625" s="18"/>
      <c r="D625" s="17"/>
      <c r="E625" s="17"/>
      <c r="F625" s="17"/>
      <c r="G625" s="17"/>
      <c r="H625" s="17"/>
      <c r="J625" s="17"/>
      <c r="K625" s="17"/>
      <c r="L625" s="20"/>
      <c r="M625" s="20"/>
      <c r="N625" s="20"/>
      <c r="O625" s="20"/>
      <c r="P625" s="17"/>
      <c r="Q625" s="17"/>
      <c r="R625" s="17"/>
      <c r="S625" s="17"/>
      <c r="T625" s="17"/>
      <c r="U625" s="17"/>
      <c r="V625" s="17"/>
      <c r="W625" s="17"/>
      <c r="X625" s="17"/>
      <c r="Y625" s="17"/>
      <c r="Z625" s="17"/>
      <c r="AA625" s="17"/>
    </row>
    <row r="626" spans="1:29" x14ac:dyDescent="0.25">
      <c r="A626" s="17"/>
      <c r="B626" s="18"/>
      <c r="C626" s="18"/>
      <c r="D626" s="17"/>
      <c r="E626" s="17"/>
      <c r="F626" s="17"/>
      <c r="G626" s="17"/>
      <c r="H626" s="17"/>
      <c r="J626" s="17"/>
      <c r="K626" s="17"/>
      <c r="L626" s="20"/>
      <c r="M626" s="20"/>
      <c r="N626" s="20"/>
      <c r="O626" s="20"/>
      <c r="P626" s="17"/>
      <c r="Q626" s="17"/>
      <c r="R626" s="17"/>
      <c r="S626" s="17"/>
      <c r="T626" s="17"/>
      <c r="U626" s="17"/>
      <c r="V626" s="17"/>
      <c r="W626" s="17"/>
      <c r="X626" s="17"/>
      <c r="Y626" s="17"/>
      <c r="Z626" s="17"/>
      <c r="AA626" s="17"/>
    </row>
    <row r="627" spans="1:29" x14ac:dyDescent="0.25">
      <c r="A627" s="17"/>
      <c r="B627" s="18"/>
      <c r="C627" s="18"/>
      <c r="D627" s="17"/>
      <c r="E627" s="17"/>
      <c r="F627" s="17"/>
      <c r="G627" s="17"/>
      <c r="H627" s="17"/>
      <c r="J627" s="17"/>
      <c r="K627" s="17"/>
      <c r="L627" s="20"/>
      <c r="M627" s="20"/>
      <c r="N627" s="20"/>
      <c r="O627" s="20"/>
      <c r="P627" s="17"/>
      <c r="Q627" s="17"/>
      <c r="R627" s="17"/>
      <c r="S627" s="17"/>
      <c r="T627" s="17"/>
      <c r="U627" s="17"/>
      <c r="V627" s="17"/>
      <c r="W627" s="17"/>
      <c r="X627" s="17"/>
      <c r="Y627" s="17"/>
      <c r="Z627" s="17"/>
      <c r="AA627" s="17"/>
      <c r="AB627" s="18"/>
      <c r="AC627" s="18"/>
    </row>
    <row r="628" spans="1:29" x14ac:dyDescent="0.25">
      <c r="A628" s="17"/>
      <c r="B628" s="18"/>
      <c r="C628" s="18"/>
      <c r="D628" s="17"/>
      <c r="E628" s="17"/>
      <c r="F628" s="17"/>
      <c r="G628" s="17"/>
      <c r="H628" s="17"/>
      <c r="J628" s="17"/>
      <c r="K628" s="17"/>
      <c r="L628" s="20"/>
      <c r="M628" s="20"/>
      <c r="N628" s="20"/>
      <c r="O628" s="20"/>
      <c r="P628" s="17"/>
      <c r="Q628" s="17"/>
      <c r="R628" s="17"/>
      <c r="S628" s="17"/>
      <c r="T628" s="17"/>
      <c r="U628" s="17"/>
      <c r="V628" s="17"/>
      <c r="W628" s="17"/>
      <c r="X628" s="17"/>
      <c r="Y628" s="17"/>
      <c r="Z628" s="17"/>
      <c r="AA628" s="17"/>
    </row>
    <row r="629" spans="1:29" x14ac:dyDescent="0.25">
      <c r="A629" s="17"/>
      <c r="B629" s="18"/>
      <c r="C629" s="18"/>
      <c r="D629" s="17"/>
      <c r="E629" s="17"/>
      <c r="F629" s="17"/>
      <c r="G629" s="17"/>
      <c r="H629" s="17"/>
      <c r="J629" s="17"/>
      <c r="K629" s="17"/>
      <c r="L629" s="20"/>
      <c r="M629" s="20"/>
      <c r="N629" s="20"/>
      <c r="O629" s="20"/>
      <c r="P629" s="17"/>
      <c r="Q629" s="17"/>
      <c r="R629" s="17"/>
      <c r="S629" s="17"/>
      <c r="T629" s="17"/>
      <c r="U629" s="17"/>
      <c r="V629" s="17"/>
      <c r="W629" s="17"/>
      <c r="X629" s="17"/>
      <c r="Y629" s="17"/>
      <c r="Z629" s="17"/>
      <c r="AA629" s="17"/>
    </row>
    <row r="630" spans="1:29" x14ac:dyDescent="0.25">
      <c r="A630" s="17"/>
      <c r="B630" s="18"/>
      <c r="C630" s="18"/>
      <c r="D630" s="17"/>
      <c r="E630" s="17"/>
      <c r="F630" s="17"/>
      <c r="G630" s="17"/>
      <c r="H630" s="17"/>
      <c r="J630" s="17"/>
      <c r="K630" s="17"/>
      <c r="L630" s="20"/>
      <c r="M630" s="20"/>
      <c r="N630" s="20"/>
      <c r="O630" s="20"/>
      <c r="P630" s="17"/>
      <c r="Q630" s="17"/>
      <c r="R630" s="17"/>
      <c r="S630" s="17"/>
      <c r="T630" s="17"/>
      <c r="U630" s="17"/>
      <c r="V630" s="17"/>
      <c r="W630" s="17"/>
      <c r="X630" s="17"/>
      <c r="Y630" s="17"/>
      <c r="Z630" s="17"/>
      <c r="AA630" s="17"/>
    </row>
    <row r="631" spans="1:29" x14ac:dyDescent="0.25">
      <c r="A631" s="17"/>
      <c r="B631" s="18"/>
      <c r="C631" s="18"/>
      <c r="D631" s="17"/>
      <c r="E631" s="17"/>
      <c r="F631" s="17"/>
      <c r="G631" s="17"/>
      <c r="H631" s="17"/>
      <c r="J631" s="17"/>
      <c r="K631" s="17"/>
      <c r="L631" s="20"/>
      <c r="M631" s="20"/>
      <c r="N631" s="20"/>
      <c r="O631" s="20"/>
      <c r="P631" s="17"/>
      <c r="Q631" s="17"/>
      <c r="R631" s="17"/>
      <c r="S631" s="17"/>
      <c r="T631" s="17"/>
      <c r="U631" s="17"/>
      <c r="V631" s="17"/>
      <c r="W631" s="17"/>
      <c r="X631" s="17"/>
      <c r="Y631" s="17"/>
      <c r="Z631" s="17"/>
      <c r="AA631" s="17"/>
    </row>
    <row r="632" spans="1:29" x14ac:dyDescent="0.25">
      <c r="A632" s="17"/>
      <c r="B632" s="18"/>
      <c r="C632" s="18"/>
      <c r="D632" s="17"/>
      <c r="E632" s="17"/>
      <c r="F632" s="17"/>
      <c r="G632" s="17"/>
      <c r="H632" s="17"/>
      <c r="J632" s="17"/>
      <c r="K632" s="17"/>
      <c r="L632" s="20"/>
      <c r="M632" s="20"/>
      <c r="N632" s="20"/>
      <c r="O632" s="20"/>
      <c r="P632" s="17"/>
      <c r="Q632" s="17"/>
      <c r="R632" s="17"/>
      <c r="S632" s="17"/>
      <c r="T632" s="17"/>
      <c r="U632" s="17"/>
      <c r="V632" s="17"/>
      <c r="W632" s="17"/>
      <c r="X632" s="17"/>
      <c r="Y632" s="17"/>
      <c r="Z632" s="17"/>
      <c r="AA632" s="17"/>
    </row>
    <row r="633" spans="1:29" x14ac:dyDescent="0.25">
      <c r="A633" s="17"/>
      <c r="B633" s="18"/>
      <c r="C633" s="18"/>
      <c r="D633" s="17"/>
      <c r="E633" s="17"/>
      <c r="F633" s="17"/>
      <c r="G633" s="17"/>
      <c r="H633" s="17"/>
      <c r="J633" s="17"/>
      <c r="K633" s="17"/>
      <c r="L633" s="20"/>
      <c r="M633" s="20"/>
      <c r="N633" s="20"/>
      <c r="O633" s="20"/>
      <c r="P633" s="17"/>
      <c r="Q633" s="17"/>
      <c r="R633" s="17"/>
      <c r="S633" s="17"/>
      <c r="T633" s="17"/>
      <c r="U633" s="17"/>
      <c r="V633" s="17"/>
      <c r="W633" s="17"/>
      <c r="X633" s="17"/>
      <c r="Y633" s="17"/>
      <c r="Z633" s="17"/>
      <c r="AA633" s="17"/>
    </row>
    <row r="634" spans="1:29" x14ac:dyDescent="0.25">
      <c r="A634" s="17"/>
      <c r="B634" s="18"/>
      <c r="C634" s="18"/>
      <c r="D634" s="17"/>
      <c r="E634" s="17"/>
      <c r="F634" s="17"/>
      <c r="G634" s="17"/>
      <c r="H634" s="17"/>
      <c r="J634" s="17"/>
      <c r="K634" s="17"/>
      <c r="L634" s="20"/>
      <c r="M634" s="20"/>
      <c r="N634" s="20"/>
      <c r="O634" s="20"/>
      <c r="P634" s="17"/>
      <c r="Q634" s="17"/>
      <c r="R634" s="17"/>
      <c r="S634" s="17"/>
      <c r="T634" s="17"/>
      <c r="U634" s="17"/>
      <c r="V634" s="17"/>
      <c r="W634" s="17"/>
      <c r="X634" s="17"/>
      <c r="Y634" s="17"/>
      <c r="Z634" s="17"/>
      <c r="AA634" s="17"/>
    </row>
    <row r="635" spans="1:29" x14ac:dyDescent="0.25">
      <c r="A635" s="17"/>
      <c r="B635" s="18"/>
      <c r="C635" s="18"/>
      <c r="D635" s="17"/>
      <c r="E635" s="17"/>
      <c r="F635" s="17"/>
      <c r="G635" s="18"/>
      <c r="H635" s="18"/>
      <c r="J635" s="17"/>
      <c r="K635" s="17"/>
      <c r="L635" s="20"/>
      <c r="M635" s="20"/>
      <c r="N635" s="20"/>
      <c r="O635" s="20"/>
      <c r="P635" s="17"/>
      <c r="Q635" s="17"/>
      <c r="R635" s="17"/>
      <c r="S635" s="17"/>
      <c r="T635" s="17"/>
      <c r="U635" s="17"/>
      <c r="V635" s="17"/>
      <c r="W635" s="17"/>
      <c r="X635" s="17"/>
      <c r="Y635" s="17"/>
      <c r="Z635" s="17"/>
      <c r="AA635" s="17"/>
      <c r="AB635" s="51"/>
      <c r="AC635" s="51"/>
    </row>
    <row r="636" spans="1:29" x14ac:dyDescent="0.25">
      <c r="A636" s="17"/>
      <c r="B636" s="18"/>
      <c r="C636" s="18"/>
      <c r="D636" s="17"/>
      <c r="E636" s="17"/>
      <c r="F636" s="17"/>
      <c r="G636" s="18"/>
      <c r="H636" s="18"/>
      <c r="J636" s="17"/>
      <c r="K636" s="17"/>
      <c r="L636" s="20"/>
      <c r="M636" s="20"/>
      <c r="N636" s="20"/>
      <c r="O636" s="20"/>
      <c r="P636" s="17"/>
      <c r="Q636" s="17"/>
      <c r="R636" s="17"/>
      <c r="S636" s="17"/>
      <c r="T636" s="17"/>
      <c r="U636" s="17"/>
      <c r="V636" s="17"/>
      <c r="W636" s="17"/>
      <c r="X636" s="17"/>
      <c r="Y636" s="17"/>
      <c r="Z636" s="17"/>
      <c r="AA636" s="17"/>
    </row>
    <row r="637" spans="1:29" s="51" customFormat="1" x14ac:dyDescent="0.25">
      <c r="A637" s="17"/>
      <c r="B637" s="18"/>
      <c r="C637" s="18"/>
      <c r="D637" s="17"/>
      <c r="E637" s="17"/>
      <c r="F637" s="17"/>
      <c r="G637" s="17"/>
      <c r="H637" s="17"/>
      <c r="I637" s="19"/>
      <c r="J637" s="17"/>
      <c r="K637" s="17"/>
      <c r="L637" s="20"/>
      <c r="M637" s="20"/>
      <c r="N637" s="20"/>
      <c r="O637" s="20"/>
      <c r="P637" s="17"/>
      <c r="Q637" s="17"/>
      <c r="R637" s="17"/>
      <c r="S637" s="17"/>
      <c r="T637" s="17"/>
      <c r="U637" s="17"/>
      <c r="V637" s="17"/>
      <c r="W637" s="17"/>
      <c r="X637" s="17"/>
      <c r="Y637" s="17"/>
      <c r="Z637" s="17"/>
      <c r="AA637" s="17"/>
      <c r="AB637" s="43"/>
      <c r="AC637" s="43"/>
    </row>
    <row r="638" spans="1:29" x14ac:dyDescent="0.25">
      <c r="A638" s="17"/>
      <c r="B638" s="18"/>
      <c r="C638" s="18"/>
      <c r="D638" s="17"/>
      <c r="E638" s="17"/>
      <c r="F638" s="17"/>
      <c r="G638" s="17"/>
      <c r="H638" s="17"/>
      <c r="J638" s="17"/>
      <c r="K638" s="17"/>
      <c r="L638" s="20"/>
      <c r="M638" s="20"/>
      <c r="N638" s="20"/>
      <c r="O638" s="20"/>
      <c r="P638" s="17"/>
      <c r="Q638" s="17"/>
      <c r="R638" s="17"/>
      <c r="S638" s="17"/>
      <c r="T638" s="17"/>
      <c r="U638" s="17"/>
      <c r="V638" s="17"/>
      <c r="W638" s="17"/>
      <c r="X638" s="17"/>
      <c r="Y638" s="17"/>
      <c r="Z638" s="17"/>
      <c r="AA638" s="17"/>
      <c r="AB638" s="18"/>
      <c r="AC638" s="18"/>
    </row>
    <row r="639" spans="1:29" x14ac:dyDescent="0.25">
      <c r="A639" s="17"/>
      <c r="B639" s="18"/>
      <c r="C639" s="18"/>
      <c r="D639" s="17"/>
      <c r="E639" s="17"/>
      <c r="F639" s="17"/>
      <c r="G639" s="17"/>
      <c r="H639" s="17"/>
      <c r="J639" s="17"/>
      <c r="K639" s="17"/>
      <c r="L639" s="20"/>
      <c r="M639" s="20"/>
      <c r="N639" s="20"/>
      <c r="O639" s="20"/>
      <c r="P639" s="17"/>
      <c r="Q639" s="17"/>
      <c r="R639" s="17"/>
      <c r="S639" s="17"/>
      <c r="T639" s="17"/>
      <c r="U639" s="17"/>
      <c r="V639" s="17"/>
      <c r="W639" s="17"/>
      <c r="X639" s="17"/>
      <c r="Y639" s="17"/>
      <c r="Z639" s="17"/>
      <c r="AA639" s="17"/>
    </row>
    <row r="640" spans="1:29" x14ac:dyDescent="0.25">
      <c r="A640" s="17"/>
      <c r="B640" s="18"/>
      <c r="C640" s="18"/>
      <c r="D640" s="17"/>
      <c r="E640" s="17"/>
      <c r="F640" s="17"/>
      <c r="G640" s="17"/>
      <c r="H640" s="17"/>
      <c r="J640" s="17"/>
      <c r="K640" s="17"/>
      <c r="L640" s="20"/>
      <c r="M640" s="20"/>
      <c r="N640" s="20"/>
      <c r="O640" s="20"/>
      <c r="P640" s="17"/>
      <c r="Q640" s="17"/>
      <c r="R640" s="17"/>
      <c r="S640" s="17"/>
      <c r="T640" s="17"/>
      <c r="U640" s="17"/>
      <c r="V640" s="17"/>
      <c r="W640" s="17"/>
      <c r="X640" s="17"/>
      <c r="Y640" s="17"/>
      <c r="Z640" s="17"/>
      <c r="AA640" s="17"/>
    </row>
    <row r="641" spans="1:29" x14ac:dyDescent="0.25">
      <c r="A641" s="17"/>
      <c r="B641" s="18"/>
      <c r="C641" s="18"/>
      <c r="D641" s="17"/>
      <c r="E641" s="17"/>
      <c r="F641" s="17"/>
      <c r="G641" s="17"/>
      <c r="H641" s="17"/>
      <c r="J641" s="17"/>
      <c r="K641" s="17"/>
      <c r="L641" s="20"/>
      <c r="M641" s="20"/>
      <c r="N641" s="20"/>
      <c r="O641" s="20"/>
      <c r="P641" s="17"/>
      <c r="Q641" s="17"/>
      <c r="R641" s="17"/>
      <c r="S641" s="17"/>
      <c r="T641" s="17"/>
      <c r="U641" s="17"/>
      <c r="V641" s="17"/>
      <c r="W641" s="17"/>
      <c r="X641" s="17"/>
      <c r="Y641" s="17"/>
      <c r="Z641" s="17"/>
      <c r="AA641" s="17"/>
      <c r="AB641" s="46"/>
      <c r="AC641" s="46"/>
    </row>
    <row r="642" spans="1:29" x14ac:dyDescent="0.25">
      <c r="A642" s="17"/>
      <c r="B642" s="18"/>
      <c r="C642" s="18"/>
      <c r="D642" s="17"/>
      <c r="E642" s="17"/>
      <c r="F642" s="17"/>
      <c r="G642" s="17"/>
      <c r="H642" s="17"/>
      <c r="J642" s="17"/>
      <c r="K642" s="17"/>
      <c r="L642" s="20"/>
      <c r="M642" s="20"/>
      <c r="N642" s="20"/>
      <c r="O642" s="20"/>
      <c r="P642" s="17"/>
      <c r="Q642" s="17"/>
      <c r="R642" s="17"/>
      <c r="S642" s="17"/>
      <c r="T642" s="17"/>
      <c r="U642" s="17"/>
      <c r="V642" s="17"/>
      <c r="W642" s="17"/>
      <c r="X642" s="17"/>
      <c r="Y642" s="17"/>
      <c r="Z642" s="17"/>
      <c r="AA642" s="17"/>
    </row>
    <row r="643" spans="1:29" x14ac:dyDescent="0.25">
      <c r="A643" s="17"/>
      <c r="B643" s="18"/>
      <c r="C643" s="18"/>
      <c r="D643" s="17"/>
      <c r="E643" s="17"/>
      <c r="F643" s="17"/>
      <c r="G643" s="17"/>
      <c r="H643" s="17"/>
      <c r="J643" s="17"/>
      <c r="K643" s="17"/>
      <c r="L643" s="20"/>
      <c r="M643" s="20"/>
      <c r="N643" s="20"/>
      <c r="O643" s="20"/>
      <c r="P643" s="17"/>
      <c r="Q643" s="17"/>
      <c r="R643" s="17"/>
      <c r="S643" s="17"/>
      <c r="T643" s="17"/>
      <c r="U643" s="17"/>
      <c r="V643" s="17"/>
      <c r="W643" s="17"/>
      <c r="X643" s="17"/>
      <c r="Y643" s="17"/>
      <c r="Z643" s="17"/>
      <c r="AA643" s="17"/>
      <c r="AB643" s="49"/>
      <c r="AC643" s="49"/>
    </row>
    <row r="644" spans="1:29" x14ac:dyDescent="0.25">
      <c r="A644" s="17"/>
      <c r="B644" s="18"/>
      <c r="C644" s="18"/>
      <c r="D644" s="17"/>
      <c r="E644" s="17"/>
      <c r="F644" s="17"/>
      <c r="G644" s="17"/>
      <c r="H644" s="17"/>
      <c r="J644" s="17"/>
      <c r="K644" s="17"/>
      <c r="L644" s="20"/>
      <c r="M644" s="20"/>
      <c r="N644" s="20"/>
      <c r="O644" s="20"/>
      <c r="P644" s="17"/>
      <c r="Q644" s="17"/>
      <c r="R644" s="17"/>
      <c r="S644" s="17"/>
      <c r="T644" s="17"/>
      <c r="U644" s="17"/>
      <c r="V644" s="17"/>
      <c r="W644" s="17"/>
      <c r="X644" s="17"/>
      <c r="Y644" s="17"/>
      <c r="Z644" s="17"/>
      <c r="AA644" s="17"/>
    </row>
    <row r="645" spans="1:29" x14ac:dyDescent="0.25">
      <c r="A645" s="17"/>
      <c r="B645" s="18"/>
      <c r="C645" s="18"/>
      <c r="D645" s="17"/>
      <c r="E645" s="17"/>
      <c r="F645" s="17"/>
      <c r="G645" s="17"/>
      <c r="H645" s="17"/>
      <c r="J645" s="17"/>
      <c r="K645" s="17"/>
      <c r="L645" s="20"/>
      <c r="M645" s="20"/>
      <c r="N645" s="20"/>
      <c r="O645" s="20"/>
      <c r="P645" s="17"/>
      <c r="Q645" s="17"/>
      <c r="R645" s="17"/>
      <c r="S645" s="17"/>
      <c r="T645" s="17"/>
      <c r="U645" s="17"/>
      <c r="V645" s="17"/>
      <c r="W645" s="17"/>
      <c r="X645" s="17"/>
      <c r="Y645" s="17"/>
      <c r="Z645" s="17"/>
      <c r="AA645" s="17"/>
    </row>
    <row r="646" spans="1:29" x14ac:dyDescent="0.25">
      <c r="A646" s="17"/>
      <c r="B646" s="18"/>
      <c r="C646" s="18"/>
      <c r="D646" s="17"/>
      <c r="E646" s="17"/>
      <c r="F646" s="17"/>
      <c r="G646" s="17"/>
      <c r="H646" s="17"/>
      <c r="J646" s="17"/>
      <c r="K646" s="17"/>
      <c r="L646" s="20"/>
      <c r="M646" s="20"/>
      <c r="N646" s="20"/>
      <c r="O646" s="20"/>
      <c r="P646" s="17"/>
      <c r="Q646" s="17"/>
      <c r="R646" s="17"/>
      <c r="S646" s="17"/>
      <c r="T646" s="17"/>
      <c r="U646" s="17"/>
      <c r="V646" s="17"/>
      <c r="W646" s="17"/>
      <c r="X646" s="17"/>
      <c r="Y646" s="17"/>
      <c r="Z646" s="17"/>
      <c r="AA646" s="17"/>
      <c r="AB646" s="50"/>
      <c r="AC646" s="50"/>
    </row>
    <row r="647" spans="1:29" x14ac:dyDescent="0.25">
      <c r="A647" s="17"/>
      <c r="B647" s="18"/>
      <c r="C647" s="18"/>
      <c r="D647" s="17"/>
      <c r="E647" s="17"/>
      <c r="F647" s="17"/>
      <c r="G647" s="17"/>
      <c r="H647" s="17"/>
      <c r="J647" s="17"/>
      <c r="K647" s="17"/>
      <c r="L647" s="20"/>
      <c r="M647" s="20"/>
      <c r="N647" s="20"/>
      <c r="O647" s="20"/>
      <c r="P647" s="17"/>
      <c r="Q647" s="17"/>
      <c r="R647" s="17"/>
      <c r="S647" s="17"/>
      <c r="T647" s="17"/>
      <c r="U647" s="17"/>
      <c r="V647" s="17"/>
      <c r="W647" s="17"/>
      <c r="X647" s="17"/>
      <c r="Y647" s="17"/>
      <c r="Z647" s="17"/>
      <c r="AA647" s="17"/>
      <c r="AB647" s="18"/>
      <c r="AC647" s="18"/>
    </row>
    <row r="648" spans="1:29" x14ac:dyDescent="0.25">
      <c r="A648" s="17"/>
      <c r="B648" s="18"/>
      <c r="C648" s="18"/>
      <c r="D648" s="17"/>
      <c r="E648" s="17"/>
      <c r="F648" s="17"/>
      <c r="G648" s="17"/>
      <c r="H648" s="17"/>
      <c r="J648" s="17"/>
      <c r="K648" s="17"/>
      <c r="L648" s="20"/>
      <c r="M648" s="20"/>
      <c r="N648" s="20"/>
      <c r="O648" s="20"/>
      <c r="P648" s="17"/>
      <c r="Q648" s="17"/>
      <c r="R648" s="17"/>
      <c r="S648" s="17"/>
      <c r="T648" s="17"/>
      <c r="U648" s="17"/>
      <c r="V648" s="17"/>
      <c r="W648" s="17"/>
      <c r="X648" s="17"/>
      <c r="Y648" s="17"/>
      <c r="Z648" s="17"/>
      <c r="AA648" s="17"/>
    </row>
    <row r="649" spans="1:29" x14ac:dyDescent="0.25">
      <c r="A649" s="17"/>
      <c r="B649" s="18"/>
      <c r="C649" s="18"/>
      <c r="D649" s="17"/>
      <c r="E649" s="17"/>
      <c r="F649" s="17"/>
      <c r="G649" s="18"/>
      <c r="H649" s="18"/>
      <c r="J649" s="17"/>
      <c r="K649" s="17"/>
      <c r="L649" s="20"/>
      <c r="M649" s="20"/>
      <c r="N649" s="20"/>
      <c r="O649" s="20"/>
      <c r="P649" s="17"/>
      <c r="Q649" s="17"/>
      <c r="R649" s="17"/>
      <c r="S649" s="17"/>
      <c r="T649" s="17"/>
      <c r="U649" s="17"/>
      <c r="V649" s="17"/>
      <c r="W649" s="17"/>
      <c r="X649" s="17"/>
      <c r="Y649" s="17"/>
      <c r="Z649" s="17"/>
      <c r="AA649" s="17"/>
    </row>
    <row r="650" spans="1:29" x14ac:dyDescent="0.25">
      <c r="A650" s="17"/>
      <c r="B650" s="18"/>
      <c r="C650" s="18"/>
      <c r="D650" s="17"/>
      <c r="E650" s="17"/>
      <c r="F650" s="17"/>
      <c r="G650" s="17"/>
      <c r="H650" s="17"/>
      <c r="J650" s="17"/>
      <c r="K650" s="17"/>
      <c r="L650" s="20"/>
      <c r="M650" s="20"/>
      <c r="N650" s="20"/>
      <c r="O650" s="20"/>
      <c r="P650" s="17"/>
      <c r="Q650" s="17"/>
      <c r="R650" s="17"/>
      <c r="S650" s="17"/>
      <c r="T650" s="17"/>
      <c r="U650" s="17"/>
      <c r="V650" s="17"/>
      <c r="W650" s="17"/>
      <c r="X650" s="17"/>
      <c r="Y650" s="17"/>
      <c r="Z650" s="17"/>
      <c r="AA650" s="17"/>
    </row>
    <row r="651" spans="1:29" x14ac:dyDescent="0.25">
      <c r="A651" s="17"/>
      <c r="B651" s="18"/>
      <c r="C651" s="18"/>
      <c r="D651" s="17"/>
      <c r="E651" s="17"/>
      <c r="F651" s="17"/>
      <c r="G651" s="17"/>
      <c r="H651" s="17"/>
      <c r="J651" s="17"/>
      <c r="K651" s="17"/>
      <c r="L651" s="20"/>
      <c r="M651" s="20"/>
      <c r="N651" s="20"/>
      <c r="O651" s="20"/>
      <c r="P651" s="17"/>
      <c r="Q651" s="17"/>
      <c r="R651" s="17"/>
      <c r="S651" s="17"/>
      <c r="T651" s="17"/>
      <c r="U651" s="17"/>
      <c r="V651" s="17"/>
      <c r="W651" s="17"/>
      <c r="X651" s="17"/>
      <c r="Y651" s="17"/>
      <c r="Z651" s="17"/>
      <c r="AA651" s="17"/>
    </row>
    <row r="652" spans="1:29" x14ac:dyDescent="0.25">
      <c r="A652" s="17"/>
      <c r="B652" s="18"/>
      <c r="C652" s="18"/>
      <c r="D652" s="17"/>
      <c r="E652" s="17"/>
      <c r="F652" s="17"/>
      <c r="G652" s="17"/>
      <c r="H652" s="17"/>
      <c r="J652" s="17"/>
      <c r="K652" s="17"/>
      <c r="L652" s="20"/>
      <c r="M652" s="20"/>
      <c r="N652" s="20"/>
      <c r="O652" s="20"/>
      <c r="P652" s="17"/>
      <c r="Q652" s="17"/>
      <c r="R652" s="17"/>
      <c r="S652" s="17"/>
      <c r="T652" s="17"/>
      <c r="U652" s="17"/>
      <c r="V652" s="17"/>
      <c r="W652" s="17"/>
      <c r="X652" s="17"/>
      <c r="Y652" s="17"/>
      <c r="Z652" s="17"/>
      <c r="AA652" s="17"/>
      <c r="AB652" s="50"/>
      <c r="AC652" s="50"/>
    </row>
    <row r="653" spans="1:29" x14ac:dyDescent="0.25">
      <c r="A653" s="17"/>
      <c r="B653" s="18"/>
      <c r="C653" s="18"/>
      <c r="D653" s="17"/>
      <c r="E653" s="17"/>
      <c r="F653" s="17"/>
      <c r="G653" s="17"/>
      <c r="H653" s="17"/>
      <c r="J653" s="17"/>
      <c r="K653" s="17"/>
      <c r="L653" s="20"/>
      <c r="M653" s="20"/>
      <c r="N653" s="20"/>
      <c r="O653" s="20"/>
      <c r="P653" s="17"/>
      <c r="Q653" s="17"/>
      <c r="R653" s="17"/>
      <c r="S653" s="17"/>
      <c r="T653" s="17"/>
      <c r="U653" s="17"/>
      <c r="V653" s="17"/>
      <c r="W653" s="17"/>
      <c r="X653" s="17"/>
      <c r="Y653" s="17"/>
      <c r="Z653" s="17"/>
      <c r="AA653" s="17"/>
    </row>
    <row r="654" spans="1:29" x14ac:dyDescent="0.25">
      <c r="A654" s="17"/>
      <c r="B654" s="18"/>
      <c r="C654" s="18"/>
      <c r="D654" s="17"/>
      <c r="E654" s="17"/>
      <c r="F654" s="17"/>
      <c r="G654" s="17"/>
      <c r="H654" s="17"/>
      <c r="J654" s="17"/>
      <c r="K654" s="17"/>
      <c r="L654" s="20"/>
      <c r="M654" s="20"/>
      <c r="N654" s="20"/>
      <c r="O654" s="20"/>
      <c r="P654" s="17"/>
      <c r="Q654" s="17"/>
      <c r="R654" s="17"/>
      <c r="S654" s="17"/>
      <c r="T654" s="17"/>
      <c r="U654" s="17"/>
      <c r="V654" s="17"/>
      <c r="W654" s="17"/>
      <c r="X654" s="17"/>
      <c r="Y654" s="17"/>
      <c r="Z654" s="17"/>
      <c r="AA654" s="17"/>
    </row>
    <row r="655" spans="1:29" x14ac:dyDescent="0.25">
      <c r="A655" s="17"/>
      <c r="B655" s="18"/>
      <c r="C655" s="18"/>
      <c r="D655" s="17"/>
      <c r="E655" s="17"/>
      <c r="F655" s="17"/>
      <c r="G655" s="17"/>
      <c r="H655" s="17"/>
      <c r="J655" s="17"/>
      <c r="K655" s="17"/>
      <c r="L655" s="20"/>
      <c r="M655" s="20"/>
      <c r="N655" s="20"/>
      <c r="O655" s="20"/>
      <c r="P655" s="17"/>
      <c r="Q655" s="17"/>
      <c r="R655" s="17"/>
      <c r="S655" s="17"/>
      <c r="T655" s="17"/>
      <c r="U655" s="17"/>
      <c r="V655" s="17"/>
      <c r="W655" s="17"/>
      <c r="X655" s="17"/>
      <c r="Y655" s="17"/>
      <c r="Z655" s="17"/>
      <c r="AA655" s="17"/>
    </row>
    <row r="656" spans="1:29" s="18" customFormat="1" x14ac:dyDescent="0.25">
      <c r="A656" s="17"/>
      <c r="D656" s="17"/>
      <c r="E656" s="17"/>
      <c r="F656" s="17"/>
      <c r="G656" s="17"/>
      <c r="H656" s="17"/>
      <c r="I656" s="19"/>
      <c r="J656" s="17"/>
      <c r="K656" s="17"/>
      <c r="L656" s="20"/>
      <c r="M656" s="20"/>
      <c r="N656" s="20"/>
      <c r="O656" s="20"/>
      <c r="P656" s="17"/>
      <c r="Q656" s="17"/>
      <c r="R656" s="17"/>
      <c r="S656" s="17"/>
      <c r="T656" s="17"/>
      <c r="U656" s="17"/>
      <c r="V656" s="17"/>
      <c r="W656" s="17"/>
      <c r="X656" s="17"/>
      <c r="Y656" s="17"/>
      <c r="Z656" s="17"/>
      <c r="AA656" s="17"/>
      <c r="AB656" s="43"/>
      <c r="AC656" s="43"/>
    </row>
    <row r="657" spans="1:29" s="18" customFormat="1" x14ac:dyDescent="0.25">
      <c r="A657" s="17"/>
      <c r="D657" s="17"/>
      <c r="E657" s="17"/>
      <c r="F657" s="17"/>
      <c r="G657" s="17"/>
      <c r="H657" s="17"/>
      <c r="I657" s="19"/>
      <c r="J657" s="17"/>
      <c r="K657" s="17"/>
      <c r="L657" s="20"/>
      <c r="M657" s="20"/>
      <c r="N657" s="20"/>
      <c r="O657" s="20"/>
      <c r="P657" s="17"/>
      <c r="Q657" s="17"/>
      <c r="R657" s="17"/>
      <c r="S657" s="17"/>
      <c r="T657" s="17"/>
      <c r="U657" s="17"/>
      <c r="V657" s="17"/>
      <c r="W657" s="17"/>
      <c r="X657" s="17"/>
      <c r="Y657" s="17"/>
      <c r="Z657" s="17"/>
      <c r="AA657" s="17"/>
      <c r="AB657" s="43"/>
      <c r="AC657" s="43"/>
    </row>
    <row r="658" spans="1:29" s="18" customFormat="1" x14ac:dyDescent="0.25">
      <c r="A658" s="17"/>
      <c r="D658" s="17"/>
      <c r="E658" s="17"/>
      <c r="F658" s="17"/>
      <c r="I658" s="19"/>
      <c r="J658" s="17"/>
      <c r="K658" s="17"/>
      <c r="L658" s="20"/>
      <c r="M658" s="20"/>
      <c r="N658" s="20"/>
      <c r="O658" s="20"/>
      <c r="P658" s="17"/>
      <c r="Q658" s="17"/>
      <c r="R658" s="17"/>
      <c r="S658" s="17"/>
      <c r="T658" s="17"/>
      <c r="U658" s="17"/>
      <c r="V658" s="17"/>
      <c r="W658" s="17"/>
      <c r="X658" s="17"/>
      <c r="Y658" s="17"/>
      <c r="Z658" s="17"/>
      <c r="AA658" s="17"/>
      <c r="AB658" s="43"/>
      <c r="AC658" s="43"/>
    </row>
    <row r="659" spans="1:29" s="18" customFormat="1" x14ac:dyDescent="0.25">
      <c r="A659" s="17"/>
      <c r="D659" s="17"/>
      <c r="E659" s="17"/>
      <c r="F659" s="17"/>
      <c r="G659" s="17"/>
      <c r="H659" s="17"/>
      <c r="I659" s="19"/>
      <c r="J659" s="17"/>
      <c r="K659" s="17"/>
      <c r="L659" s="20"/>
      <c r="M659" s="20"/>
      <c r="N659" s="20"/>
      <c r="O659" s="20"/>
      <c r="P659" s="17"/>
      <c r="Q659" s="17"/>
      <c r="R659" s="17"/>
      <c r="S659" s="17"/>
      <c r="T659" s="17"/>
      <c r="U659" s="17"/>
      <c r="V659" s="17"/>
      <c r="W659" s="17"/>
      <c r="X659" s="17"/>
      <c r="Y659" s="17"/>
      <c r="Z659" s="17"/>
      <c r="AA659" s="17"/>
      <c r="AB659" s="43"/>
      <c r="AC659" s="43"/>
    </row>
    <row r="660" spans="1:29" x14ac:dyDescent="0.25">
      <c r="A660" s="17"/>
      <c r="B660" s="18"/>
      <c r="C660" s="18"/>
      <c r="D660" s="17"/>
      <c r="E660" s="17"/>
      <c r="F660" s="17"/>
      <c r="G660" s="17"/>
      <c r="H660" s="17"/>
      <c r="J660" s="17"/>
      <c r="K660" s="17"/>
      <c r="L660" s="20"/>
      <c r="M660" s="20"/>
      <c r="N660" s="20"/>
      <c r="O660" s="20"/>
      <c r="P660" s="17"/>
      <c r="Q660" s="17"/>
      <c r="R660" s="17"/>
      <c r="S660" s="17"/>
      <c r="T660" s="17"/>
      <c r="U660" s="17"/>
      <c r="V660" s="17"/>
      <c r="W660" s="17"/>
      <c r="X660" s="17"/>
      <c r="Y660" s="17"/>
      <c r="Z660" s="17"/>
      <c r="AA660" s="17"/>
    </row>
    <row r="661" spans="1:29" x14ac:dyDescent="0.25">
      <c r="A661" s="17"/>
      <c r="B661" s="18"/>
      <c r="C661" s="18"/>
      <c r="D661" s="17"/>
      <c r="E661" s="17"/>
      <c r="F661" s="17"/>
      <c r="G661" s="17"/>
      <c r="H661" s="17"/>
      <c r="J661" s="17"/>
      <c r="K661" s="17"/>
      <c r="L661" s="20"/>
      <c r="M661" s="20"/>
      <c r="N661" s="20"/>
      <c r="O661" s="20"/>
      <c r="P661" s="17"/>
      <c r="Q661" s="17"/>
      <c r="R661" s="17"/>
      <c r="S661" s="17"/>
      <c r="T661" s="17"/>
      <c r="U661" s="17"/>
      <c r="V661" s="17"/>
      <c r="W661" s="17"/>
      <c r="X661" s="17"/>
      <c r="Y661" s="17"/>
      <c r="Z661" s="17"/>
      <c r="AA661" s="17"/>
    </row>
    <row r="662" spans="1:29" x14ac:dyDescent="0.25">
      <c r="A662" s="17"/>
      <c r="B662" s="18"/>
      <c r="C662" s="18"/>
      <c r="D662" s="17"/>
      <c r="E662" s="17"/>
      <c r="F662" s="17"/>
      <c r="G662" s="17"/>
      <c r="H662" s="17"/>
      <c r="J662" s="17"/>
      <c r="K662" s="17"/>
      <c r="L662" s="20"/>
      <c r="M662" s="20"/>
      <c r="N662" s="20"/>
      <c r="O662" s="20"/>
      <c r="P662" s="17"/>
      <c r="Q662" s="17"/>
      <c r="R662" s="17"/>
      <c r="S662" s="17"/>
      <c r="T662" s="17"/>
      <c r="U662" s="17"/>
      <c r="V662" s="17"/>
      <c r="W662" s="17"/>
      <c r="X662" s="17"/>
      <c r="Y662" s="17"/>
      <c r="Z662" s="17"/>
      <c r="AA662" s="17"/>
    </row>
    <row r="663" spans="1:29" x14ac:dyDescent="0.25">
      <c r="A663" s="17"/>
      <c r="B663" s="18"/>
      <c r="C663" s="18"/>
      <c r="D663" s="17"/>
      <c r="E663" s="17"/>
      <c r="F663" s="17"/>
      <c r="G663" s="17"/>
      <c r="H663" s="17"/>
      <c r="J663" s="17"/>
      <c r="K663" s="17"/>
      <c r="L663" s="20"/>
      <c r="M663" s="20"/>
      <c r="N663" s="20"/>
      <c r="O663" s="20"/>
      <c r="P663" s="17"/>
      <c r="Q663" s="17"/>
      <c r="R663" s="17"/>
      <c r="S663" s="17"/>
      <c r="T663" s="17"/>
      <c r="U663" s="17"/>
      <c r="V663" s="17"/>
      <c r="W663" s="17"/>
      <c r="X663" s="17"/>
      <c r="Y663" s="17"/>
      <c r="Z663" s="17"/>
      <c r="AA663" s="17"/>
    </row>
    <row r="664" spans="1:29" x14ac:dyDescent="0.25">
      <c r="A664" s="17"/>
      <c r="B664" s="18"/>
      <c r="C664" s="18"/>
      <c r="D664" s="17"/>
      <c r="E664" s="17"/>
      <c r="F664" s="17"/>
      <c r="G664" s="17"/>
      <c r="H664" s="17"/>
      <c r="J664" s="17"/>
      <c r="K664" s="17"/>
      <c r="L664" s="20"/>
      <c r="M664" s="20"/>
      <c r="N664" s="20"/>
      <c r="O664" s="20"/>
      <c r="P664" s="17"/>
      <c r="Q664" s="17"/>
      <c r="R664" s="17"/>
      <c r="S664" s="17"/>
      <c r="T664" s="17"/>
      <c r="U664" s="17"/>
      <c r="V664" s="17"/>
      <c r="W664" s="17"/>
      <c r="X664" s="17"/>
      <c r="Y664" s="17"/>
      <c r="Z664" s="17"/>
      <c r="AA664" s="17"/>
    </row>
    <row r="665" spans="1:29" x14ac:dyDescent="0.25">
      <c r="A665" s="17"/>
      <c r="B665" s="18"/>
      <c r="C665" s="18"/>
      <c r="D665" s="17"/>
      <c r="E665" s="17"/>
      <c r="F665" s="17"/>
      <c r="G665" s="17"/>
      <c r="H665" s="17"/>
      <c r="J665" s="17"/>
      <c r="K665" s="17"/>
      <c r="L665" s="20"/>
      <c r="M665" s="20"/>
      <c r="N665" s="20"/>
      <c r="O665" s="20"/>
      <c r="P665" s="17"/>
      <c r="Q665" s="17"/>
      <c r="R665" s="17"/>
      <c r="S665" s="17"/>
      <c r="T665" s="17"/>
      <c r="U665" s="17"/>
      <c r="V665" s="17"/>
      <c r="W665" s="17"/>
      <c r="X665" s="17"/>
      <c r="Y665" s="17"/>
      <c r="Z665" s="17"/>
      <c r="AA665" s="17"/>
    </row>
    <row r="666" spans="1:29" x14ac:dyDescent="0.25">
      <c r="A666" s="17"/>
      <c r="B666" s="18"/>
      <c r="C666" s="18"/>
      <c r="D666" s="17"/>
      <c r="E666" s="17"/>
      <c r="F666" s="17"/>
      <c r="G666" s="17"/>
      <c r="H666" s="17"/>
      <c r="J666" s="17"/>
      <c r="K666" s="17"/>
      <c r="L666" s="20"/>
      <c r="M666" s="20"/>
      <c r="N666" s="20"/>
      <c r="O666" s="20"/>
      <c r="P666" s="17"/>
      <c r="Q666" s="17"/>
      <c r="R666" s="17"/>
      <c r="S666" s="17"/>
      <c r="T666" s="17"/>
      <c r="U666" s="17"/>
      <c r="V666" s="17"/>
      <c r="W666" s="17"/>
      <c r="X666" s="17"/>
      <c r="Y666" s="17"/>
      <c r="Z666" s="17"/>
      <c r="AA666" s="17"/>
    </row>
    <row r="667" spans="1:29" x14ac:dyDescent="0.25">
      <c r="A667" s="17"/>
      <c r="B667" s="18"/>
      <c r="C667" s="18"/>
      <c r="D667" s="17"/>
      <c r="E667" s="17"/>
      <c r="F667" s="17"/>
      <c r="G667" s="17"/>
      <c r="H667" s="17"/>
      <c r="J667" s="17"/>
      <c r="K667" s="17"/>
      <c r="L667" s="20"/>
      <c r="M667" s="20"/>
      <c r="N667" s="20"/>
      <c r="O667" s="20"/>
      <c r="P667" s="17"/>
      <c r="Q667" s="17"/>
      <c r="R667" s="17"/>
      <c r="S667" s="17"/>
      <c r="T667" s="17"/>
      <c r="U667" s="17"/>
      <c r="V667" s="17"/>
      <c r="W667" s="17"/>
      <c r="X667" s="17"/>
      <c r="Y667" s="17"/>
      <c r="Z667" s="17"/>
      <c r="AA667" s="17"/>
    </row>
    <row r="668" spans="1:29" x14ac:dyDescent="0.25">
      <c r="A668" s="17"/>
      <c r="B668" s="18"/>
      <c r="C668" s="18"/>
      <c r="D668" s="17"/>
      <c r="E668" s="17"/>
      <c r="F668" s="17"/>
      <c r="G668" s="17"/>
      <c r="H668" s="17"/>
      <c r="J668" s="17"/>
      <c r="K668" s="17"/>
      <c r="L668" s="20"/>
      <c r="M668" s="20"/>
      <c r="N668" s="20"/>
      <c r="O668" s="20"/>
      <c r="P668" s="17"/>
      <c r="Q668" s="17"/>
      <c r="R668" s="17"/>
      <c r="S668" s="17"/>
      <c r="T668" s="17"/>
      <c r="U668" s="17"/>
      <c r="V668" s="17"/>
      <c r="W668" s="17"/>
      <c r="X668" s="17"/>
      <c r="Y668" s="17"/>
      <c r="Z668" s="17"/>
      <c r="AA668" s="17"/>
    </row>
    <row r="669" spans="1:29" x14ac:dyDescent="0.25">
      <c r="A669" s="17"/>
      <c r="B669" s="18"/>
      <c r="C669" s="18"/>
      <c r="D669" s="17"/>
      <c r="E669" s="17"/>
      <c r="F669" s="17"/>
      <c r="G669" s="17"/>
      <c r="H669" s="17"/>
      <c r="J669" s="17"/>
      <c r="K669" s="17"/>
      <c r="L669" s="20"/>
      <c r="M669" s="20"/>
      <c r="N669" s="20"/>
      <c r="O669" s="20"/>
      <c r="P669" s="17"/>
      <c r="Q669" s="17"/>
      <c r="R669" s="17"/>
      <c r="S669" s="17"/>
      <c r="T669" s="17"/>
      <c r="U669" s="17"/>
      <c r="V669" s="17"/>
      <c r="W669" s="17"/>
      <c r="X669" s="17"/>
      <c r="Y669" s="17"/>
      <c r="Z669" s="17"/>
      <c r="AA669" s="17"/>
      <c r="AB669" s="50"/>
      <c r="AC669" s="50"/>
    </row>
    <row r="670" spans="1:29" x14ac:dyDescent="0.25">
      <c r="A670" s="17"/>
      <c r="B670" s="18"/>
      <c r="C670" s="18"/>
      <c r="D670" s="17"/>
      <c r="E670" s="17"/>
      <c r="F670" s="17"/>
      <c r="G670" s="17"/>
      <c r="H670" s="17"/>
      <c r="J670" s="17"/>
      <c r="K670" s="17"/>
      <c r="L670" s="20"/>
      <c r="M670" s="20"/>
      <c r="N670" s="20"/>
      <c r="O670" s="20"/>
      <c r="P670" s="17"/>
      <c r="Q670" s="17"/>
      <c r="R670" s="17"/>
      <c r="S670" s="17"/>
      <c r="T670" s="17"/>
      <c r="U670" s="17"/>
      <c r="V670" s="17"/>
      <c r="W670" s="17"/>
      <c r="X670" s="17"/>
      <c r="Y670" s="17"/>
      <c r="Z670" s="17"/>
      <c r="AA670" s="17"/>
    </row>
    <row r="671" spans="1:29" x14ac:dyDescent="0.25">
      <c r="A671" s="17"/>
      <c r="B671" s="18"/>
      <c r="C671" s="18"/>
      <c r="D671" s="17"/>
      <c r="E671" s="17"/>
      <c r="F671" s="17"/>
      <c r="G671" s="17"/>
      <c r="H671" s="17"/>
      <c r="J671" s="17"/>
      <c r="K671" s="17"/>
      <c r="L671" s="20"/>
      <c r="M671" s="20"/>
      <c r="N671" s="20"/>
      <c r="O671" s="20"/>
      <c r="P671" s="17"/>
      <c r="Q671" s="17"/>
      <c r="R671" s="17"/>
      <c r="S671" s="17"/>
      <c r="T671" s="17"/>
      <c r="U671" s="17"/>
      <c r="V671" s="17"/>
      <c r="W671" s="17"/>
      <c r="X671" s="17"/>
      <c r="Y671" s="17"/>
      <c r="Z671" s="17"/>
      <c r="AA671" s="17"/>
    </row>
    <row r="672" spans="1:29" s="18" customFormat="1" x14ac:dyDescent="0.25">
      <c r="A672" s="17"/>
      <c r="D672" s="17"/>
      <c r="E672" s="17"/>
      <c r="F672" s="17"/>
      <c r="G672" s="17"/>
      <c r="H672" s="17"/>
      <c r="I672" s="19"/>
      <c r="J672" s="17"/>
      <c r="K672" s="17"/>
      <c r="L672" s="20"/>
      <c r="M672" s="20"/>
      <c r="N672" s="20"/>
      <c r="O672" s="20"/>
      <c r="P672" s="17"/>
      <c r="Q672" s="17"/>
      <c r="R672" s="17"/>
      <c r="S672" s="17"/>
      <c r="T672" s="17"/>
      <c r="U672" s="17"/>
      <c r="V672" s="17"/>
      <c r="W672" s="17"/>
      <c r="X672" s="17"/>
      <c r="Y672" s="17"/>
      <c r="Z672" s="17"/>
      <c r="AA672" s="17"/>
      <c r="AB672" s="43"/>
      <c r="AC672" s="43"/>
    </row>
    <row r="673" spans="1:29" s="18" customFormat="1" x14ac:dyDescent="0.25">
      <c r="A673" s="17"/>
      <c r="D673" s="17"/>
      <c r="E673" s="17"/>
      <c r="F673" s="17"/>
      <c r="G673" s="17"/>
      <c r="H673" s="17"/>
      <c r="I673" s="19"/>
      <c r="J673" s="17"/>
      <c r="K673" s="17"/>
      <c r="L673" s="20"/>
      <c r="M673" s="20"/>
      <c r="N673" s="20"/>
      <c r="O673" s="20"/>
      <c r="P673" s="17"/>
      <c r="Q673" s="17"/>
      <c r="R673" s="17"/>
      <c r="S673" s="17"/>
      <c r="T673" s="17"/>
      <c r="U673" s="17"/>
      <c r="V673" s="17"/>
      <c r="W673" s="17"/>
      <c r="X673" s="17"/>
      <c r="Y673" s="17"/>
      <c r="Z673" s="17"/>
      <c r="AA673" s="17"/>
      <c r="AB673" s="43"/>
      <c r="AC673" s="43"/>
    </row>
    <row r="674" spans="1:29" s="18" customFormat="1" x14ac:dyDescent="0.25">
      <c r="A674" s="17"/>
      <c r="D674" s="17"/>
      <c r="E674" s="17"/>
      <c r="F674" s="17"/>
      <c r="G674" s="17"/>
      <c r="H674" s="17"/>
      <c r="I674" s="19"/>
      <c r="J674" s="17"/>
      <c r="K674" s="17"/>
      <c r="L674" s="20"/>
      <c r="M674" s="20"/>
      <c r="N674" s="20"/>
      <c r="O674" s="20"/>
      <c r="P674" s="17"/>
      <c r="Q674" s="17"/>
      <c r="R674" s="17"/>
      <c r="S674" s="17"/>
      <c r="T674" s="17"/>
      <c r="U674" s="17"/>
      <c r="V674" s="17"/>
      <c r="W674" s="17"/>
      <c r="X674" s="17"/>
      <c r="Y674" s="17"/>
      <c r="Z674" s="17"/>
      <c r="AA674" s="17"/>
      <c r="AB674" s="43"/>
      <c r="AC674" s="43"/>
    </row>
    <row r="675" spans="1:29" x14ac:dyDescent="0.25">
      <c r="A675" s="17"/>
      <c r="B675" s="18"/>
      <c r="C675" s="18"/>
      <c r="D675" s="17"/>
      <c r="E675" s="17"/>
      <c r="F675" s="17"/>
      <c r="G675" s="17"/>
      <c r="H675" s="17"/>
      <c r="J675" s="17"/>
      <c r="K675" s="17"/>
      <c r="L675" s="20"/>
      <c r="M675" s="20"/>
      <c r="N675" s="20"/>
      <c r="O675" s="20"/>
      <c r="P675" s="17"/>
      <c r="Q675" s="17"/>
      <c r="R675" s="17"/>
      <c r="S675" s="17"/>
      <c r="T675" s="17"/>
      <c r="U675" s="17"/>
      <c r="V675" s="17"/>
      <c r="W675" s="17"/>
      <c r="X675" s="17"/>
      <c r="Y675" s="17"/>
      <c r="Z675" s="17"/>
      <c r="AA675" s="17"/>
    </row>
    <row r="676" spans="1:29" s="18" customFormat="1" x14ac:dyDescent="0.25">
      <c r="A676" s="17"/>
      <c r="D676" s="17"/>
      <c r="E676" s="17"/>
      <c r="F676" s="17"/>
      <c r="G676" s="17"/>
      <c r="H676" s="17"/>
      <c r="I676" s="19"/>
      <c r="J676" s="17"/>
      <c r="K676" s="17"/>
      <c r="L676" s="20"/>
      <c r="M676" s="20"/>
      <c r="N676" s="20"/>
      <c r="O676" s="20"/>
      <c r="P676" s="17"/>
      <c r="Q676" s="17"/>
      <c r="R676" s="17"/>
      <c r="S676" s="17"/>
      <c r="T676" s="17"/>
      <c r="U676" s="17"/>
      <c r="V676" s="17"/>
      <c r="W676" s="17"/>
      <c r="X676" s="17"/>
      <c r="Y676" s="17"/>
      <c r="Z676" s="17"/>
      <c r="AA676" s="17"/>
      <c r="AB676" s="43"/>
      <c r="AC676" s="43"/>
    </row>
    <row r="677" spans="1:29" s="18" customFormat="1" x14ac:dyDescent="0.25">
      <c r="A677" s="17"/>
      <c r="D677" s="17"/>
      <c r="E677" s="17"/>
      <c r="F677" s="17"/>
      <c r="G677" s="17"/>
      <c r="H677" s="17"/>
      <c r="I677" s="19"/>
      <c r="J677" s="17"/>
      <c r="K677" s="17"/>
      <c r="L677" s="20"/>
      <c r="M677" s="20"/>
      <c r="N677" s="20"/>
      <c r="O677" s="20"/>
      <c r="P677" s="17"/>
      <c r="Q677" s="17"/>
      <c r="R677" s="17"/>
      <c r="S677" s="17"/>
      <c r="T677" s="17"/>
      <c r="U677" s="17"/>
      <c r="V677" s="17"/>
      <c r="W677" s="17"/>
      <c r="X677" s="17"/>
      <c r="Y677" s="17"/>
      <c r="Z677" s="17"/>
      <c r="AA677" s="17"/>
      <c r="AB677" s="43"/>
      <c r="AC677" s="43"/>
    </row>
    <row r="678" spans="1:29" s="18" customFormat="1" x14ac:dyDescent="0.25">
      <c r="A678" s="17"/>
      <c r="D678" s="17"/>
      <c r="E678" s="17"/>
      <c r="F678" s="17"/>
      <c r="G678" s="17"/>
      <c r="H678" s="17"/>
      <c r="I678" s="19"/>
      <c r="J678" s="17"/>
      <c r="K678" s="17"/>
      <c r="L678" s="20"/>
      <c r="M678" s="20"/>
      <c r="N678" s="20"/>
      <c r="O678" s="20"/>
      <c r="P678" s="17"/>
      <c r="Q678" s="17"/>
      <c r="R678" s="17"/>
      <c r="S678" s="17"/>
      <c r="T678" s="17"/>
      <c r="U678" s="17"/>
      <c r="V678" s="17"/>
      <c r="W678" s="17"/>
      <c r="X678" s="17"/>
      <c r="Y678" s="17"/>
      <c r="Z678" s="17"/>
      <c r="AA678" s="17"/>
      <c r="AB678" s="43"/>
      <c r="AC678" s="43"/>
    </row>
    <row r="679" spans="1:29" x14ac:dyDescent="0.25">
      <c r="A679" s="17"/>
      <c r="B679" s="18"/>
      <c r="C679" s="18"/>
      <c r="D679" s="17"/>
      <c r="E679" s="17"/>
      <c r="F679" s="17"/>
      <c r="G679" s="17"/>
      <c r="H679" s="17"/>
      <c r="J679" s="17"/>
      <c r="K679" s="17"/>
      <c r="L679" s="20"/>
      <c r="M679" s="20"/>
      <c r="N679" s="20"/>
      <c r="O679" s="20"/>
      <c r="P679" s="17"/>
      <c r="Q679" s="17"/>
      <c r="R679" s="17"/>
      <c r="S679" s="17"/>
      <c r="T679" s="17"/>
      <c r="U679" s="17"/>
      <c r="V679" s="17"/>
      <c r="W679" s="17"/>
      <c r="X679" s="17"/>
      <c r="Y679" s="17"/>
      <c r="Z679" s="17"/>
      <c r="AA679" s="17"/>
    </row>
    <row r="680" spans="1:29" x14ac:dyDescent="0.25">
      <c r="A680" s="17"/>
      <c r="B680" s="18"/>
      <c r="C680" s="18"/>
      <c r="D680" s="17"/>
      <c r="E680" s="17"/>
      <c r="F680" s="17"/>
      <c r="G680" s="17"/>
      <c r="H680" s="17"/>
      <c r="J680" s="17"/>
      <c r="K680" s="17"/>
      <c r="L680" s="20"/>
      <c r="M680" s="20"/>
      <c r="N680" s="20"/>
      <c r="O680" s="20"/>
      <c r="P680" s="17"/>
      <c r="Q680" s="17"/>
      <c r="R680" s="17"/>
      <c r="S680" s="17"/>
      <c r="T680" s="17"/>
      <c r="U680" s="17"/>
      <c r="V680" s="17"/>
      <c r="W680" s="17"/>
      <c r="X680" s="17"/>
      <c r="Y680" s="17"/>
      <c r="Z680" s="17"/>
      <c r="AA680" s="17"/>
    </row>
    <row r="681" spans="1:29" x14ac:dyDescent="0.25">
      <c r="A681" s="17"/>
      <c r="B681" s="18"/>
      <c r="C681" s="18"/>
      <c r="D681" s="17"/>
      <c r="E681" s="17"/>
      <c r="F681" s="17"/>
      <c r="G681" s="17"/>
      <c r="H681" s="17"/>
      <c r="J681" s="17"/>
      <c r="K681" s="17"/>
      <c r="L681" s="20"/>
      <c r="M681" s="20"/>
      <c r="N681" s="20"/>
      <c r="O681" s="20"/>
      <c r="P681" s="17"/>
      <c r="Q681" s="17"/>
      <c r="R681" s="17"/>
      <c r="S681" s="17"/>
      <c r="T681" s="17"/>
      <c r="U681" s="17"/>
      <c r="V681" s="17"/>
      <c r="W681" s="17"/>
      <c r="X681" s="17"/>
      <c r="Y681" s="17"/>
      <c r="Z681" s="17"/>
      <c r="AA681" s="17"/>
    </row>
    <row r="682" spans="1:29" x14ac:dyDescent="0.25">
      <c r="A682" s="17"/>
      <c r="B682" s="18"/>
      <c r="C682" s="18"/>
      <c r="D682" s="17"/>
      <c r="E682" s="17"/>
      <c r="F682" s="17"/>
      <c r="G682" s="17"/>
      <c r="H682" s="17"/>
      <c r="J682" s="17"/>
      <c r="K682" s="17"/>
      <c r="L682" s="20"/>
      <c r="M682" s="20"/>
      <c r="N682" s="20"/>
      <c r="O682" s="20"/>
      <c r="P682" s="20"/>
      <c r="Q682" s="17"/>
      <c r="R682" s="17"/>
      <c r="S682" s="17"/>
      <c r="T682" s="17"/>
      <c r="U682" s="17"/>
      <c r="V682" s="17"/>
      <c r="W682" s="17"/>
      <c r="X682" s="17"/>
      <c r="Y682" s="17"/>
      <c r="Z682" s="17"/>
      <c r="AA682" s="17"/>
    </row>
    <row r="683" spans="1:29" x14ac:dyDescent="0.25">
      <c r="A683" s="17"/>
      <c r="B683" s="18"/>
      <c r="C683" s="18"/>
      <c r="D683" s="17"/>
      <c r="E683" s="17"/>
      <c r="F683" s="17"/>
      <c r="G683" s="17"/>
      <c r="H683" s="17"/>
      <c r="J683" s="17"/>
      <c r="K683" s="17"/>
      <c r="L683" s="20"/>
      <c r="M683" s="20"/>
      <c r="N683" s="20"/>
      <c r="O683" s="20"/>
      <c r="R683" s="17"/>
      <c r="S683" s="17"/>
      <c r="T683" s="17"/>
      <c r="U683" s="17"/>
      <c r="V683" s="17"/>
      <c r="W683" s="17"/>
      <c r="X683" s="17"/>
      <c r="Y683" s="17"/>
      <c r="Z683" s="17"/>
      <c r="AA683" s="17"/>
    </row>
    <row r="684" spans="1:29" x14ac:dyDescent="0.25">
      <c r="A684" s="17"/>
      <c r="B684" s="18"/>
      <c r="C684" s="18"/>
      <c r="D684" s="17"/>
      <c r="E684" s="17"/>
      <c r="F684" s="17"/>
      <c r="G684" s="17"/>
      <c r="H684" s="17"/>
      <c r="J684" s="17"/>
      <c r="K684" s="17"/>
      <c r="L684" s="20"/>
      <c r="M684" s="20"/>
      <c r="N684" s="20"/>
      <c r="O684" s="20"/>
      <c r="R684" s="17"/>
      <c r="S684" s="17"/>
      <c r="T684" s="17"/>
      <c r="U684" s="17"/>
      <c r="V684" s="17"/>
      <c r="W684" s="17"/>
      <c r="X684" s="17"/>
      <c r="Y684" s="17"/>
      <c r="Z684" s="17"/>
      <c r="AA684" s="17"/>
    </row>
    <row r="685" spans="1:29" x14ac:dyDescent="0.25">
      <c r="A685" s="17"/>
      <c r="B685" s="18"/>
      <c r="C685" s="18"/>
      <c r="D685" s="17"/>
      <c r="E685" s="17"/>
      <c r="F685" s="17"/>
      <c r="G685" s="17"/>
      <c r="H685" s="17"/>
      <c r="J685" s="17"/>
      <c r="K685" s="17"/>
      <c r="L685" s="20"/>
      <c r="M685" s="20"/>
      <c r="N685" s="20"/>
      <c r="O685" s="20"/>
      <c r="R685" s="17"/>
      <c r="S685" s="17"/>
      <c r="T685" s="17"/>
      <c r="U685" s="17"/>
      <c r="V685" s="17"/>
      <c r="W685" s="17"/>
      <c r="X685" s="17"/>
      <c r="Y685" s="17"/>
      <c r="Z685" s="17"/>
      <c r="AA685" s="17"/>
    </row>
    <row r="686" spans="1:29" x14ac:dyDescent="0.25">
      <c r="A686" s="17"/>
      <c r="B686" s="18"/>
      <c r="C686" s="18"/>
      <c r="D686" s="17"/>
      <c r="E686" s="17"/>
      <c r="F686" s="17"/>
      <c r="G686" s="17"/>
      <c r="H686" s="17"/>
      <c r="J686" s="17"/>
      <c r="K686" s="17"/>
      <c r="L686" s="20"/>
      <c r="M686" s="20"/>
      <c r="N686" s="20"/>
      <c r="O686" s="20"/>
      <c r="R686" s="17"/>
      <c r="S686" s="17"/>
      <c r="T686" s="17"/>
      <c r="U686" s="17"/>
      <c r="V686" s="17"/>
      <c r="W686" s="17"/>
      <c r="X686" s="17"/>
      <c r="Y686" s="17"/>
      <c r="Z686" s="17"/>
      <c r="AA686" s="17"/>
    </row>
    <row r="687" spans="1:29" x14ac:dyDescent="0.25">
      <c r="A687" s="17"/>
      <c r="B687" s="18"/>
      <c r="C687" s="18"/>
      <c r="D687" s="17"/>
      <c r="E687" s="17"/>
      <c r="F687" s="17"/>
      <c r="G687" s="17"/>
      <c r="H687" s="17"/>
      <c r="J687" s="17"/>
      <c r="K687" s="17"/>
      <c r="L687" s="20"/>
      <c r="M687" s="20"/>
      <c r="N687" s="20"/>
      <c r="O687" s="20"/>
      <c r="R687" s="17"/>
      <c r="S687" s="17"/>
      <c r="T687" s="17"/>
      <c r="U687" s="17"/>
      <c r="V687" s="17"/>
      <c r="W687" s="17"/>
      <c r="X687" s="17"/>
      <c r="Y687" s="17"/>
      <c r="Z687" s="17"/>
      <c r="AA687" s="17"/>
    </row>
    <row r="688" spans="1:29" x14ac:dyDescent="0.25">
      <c r="A688" s="17"/>
      <c r="B688" s="18"/>
      <c r="C688" s="18"/>
      <c r="D688" s="17"/>
      <c r="E688" s="17"/>
      <c r="F688" s="17"/>
      <c r="G688" s="17"/>
      <c r="H688" s="17"/>
      <c r="J688" s="17"/>
      <c r="K688" s="17"/>
      <c r="L688" s="20"/>
      <c r="M688" s="20"/>
      <c r="N688" s="20"/>
      <c r="O688" s="20"/>
      <c r="R688" s="17"/>
      <c r="S688" s="17"/>
      <c r="T688" s="17"/>
      <c r="U688" s="17"/>
      <c r="V688" s="17"/>
      <c r="W688" s="17"/>
      <c r="X688" s="17"/>
      <c r="Y688" s="17"/>
      <c r="Z688" s="17"/>
      <c r="AA688" s="17"/>
      <c r="AB688" s="18"/>
      <c r="AC688" s="18"/>
    </row>
    <row r="689" spans="1:29" x14ac:dyDescent="0.25">
      <c r="A689" s="17"/>
      <c r="B689" s="18"/>
      <c r="C689" s="18"/>
      <c r="D689" s="17"/>
      <c r="E689" s="17"/>
      <c r="F689" s="17"/>
      <c r="G689" s="17"/>
      <c r="H689" s="17"/>
      <c r="J689" s="17"/>
      <c r="K689" s="17"/>
      <c r="L689" s="20"/>
      <c r="M689" s="20"/>
      <c r="N689" s="20"/>
      <c r="O689" s="20"/>
      <c r="R689" s="17"/>
      <c r="S689" s="17"/>
      <c r="T689" s="17"/>
      <c r="U689" s="17"/>
      <c r="V689" s="17"/>
      <c r="W689" s="17"/>
      <c r="X689" s="17"/>
      <c r="Y689" s="17"/>
      <c r="Z689" s="17"/>
      <c r="AA689" s="17"/>
    </row>
    <row r="690" spans="1:29" x14ac:dyDescent="0.25">
      <c r="A690" s="17"/>
      <c r="B690" s="18"/>
      <c r="C690" s="18"/>
      <c r="D690" s="17"/>
      <c r="E690" s="17"/>
      <c r="F690" s="17"/>
      <c r="G690" s="17"/>
      <c r="H690" s="17"/>
      <c r="J690" s="17"/>
      <c r="K690" s="17"/>
      <c r="L690" s="20"/>
      <c r="M690" s="20"/>
      <c r="N690" s="20"/>
      <c r="O690" s="20"/>
      <c r="R690" s="17"/>
      <c r="S690" s="17"/>
      <c r="T690" s="17"/>
      <c r="U690" s="17"/>
      <c r="V690" s="17"/>
      <c r="W690" s="17"/>
      <c r="X690" s="17"/>
      <c r="Y690" s="17"/>
      <c r="Z690" s="17"/>
      <c r="AA690" s="17"/>
      <c r="AB690" s="46"/>
      <c r="AC690" s="46"/>
    </row>
    <row r="691" spans="1:29" x14ac:dyDescent="0.25">
      <c r="A691" s="17"/>
      <c r="B691" s="18"/>
      <c r="C691" s="18"/>
      <c r="D691" s="17"/>
      <c r="E691" s="17"/>
      <c r="F691" s="17"/>
      <c r="G691" s="17"/>
      <c r="H691" s="17"/>
      <c r="J691" s="17"/>
      <c r="K691" s="17"/>
      <c r="L691" s="20"/>
      <c r="M691" s="20"/>
      <c r="N691" s="20"/>
      <c r="O691" s="20"/>
      <c r="R691" s="17"/>
      <c r="S691" s="17"/>
      <c r="T691" s="17"/>
      <c r="U691" s="17"/>
      <c r="V691" s="17"/>
      <c r="W691" s="17"/>
      <c r="X691" s="17"/>
      <c r="Y691" s="17"/>
      <c r="Z691" s="17"/>
      <c r="AA691" s="17"/>
      <c r="AB691" s="50"/>
      <c r="AC691" s="50"/>
    </row>
    <row r="692" spans="1:29" x14ac:dyDescent="0.25">
      <c r="A692" s="17"/>
      <c r="B692" s="18"/>
      <c r="C692" s="18"/>
      <c r="D692" s="17"/>
      <c r="E692" s="17"/>
      <c r="F692" s="17"/>
      <c r="G692" s="17"/>
      <c r="H692" s="17"/>
      <c r="J692" s="17"/>
      <c r="K692" s="17"/>
      <c r="L692" s="20"/>
      <c r="M692" s="20"/>
      <c r="N692" s="20"/>
      <c r="O692" s="20"/>
      <c r="R692" s="17"/>
      <c r="S692" s="17"/>
      <c r="T692" s="17"/>
      <c r="U692" s="17"/>
      <c r="V692" s="17"/>
      <c r="W692" s="17"/>
      <c r="X692" s="17"/>
      <c r="Y692" s="17"/>
      <c r="Z692" s="17"/>
      <c r="AA692" s="17"/>
    </row>
    <row r="693" spans="1:29" x14ac:dyDescent="0.25">
      <c r="A693" s="17"/>
      <c r="B693" s="18"/>
      <c r="C693" s="18"/>
      <c r="D693" s="17"/>
      <c r="E693" s="17"/>
      <c r="F693" s="17"/>
      <c r="G693" s="17"/>
      <c r="H693" s="17"/>
      <c r="J693" s="17"/>
      <c r="K693" s="17"/>
      <c r="L693" s="20"/>
      <c r="M693" s="20"/>
      <c r="N693" s="20"/>
      <c r="O693" s="20"/>
      <c r="R693" s="17"/>
      <c r="S693" s="17"/>
      <c r="T693" s="17"/>
      <c r="U693" s="17"/>
      <c r="V693" s="17"/>
      <c r="W693" s="17"/>
      <c r="X693" s="17"/>
      <c r="Y693" s="17"/>
      <c r="Z693" s="17"/>
      <c r="AA693" s="17"/>
    </row>
    <row r="694" spans="1:29" x14ac:dyDescent="0.25">
      <c r="A694" s="17"/>
      <c r="B694" s="18"/>
      <c r="C694" s="18"/>
      <c r="D694" s="17"/>
      <c r="E694" s="17"/>
      <c r="F694" s="17"/>
      <c r="G694" s="17"/>
      <c r="H694" s="17"/>
      <c r="J694" s="17"/>
      <c r="K694" s="17"/>
      <c r="L694" s="20"/>
      <c r="M694" s="20"/>
      <c r="N694" s="20"/>
      <c r="O694" s="20"/>
      <c r="R694" s="17"/>
      <c r="S694" s="17"/>
      <c r="T694" s="17"/>
      <c r="U694" s="17"/>
      <c r="V694" s="17"/>
      <c r="W694" s="17"/>
      <c r="X694" s="17"/>
      <c r="Y694" s="17"/>
      <c r="Z694" s="17"/>
      <c r="AA694" s="17"/>
    </row>
    <row r="695" spans="1:29" x14ac:dyDescent="0.25">
      <c r="A695" s="17"/>
      <c r="B695" s="18"/>
      <c r="C695" s="18"/>
      <c r="D695" s="17"/>
      <c r="E695" s="17"/>
      <c r="F695" s="17"/>
      <c r="G695" s="17"/>
      <c r="H695" s="17"/>
      <c r="J695" s="17"/>
      <c r="K695" s="17"/>
      <c r="L695" s="20"/>
      <c r="M695" s="20"/>
      <c r="N695" s="20"/>
      <c r="O695" s="20"/>
      <c r="R695" s="17"/>
      <c r="S695" s="17"/>
      <c r="T695" s="17"/>
      <c r="U695" s="17"/>
      <c r="V695" s="17"/>
      <c r="W695" s="17"/>
      <c r="X695" s="17"/>
      <c r="Y695" s="17"/>
      <c r="Z695" s="17"/>
      <c r="AA695" s="17"/>
    </row>
    <row r="696" spans="1:29" x14ac:dyDescent="0.25">
      <c r="A696" s="17"/>
      <c r="B696" s="18"/>
      <c r="C696" s="18"/>
      <c r="D696" s="17"/>
      <c r="E696" s="17"/>
      <c r="F696" s="17"/>
      <c r="G696" s="17"/>
      <c r="H696" s="17"/>
      <c r="J696" s="17"/>
      <c r="K696" s="17"/>
      <c r="L696" s="20"/>
      <c r="M696" s="20"/>
      <c r="N696" s="20"/>
      <c r="O696" s="20"/>
      <c r="R696" s="17"/>
      <c r="S696" s="17"/>
      <c r="T696" s="17"/>
      <c r="U696" s="17"/>
      <c r="V696" s="17"/>
      <c r="W696" s="17"/>
      <c r="X696" s="17"/>
      <c r="Y696" s="17"/>
      <c r="Z696" s="17"/>
      <c r="AA696" s="17"/>
    </row>
    <row r="697" spans="1:29" x14ac:dyDescent="0.25">
      <c r="A697" s="17"/>
      <c r="B697" s="18"/>
      <c r="C697" s="18"/>
      <c r="D697" s="17"/>
      <c r="E697" s="17"/>
      <c r="F697" s="17"/>
      <c r="G697" s="18"/>
      <c r="H697" s="18"/>
      <c r="J697" s="17"/>
      <c r="K697" s="17"/>
      <c r="L697" s="20"/>
      <c r="M697" s="20"/>
      <c r="N697" s="20"/>
      <c r="O697" s="20"/>
      <c r="R697" s="17"/>
      <c r="S697" s="17"/>
      <c r="T697" s="17"/>
      <c r="U697" s="17"/>
      <c r="V697" s="17"/>
      <c r="W697" s="17"/>
      <c r="X697" s="17"/>
      <c r="Y697" s="17"/>
      <c r="Z697" s="17"/>
      <c r="AA697" s="17"/>
      <c r="AB697" s="18"/>
      <c r="AC697" s="18"/>
    </row>
    <row r="698" spans="1:29" x14ac:dyDescent="0.25">
      <c r="A698" s="17"/>
      <c r="B698" s="18"/>
      <c r="C698" s="18"/>
      <c r="D698" s="17"/>
      <c r="E698" s="17"/>
      <c r="F698" s="17"/>
      <c r="G698" s="18"/>
      <c r="H698" s="18"/>
      <c r="J698" s="17"/>
      <c r="K698" s="17"/>
      <c r="L698" s="20"/>
      <c r="M698" s="20"/>
      <c r="N698" s="20"/>
      <c r="O698" s="20"/>
      <c r="R698" s="17"/>
      <c r="S698" s="17"/>
      <c r="T698" s="17"/>
      <c r="U698" s="17"/>
      <c r="V698" s="17"/>
      <c r="W698" s="17"/>
      <c r="X698" s="17"/>
      <c r="Y698" s="17"/>
      <c r="Z698" s="17"/>
      <c r="AA698" s="17"/>
    </row>
    <row r="699" spans="1:29" x14ac:dyDescent="0.25">
      <c r="A699" s="17"/>
      <c r="B699" s="18"/>
      <c r="C699" s="18"/>
      <c r="D699" s="17"/>
      <c r="E699" s="17"/>
      <c r="F699" s="17"/>
      <c r="G699" s="17"/>
      <c r="H699" s="17"/>
      <c r="J699" s="17"/>
      <c r="K699" s="17"/>
      <c r="L699" s="20"/>
      <c r="M699" s="20"/>
      <c r="N699" s="20"/>
      <c r="O699" s="20"/>
      <c r="R699" s="17"/>
      <c r="S699" s="17"/>
      <c r="T699" s="17"/>
      <c r="U699" s="17"/>
      <c r="V699" s="17"/>
      <c r="W699" s="17"/>
      <c r="X699" s="17"/>
      <c r="Y699" s="17"/>
      <c r="Z699" s="17"/>
      <c r="AA699" s="17"/>
    </row>
    <row r="700" spans="1:29" x14ac:dyDescent="0.25">
      <c r="A700" s="17"/>
      <c r="B700" s="18"/>
      <c r="C700" s="18"/>
      <c r="D700" s="17"/>
      <c r="E700" s="17"/>
      <c r="F700" s="17"/>
      <c r="G700" s="17"/>
      <c r="H700" s="17"/>
      <c r="J700" s="17"/>
      <c r="K700" s="17"/>
      <c r="L700" s="20"/>
      <c r="M700" s="20"/>
      <c r="N700" s="20"/>
      <c r="O700" s="20"/>
      <c r="R700" s="17"/>
      <c r="S700" s="17"/>
      <c r="T700" s="17"/>
      <c r="U700" s="17"/>
      <c r="V700" s="17"/>
      <c r="W700" s="17"/>
      <c r="X700" s="17"/>
      <c r="Y700" s="17"/>
      <c r="Z700" s="17"/>
      <c r="AA700" s="17"/>
      <c r="AB700" s="47"/>
      <c r="AC700" s="47"/>
    </row>
    <row r="701" spans="1:29" x14ac:dyDescent="0.25">
      <c r="A701" s="17"/>
      <c r="B701" s="18"/>
      <c r="C701" s="18"/>
      <c r="D701" s="17"/>
      <c r="E701" s="17"/>
      <c r="F701" s="17"/>
      <c r="G701" s="18"/>
      <c r="H701" s="18"/>
      <c r="J701" s="17"/>
      <c r="K701" s="17"/>
      <c r="L701" s="20"/>
      <c r="M701" s="20"/>
      <c r="N701" s="20"/>
      <c r="O701" s="20"/>
      <c r="R701" s="17"/>
      <c r="S701" s="17"/>
      <c r="T701" s="17"/>
      <c r="U701" s="17"/>
      <c r="V701" s="17"/>
      <c r="W701" s="17"/>
      <c r="X701" s="17"/>
      <c r="Y701" s="17"/>
      <c r="Z701" s="17"/>
      <c r="AA701" s="17"/>
      <c r="AB701" s="18"/>
      <c r="AC701" s="18"/>
    </row>
    <row r="702" spans="1:29" x14ac:dyDescent="0.25">
      <c r="A702" s="17"/>
      <c r="B702" s="18"/>
      <c r="C702" s="18"/>
      <c r="D702" s="17"/>
      <c r="E702" s="17"/>
      <c r="F702" s="17"/>
      <c r="G702" s="17"/>
      <c r="H702" s="17"/>
      <c r="J702" s="17"/>
      <c r="K702" s="17"/>
      <c r="L702" s="20"/>
      <c r="M702" s="20"/>
      <c r="N702" s="20"/>
      <c r="O702" s="20"/>
      <c r="R702" s="17"/>
      <c r="S702" s="17"/>
      <c r="T702" s="17"/>
      <c r="U702" s="17"/>
      <c r="V702" s="17"/>
      <c r="W702" s="17"/>
      <c r="X702" s="17"/>
      <c r="Y702" s="17"/>
      <c r="Z702" s="17"/>
      <c r="AA702" s="17"/>
    </row>
    <row r="703" spans="1:29" x14ac:dyDescent="0.25">
      <c r="A703" s="17"/>
      <c r="B703" s="18"/>
      <c r="C703" s="18"/>
      <c r="D703" s="17"/>
      <c r="E703" s="17"/>
      <c r="F703" s="17"/>
      <c r="G703" s="17"/>
      <c r="H703" s="17"/>
      <c r="J703" s="17"/>
      <c r="K703" s="17"/>
      <c r="L703" s="20"/>
      <c r="M703" s="20"/>
      <c r="N703" s="20"/>
      <c r="O703" s="20"/>
      <c r="R703" s="17"/>
      <c r="S703" s="17"/>
      <c r="T703" s="17"/>
      <c r="U703" s="17"/>
      <c r="V703" s="17"/>
      <c r="W703" s="17"/>
      <c r="X703" s="17"/>
      <c r="Y703" s="17"/>
      <c r="Z703" s="17"/>
      <c r="AA703" s="17"/>
    </row>
    <row r="704" spans="1:29" x14ac:dyDescent="0.25">
      <c r="A704" s="17"/>
      <c r="B704" s="18"/>
      <c r="C704" s="18"/>
      <c r="D704" s="17"/>
      <c r="E704" s="17"/>
      <c r="F704" s="17"/>
      <c r="G704" s="17"/>
      <c r="H704" s="17"/>
      <c r="J704" s="17"/>
      <c r="K704" s="17"/>
      <c r="L704" s="20"/>
      <c r="M704" s="20"/>
      <c r="N704" s="20"/>
      <c r="O704" s="20"/>
      <c r="R704" s="17"/>
      <c r="S704" s="17"/>
      <c r="T704" s="17"/>
      <c r="U704" s="17"/>
      <c r="V704" s="17"/>
      <c r="W704" s="17"/>
      <c r="X704" s="17"/>
      <c r="Y704" s="17"/>
      <c r="Z704" s="17"/>
      <c r="AA704" s="17"/>
    </row>
    <row r="705" spans="1:29" x14ac:dyDescent="0.25">
      <c r="A705" s="17"/>
      <c r="B705" s="18"/>
      <c r="C705" s="18"/>
      <c r="D705" s="17"/>
      <c r="E705" s="17"/>
      <c r="F705" s="17"/>
      <c r="G705" s="17"/>
      <c r="H705" s="17"/>
      <c r="J705" s="17"/>
      <c r="K705" s="17"/>
      <c r="L705" s="20"/>
      <c r="M705" s="20"/>
      <c r="N705" s="20"/>
      <c r="O705" s="20"/>
      <c r="R705" s="17"/>
      <c r="S705" s="17"/>
      <c r="T705" s="17"/>
      <c r="U705" s="17"/>
      <c r="V705" s="17"/>
      <c r="W705" s="17"/>
      <c r="X705" s="17"/>
      <c r="Y705" s="17"/>
      <c r="Z705" s="17"/>
      <c r="AA705" s="17"/>
    </row>
    <row r="706" spans="1:29" x14ac:dyDescent="0.25">
      <c r="A706" s="17"/>
      <c r="B706" s="18"/>
      <c r="C706" s="18"/>
      <c r="D706" s="17"/>
      <c r="E706" s="17"/>
      <c r="F706" s="17"/>
      <c r="G706" s="17"/>
      <c r="H706" s="17"/>
      <c r="J706" s="17"/>
      <c r="K706" s="17"/>
      <c r="L706" s="20"/>
      <c r="M706" s="20"/>
      <c r="N706" s="20"/>
      <c r="O706" s="20"/>
      <c r="R706" s="17"/>
      <c r="S706" s="17"/>
      <c r="T706" s="17"/>
      <c r="U706" s="17"/>
      <c r="V706" s="17"/>
      <c r="W706" s="17"/>
      <c r="X706" s="17"/>
      <c r="Y706" s="17"/>
      <c r="Z706" s="17"/>
      <c r="AA706" s="17"/>
    </row>
    <row r="707" spans="1:29" x14ac:dyDescent="0.25">
      <c r="A707" s="17"/>
      <c r="B707" s="18"/>
      <c r="C707" s="18"/>
      <c r="D707" s="17"/>
      <c r="E707" s="17"/>
      <c r="F707" s="17"/>
      <c r="G707" s="17"/>
      <c r="H707" s="17"/>
      <c r="J707" s="17"/>
      <c r="K707" s="17"/>
      <c r="L707" s="20"/>
      <c r="M707" s="20"/>
      <c r="N707" s="20"/>
      <c r="O707" s="20"/>
      <c r="R707" s="17"/>
      <c r="S707" s="17"/>
      <c r="T707" s="17"/>
      <c r="U707" s="17"/>
      <c r="V707" s="17"/>
      <c r="W707" s="17"/>
      <c r="X707" s="17"/>
      <c r="Y707" s="17"/>
      <c r="Z707" s="17"/>
      <c r="AA707" s="17"/>
    </row>
    <row r="708" spans="1:29" x14ac:dyDescent="0.25">
      <c r="A708" s="17"/>
      <c r="B708" s="18"/>
      <c r="C708" s="18"/>
      <c r="D708" s="17"/>
      <c r="E708" s="17"/>
      <c r="F708" s="17"/>
      <c r="G708" s="17"/>
      <c r="H708" s="17"/>
      <c r="J708" s="17"/>
      <c r="K708" s="17"/>
      <c r="L708" s="20"/>
      <c r="M708" s="20"/>
      <c r="N708" s="20"/>
      <c r="O708" s="20"/>
      <c r="R708" s="17"/>
      <c r="S708" s="17"/>
      <c r="T708" s="17"/>
      <c r="U708" s="17"/>
      <c r="V708" s="17"/>
      <c r="W708" s="17"/>
      <c r="X708" s="17"/>
      <c r="Y708" s="17"/>
      <c r="Z708" s="17"/>
      <c r="AA708" s="17"/>
    </row>
    <row r="709" spans="1:29" x14ac:dyDescent="0.25">
      <c r="A709" s="17"/>
      <c r="B709" s="18"/>
      <c r="C709" s="18"/>
      <c r="D709" s="17"/>
      <c r="E709" s="17"/>
      <c r="F709" s="17"/>
      <c r="G709" s="17"/>
      <c r="H709" s="17"/>
      <c r="J709" s="17"/>
      <c r="K709" s="17"/>
      <c r="L709" s="20"/>
      <c r="M709" s="20"/>
      <c r="N709" s="20"/>
      <c r="O709" s="20"/>
      <c r="R709" s="17"/>
      <c r="S709" s="17"/>
      <c r="T709" s="17"/>
      <c r="U709" s="17"/>
      <c r="V709" s="17"/>
      <c r="W709" s="17"/>
      <c r="X709" s="17"/>
      <c r="Y709" s="17"/>
      <c r="Z709" s="17"/>
      <c r="AA709" s="17"/>
      <c r="AB709" s="49"/>
      <c r="AC709" s="49"/>
    </row>
    <row r="710" spans="1:29" x14ac:dyDescent="0.25">
      <c r="A710" s="17"/>
      <c r="B710" s="18"/>
      <c r="C710" s="18"/>
      <c r="D710" s="17"/>
      <c r="E710" s="17"/>
      <c r="F710" s="17"/>
      <c r="G710" s="17"/>
      <c r="H710" s="17"/>
      <c r="J710" s="17"/>
      <c r="K710" s="17"/>
      <c r="L710" s="20"/>
      <c r="M710" s="20"/>
      <c r="N710" s="20"/>
      <c r="O710" s="20"/>
      <c r="R710" s="17"/>
      <c r="S710" s="17"/>
      <c r="T710" s="17"/>
      <c r="U710" s="17"/>
      <c r="V710" s="17"/>
      <c r="W710" s="17"/>
      <c r="X710" s="17"/>
      <c r="Y710" s="17"/>
      <c r="Z710" s="17"/>
      <c r="AA710" s="17"/>
    </row>
    <row r="711" spans="1:29" x14ac:dyDescent="0.25">
      <c r="A711" s="17"/>
      <c r="B711" s="18"/>
      <c r="C711" s="18"/>
      <c r="D711" s="17"/>
      <c r="E711" s="17"/>
      <c r="F711" s="17"/>
      <c r="G711" s="17"/>
      <c r="H711" s="17"/>
      <c r="J711" s="17"/>
      <c r="K711" s="17"/>
      <c r="L711" s="20"/>
      <c r="M711" s="20"/>
      <c r="N711" s="20"/>
      <c r="O711" s="20"/>
      <c r="P711" s="17"/>
      <c r="Q711" s="17"/>
      <c r="R711" s="17"/>
      <c r="S711" s="17"/>
      <c r="T711" s="17"/>
      <c r="U711" s="17"/>
      <c r="V711" s="17"/>
      <c r="W711" s="17"/>
      <c r="X711" s="17"/>
      <c r="Y711" s="17"/>
      <c r="Z711" s="17"/>
      <c r="AA711" s="17"/>
    </row>
    <row r="712" spans="1:29" x14ac:dyDescent="0.25">
      <c r="A712" s="17"/>
      <c r="B712" s="18"/>
      <c r="C712" s="18"/>
      <c r="D712" s="17"/>
      <c r="E712" s="17"/>
      <c r="F712" s="17"/>
      <c r="G712" s="17"/>
      <c r="H712" s="17"/>
      <c r="J712" s="17"/>
      <c r="K712" s="17"/>
      <c r="L712" s="20"/>
      <c r="M712" s="20"/>
      <c r="N712" s="20"/>
      <c r="O712" s="20"/>
      <c r="P712" s="17"/>
      <c r="Q712" s="17"/>
      <c r="R712" s="17"/>
      <c r="S712" s="17"/>
      <c r="T712" s="17"/>
      <c r="U712" s="17"/>
      <c r="V712" s="17"/>
      <c r="W712" s="17"/>
      <c r="X712" s="17"/>
      <c r="Y712" s="17"/>
      <c r="Z712" s="17"/>
      <c r="AA712" s="17"/>
    </row>
    <row r="713" spans="1:29" x14ac:dyDescent="0.25">
      <c r="A713" s="17"/>
      <c r="B713" s="18"/>
      <c r="C713" s="18"/>
      <c r="D713" s="17"/>
      <c r="E713" s="17"/>
      <c r="F713" s="17"/>
      <c r="G713" s="17"/>
      <c r="H713" s="17"/>
      <c r="J713" s="17"/>
      <c r="K713" s="17"/>
      <c r="L713" s="20"/>
      <c r="M713" s="20"/>
      <c r="N713" s="20"/>
      <c r="O713" s="20"/>
      <c r="P713" s="17"/>
      <c r="Q713" s="17"/>
      <c r="R713" s="17"/>
      <c r="S713" s="17"/>
      <c r="T713" s="17"/>
      <c r="U713" s="17"/>
      <c r="V713" s="17"/>
      <c r="W713" s="17"/>
      <c r="X713" s="17"/>
      <c r="Y713" s="17"/>
      <c r="Z713" s="17"/>
      <c r="AA713" s="17"/>
    </row>
    <row r="714" spans="1:29" x14ac:dyDescent="0.25">
      <c r="A714" s="17"/>
      <c r="B714" s="18"/>
      <c r="C714" s="18"/>
      <c r="D714" s="17"/>
      <c r="E714" s="17"/>
      <c r="F714" s="17"/>
      <c r="G714" s="17"/>
      <c r="H714" s="17"/>
      <c r="J714" s="17"/>
      <c r="K714" s="17"/>
      <c r="L714" s="20"/>
      <c r="M714" s="20"/>
      <c r="N714" s="20"/>
      <c r="O714" s="20"/>
      <c r="P714" s="17"/>
      <c r="Q714" s="17"/>
      <c r="R714" s="17"/>
      <c r="S714" s="17"/>
      <c r="T714" s="17"/>
      <c r="U714" s="17"/>
      <c r="V714" s="17"/>
      <c r="W714" s="17"/>
      <c r="X714" s="17"/>
      <c r="Y714" s="17"/>
      <c r="Z714" s="17"/>
      <c r="AA714" s="17"/>
    </row>
    <row r="715" spans="1:29" x14ac:dyDescent="0.25">
      <c r="A715" s="17"/>
      <c r="B715" s="18"/>
      <c r="C715" s="18"/>
      <c r="D715" s="17"/>
      <c r="E715" s="17"/>
      <c r="F715" s="17"/>
      <c r="G715" s="17"/>
      <c r="H715" s="17"/>
      <c r="J715" s="17"/>
      <c r="K715" s="17"/>
      <c r="L715" s="20"/>
      <c r="M715" s="20"/>
      <c r="N715" s="20"/>
      <c r="O715" s="20"/>
      <c r="P715" s="17"/>
      <c r="Q715" s="17"/>
      <c r="R715" s="17"/>
      <c r="S715" s="17"/>
      <c r="T715" s="17"/>
      <c r="U715" s="17"/>
      <c r="V715" s="17"/>
      <c r="W715" s="17"/>
      <c r="X715" s="17"/>
      <c r="Y715" s="17"/>
      <c r="Z715" s="17"/>
      <c r="AA715" s="17"/>
    </row>
    <row r="716" spans="1:29" x14ac:dyDescent="0.25">
      <c r="A716" s="17"/>
      <c r="B716" s="18"/>
      <c r="C716" s="18"/>
      <c r="D716" s="17"/>
      <c r="E716" s="17"/>
      <c r="F716" s="17"/>
      <c r="G716" s="17"/>
      <c r="H716" s="17"/>
      <c r="J716" s="17"/>
      <c r="K716" s="17"/>
      <c r="L716" s="20"/>
      <c r="M716" s="20"/>
      <c r="N716" s="20"/>
      <c r="O716" s="20"/>
      <c r="P716" s="17"/>
      <c r="Q716" s="17"/>
      <c r="R716" s="17"/>
      <c r="S716" s="17"/>
      <c r="T716" s="17"/>
      <c r="U716" s="17"/>
      <c r="V716" s="17"/>
      <c r="W716" s="17"/>
      <c r="X716" s="17"/>
      <c r="Y716" s="17"/>
      <c r="Z716" s="17"/>
      <c r="AA716" s="17"/>
    </row>
    <row r="717" spans="1:29" x14ac:dyDescent="0.25">
      <c r="A717" s="17"/>
      <c r="B717" s="18"/>
      <c r="C717" s="18"/>
      <c r="D717" s="17"/>
      <c r="E717" s="17"/>
      <c r="F717" s="17"/>
      <c r="G717" s="18"/>
      <c r="H717" s="18"/>
      <c r="J717" s="17"/>
      <c r="K717" s="17"/>
      <c r="L717" s="20"/>
      <c r="M717" s="20"/>
      <c r="N717" s="20"/>
      <c r="O717" s="20"/>
      <c r="P717" s="17"/>
      <c r="Q717" s="17"/>
      <c r="R717" s="17"/>
      <c r="S717" s="17"/>
      <c r="T717" s="17"/>
      <c r="U717" s="17"/>
      <c r="V717" s="17"/>
      <c r="W717" s="17"/>
      <c r="X717" s="17"/>
      <c r="Y717" s="17"/>
      <c r="Z717" s="17"/>
      <c r="AA717" s="17"/>
    </row>
    <row r="718" spans="1:29" x14ac:dyDescent="0.25">
      <c r="A718" s="17"/>
      <c r="B718" s="18"/>
      <c r="C718" s="18"/>
      <c r="D718" s="17"/>
      <c r="E718" s="17"/>
      <c r="F718" s="17"/>
      <c r="G718" s="17"/>
      <c r="H718" s="17"/>
      <c r="J718" s="17"/>
      <c r="K718" s="17"/>
      <c r="L718" s="20"/>
      <c r="M718" s="20"/>
      <c r="N718" s="20"/>
      <c r="O718" s="20"/>
      <c r="P718" s="17"/>
      <c r="Q718" s="17"/>
      <c r="R718" s="17"/>
      <c r="S718" s="17"/>
      <c r="T718" s="17"/>
      <c r="U718" s="17"/>
      <c r="V718" s="17"/>
      <c r="W718" s="17"/>
      <c r="X718" s="17"/>
      <c r="Y718" s="17"/>
      <c r="Z718" s="17"/>
      <c r="AA718" s="17"/>
    </row>
    <row r="719" spans="1:29" x14ac:dyDescent="0.25">
      <c r="A719" s="17"/>
      <c r="B719" s="18"/>
      <c r="C719" s="18"/>
      <c r="D719" s="17"/>
      <c r="E719" s="17"/>
      <c r="F719" s="17"/>
      <c r="G719" s="18"/>
      <c r="H719" s="18"/>
      <c r="J719" s="17"/>
      <c r="K719" s="17"/>
      <c r="L719" s="20"/>
      <c r="M719" s="20"/>
      <c r="N719" s="20"/>
      <c r="O719" s="20"/>
      <c r="P719" s="17"/>
      <c r="Q719" s="17"/>
      <c r="R719" s="17"/>
      <c r="S719" s="17"/>
      <c r="T719" s="17"/>
      <c r="U719" s="17"/>
      <c r="V719" s="17"/>
      <c r="W719" s="17"/>
      <c r="X719" s="17"/>
      <c r="Y719" s="17"/>
      <c r="Z719" s="17"/>
      <c r="AA719" s="17"/>
    </row>
    <row r="720" spans="1:29" x14ac:dyDescent="0.25">
      <c r="A720" s="17"/>
      <c r="B720" s="18"/>
      <c r="C720" s="18"/>
      <c r="D720" s="17"/>
      <c r="E720" s="17"/>
      <c r="F720" s="17"/>
      <c r="G720" s="18"/>
      <c r="H720" s="18"/>
      <c r="J720" s="17"/>
      <c r="K720" s="17"/>
      <c r="L720" s="20"/>
      <c r="M720" s="20"/>
      <c r="N720" s="20"/>
      <c r="O720" s="20"/>
      <c r="P720" s="17"/>
      <c r="Q720" s="17"/>
      <c r="R720" s="17"/>
      <c r="S720" s="17"/>
      <c r="T720" s="17"/>
      <c r="U720" s="17"/>
      <c r="V720" s="17"/>
      <c r="W720" s="17"/>
      <c r="X720" s="17"/>
      <c r="Y720" s="17"/>
      <c r="Z720" s="17"/>
      <c r="AA720" s="17"/>
    </row>
    <row r="721" spans="1:29" x14ac:dyDescent="0.25">
      <c r="A721" s="17"/>
      <c r="B721" s="18"/>
      <c r="C721" s="18"/>
      <c r="D721" s="17"/>
      <c r="E721" s="17"/>
      <c r="F721" s="17"/>
      <c r="G721" s="17"/>
      <c r="H721" s="17"/>
      <c r="J721" s="17"/>
      <c r="K721" s="17"/>
      <c r="L721" s="20"/>
      <c r="M721" s="20"/>
      <c r="N721" s="20"/>
      <c r="O721" s="20"/>
      <c r="P721" s="17"/>
      <c r="Q721" s="17"/>
      <c r="R721" s="17"/>
      <c r="S721" s="17"/>
      <c r="T721" s="17"/>
      <c r="U721" s="17"/>
      <c r="V721" s="17"/>
      <c r="W721" s="17"/>
      <c r="X721" s="17"/>
      <c r="Y721" s="17"/>
      <c r="Z721" s="17"/>
      <c r="AA721" s="17"/>
    </row>
    <row r="722" spans="1:29" x14ac:dyDescent="0.25">
      <c r="A722" s="17"/>
      <c r="B722" s="18"/>
      <c r="C722" s="18"/>
      <c r="D722" s="17"/>
      <c r="E722" s="17"/>
      <c r="F722" s="17"/>
      <c r="G722" s="17"/>
      <c r="H722" s="17"/>
      <c r="J722" s="17"/>
      <c r="K722" s="17"/>
      <c r="L722" s="20"/>
      <c r="M722" s="20"/>
      <c r="N722" s="20"/>
      <c r="O722" s="20"/>
      <c r="P722" s="17"/>
      <c r="Q722" s="17"/>
      <c r="R722" s="17"/>
      <c r="S722" s="17"/>
      <c r="T722" s="17"/>
      <c r="U722" s="17"/>
      <c r="V722" s="17"/>
      <c r="W722" s="17"/>
      <c r="X722" s="17"/>
      <c r="Y722" s="17"/>
      <c r="Z722" s="17"/>
      <c r="AA722" s="17"/>
    </row>
    <row r="723" spans="1:29" x14ac:dyDescent="0.25">
      <c r="A723" s="17"/>
      <c r="B723" s="18"/>
      <c r="C723" s="18"/>
      <c r="D723" s="17"/>
      <c r="E723" s="17"/>
      <c r="F723" s="17"/>
      <c r="G723" s="17"/>
      <c r="H723" s="17"/>
      <c r="J723" s="17"/>
      <c r="K723" s="17"/>
      <c r="L723" s="20"/>
      <c r="M723" s="20"/>
      <c r="N723" s="20"/>
      <c r="O723" s="20"/>
      <c r="P723" s="17"/>
      <c r="Q723" s="17"/>
      <c r="R723" s="17"/>
      <c r="S723" s="17"/>
      <c r="T723" s="17"/>
      <c r="U723" s="17"/>
      <c r="V723" s="17"/>
      <c r="W723" s="17"/>
      <c r="X723" s="17"/>
      <c r="Y723" s="17"/>
      <c r="Z723" s="17"/>
      <c r="AA723" s="17"/>
    </row>
    <row r="724" spans="1:29" x14ac:dyDescent="0.25">
      <c r="A724" s="17"/>
      <c r="B724" s="18"/>
      <c r="C724" s="18"/>
      <c r="D724" s="17"/>
      <c r="E724" s="17"/>
      <c r="F724" s="17"/>
      <c r="G724" s="17"/>
      <c r="H724" s="17"/>
      <c r="J724" s="17"/>
      <c r="K724" s="17"/>
      <c r="L724" s="20"/>
      <c r="M724" s="20"/>
      <c r="N724" s="20"/>
      <c r="O724" s="20"/>
      <c r="P724" s="17"/>
      <c r="Q724" s="17"/>
      <c r="R724" s="17"/>
      <c r="S724" s="17"/>
      <c r="T724" s="17"/>
      <c r="U724" s="17"/>
      <c r="V724" s="17"/>
      <c r="W724" s="17"/>
      <c r="X724" s="17"/>
      <c r="Y724" s="17"/>
      <c r="Z724" s="17"/>
      <c r="AA724" s="17"/>
    </row>
    <row r="725" spans="1:29" x14ac:dyDescent="0.25">
      <c r="A725" s="17"/>
      <c r="B725" s="18"/>
      <c r="C725" s="18"/>
      <c r="D725" s="17"/>
      <c r="E725" s="17"/>
      <c r="F725" s="17"/>
      <c r="G725" s="17"/>
      <c r="H725" s="17"/>
      <c r="J725" s="17"/>
      <c r="K725" s="17"/>
      <c r="L725" s="20"/>
      <c r="M725" s="20"/>
      <c r="N725" s="20"/>
      <c r="O725" s="20"/>
      <c r="P725" s="17"/>
      <c r="Q725" s="17"/>
      <c r="R725" s="17"/>
      <c r="S725" s="17"/>
      <c r="T725" s="17"/>
      <c r="U725" s="17"/>
      <c r="V725" s="17"/>
      <c r="W725" s="17"/>
      <c r="X725" s="17"/>
      <c r="Y725" s="17"/>
      <c r="Z725" s="17"/>
      <c r="AA725" s="17"/>
    </row>
    <row r="726" spans="1:29" x14ac:dyDescent="0.25">
      <c r="A726" s="17"/>
      <c r="B726" s="18"/>
      <c r="C726" s="18"/>
      <c r="D726" s="17"/>
      <c r="E726" s="17"/>
      <c r="F726" s="17"/>
      <c r="G726" s="17"/>
      <c r="H726" s="17"/>
      <c r="J726" s="17"/>
      <c r="K726" s="17"/>
      <c r="L726" s="20"/>
      <c r="M726" s="20"/>
      <c r="N726" s="20"/>
      <c r="O726" s="20"/>
      <c r="P726" s="17"/>
      <c r="Q726" s="17"/>
      <c r="R726" s="17"/>
      <c r="S726" s="17"/>
      <c r="T726" s="17"/>
      <c r="U726" s="17"/>
      <c r="V726" s="17"/>
      <c r="W726" s="17"/>
      <c r="X726" s="17"/>
      <c r="Y726" s="17"/>
      <c r="Z726" s="17"/>
      <c r="AA726" s="17"/>
    </row>
    <row r="727" spans="1:29" x14ac:dyDescent="0.25">
      <c r="A727" s="17"/>
      <c r="B727" s="18"/>
      <c r="C727" s="18"/>
      <c r="D727" s="17"/>
      <c r="E727" s="17"/>
      <c r="F727" s="17"/>
      <c r="G727" s="17"/>
      <c r="H727" s="17"/>
      <c r="J727" s="17"/>
      <c r="K727" s="17"/>
      <c r="L727" s="20"/>
      <c r="M727" s="20"/>
      <c r="N727" s="20"/>
      <c r="O727" s="20"/>
      <c r="P727" s="17"/>
      <c r="Q727" s="17"/>
      <c r="R727" s="17"/>
      <c r="S727" s="17"/>
      <c r="T727" s="17"/>
      <c r="U727" s="17"/>
      <c r="V727" s="17"/>
      <c r="W727" s="17"/>
      <c r="X727" s="17"/>
      <c r="Y727" s="17"/>
      <c r="Z727" s="17"/>
      <c r="AA727" s="17"/>
      <c r="AB727" s="50"/>
      <c r="AC727" s="50"/>
    </row>
    <row r="728" spans="1:29" x14ac:dyDescent="0.25">
      <c r="A728" s="17"/>
      <c r="B728" s="18"/>
      <c r="C728" s="18"/>
      <c r="D728" s="17"/>
      <c r="E728" s="17"/>
      <c r="F728" s="17"/>
      <c r="G728" s="17"/>
      <c r="H728" s="17"/>
      <c r="J728" s="17"/>
      <c r="K728" s="17"/>
      <c r="L728" s="20"/>
      <c r="M728" s="20"/>
      <c r="N728" s="20"/>
      <c r="O728" s="20"/>
      <c r="P728" s="17"/>
      <c r="Q728" s="17"/>
      <c r="R728" s="17"/>
      <c r="S728" s="17"/>
      <c r="T728" s="17"/>
      <c r="U728" s="17"/>
      <c r="V728" s="17"/>
      <c r="W728" s="17"/>
      <c r="X728" s="17"/>
      <c r="Y728" s="17"/>
      <c r="Z728" s="17"/>
      <c r="AA728" s="17"/>
      <c r="AB728" s="50"/>
      <c r="AC728" s="50"/>
    </row>
    <row r="729" spans="1:29" x14ac:dyDescent="0.25">
      <c r="A729" s="17"/>
      <c r="B729" s="18"/>
      <c r="C729" s="18"/>
      <c r="D729" s="17"/>
      <c r="E729" s="17"/>
      <c r="F729" s="17"/>
      <c r="G729" s="17"/>
      <c r="H729" s="17"/>
      <c r="J729" s="17"/>
      <c r="K729" s="17"/>
      <c r="L729" s="20"/>
      <c r="M729" s="20"/>
      <c r="N729" s="20"/>
      <c r="O729" s="20"/>
      <c r="P729" s="17"/>
      <c r="Q729" s="17"/>
      <c r="R729" s="17"/>
      <c r="S729" s="17"/>
      <c r="T729" s="17"/>
      <c r="U729" s="17"/>
      <c r="V729" s="17"/>
      <c r="W729" s="17"/>
      <c r="X729" s="17"/>
      <c r="Y729" s="17"/>
      <c r="Z729" s="17"/>
      <c r="AA729" s="17"/>
    </row>
    <row r="730" spans="1:29" x14ac:dyDescent="0.25">
      <c r="A730" s="17"/>
      <c r="B730" s="18"/>
      <c r="C730" s="18"/>
      <c r="D730" s="17"/>
      <c r="E730" s="17"/>
      <c r="F730" s="17"/>
      <c r="G730" s="17"/>
      <c r="H730" s="17"/>
      <c r="J730" s="17"/>
      <c r="K730" s="17"/>
      <c r="L730" s="20"/>
      <c r="M730" s="20"/>
      <c r="N730" s="20"/>
      <c r="O730" s="20"/>
      <c r="P730" s="17"/>
      <c r="Q730" s="17"/>
      <c r="R730" s="17"/>
      <c r="S730" s="17"/>
      <c r="T730" s="17"/>
      <c r="U730" s="17"/>
      <c r="V730" s="17"/>
      <c r="W730" s="17"/>
      <c r="X730" s="17"/>
      <c r="Y730" s="17"/>
      <c r="Z730" s="17"/>
      <c r="AA730" s="17"/>
    </row>
    <row r="731" spans="1:29" x14ac:dyDescent="0.25">
      <c r="A731" s="17"/>
      <c r="B731" s="18"/>
      <c r="C731" s="18"/>
      <c r="D731" s="17"/>
      <c r="E731" s="17"/>
      <c r="F731" s="17"/>
      <c r="G731" s="17"/>
      <c r="H731" s="17"/>
      <c r="J731" s="17"/>
      <c r="K731" s="17"/>
      <c r="L731" s="20"/>
      <c r="M731" s="20"/>
      <c r="N731" s="20"/>
      <c r="O731" s="20"/>
      <c r="P731" s="17"/>
      <c r="Q731" s="17"/>
      <c r="R731" s="17"/>
      <c r="S731" s="17"/>
      <c r="T731" s="17"/>
      <c r="U731" s="17"/>
      <c r="V731" s="17"/>
      <c r="W731" s="17"/>
      <c r="X731" s="17"/>
      <c r="Y731" s="17"/>
      <c r="Z731" s="17"/>
      <c r="AA731" s="17"/>
    </row>
    <row r="732" spans="1:29" x14ac:dyDescent="0.25">
      <c r="A732" s="17"/>
      <c r="B732" s="18"/>
      <c r="C732" s="18"/>
      <c r="D732" s="17"/>
      <c r="E732" s="17"/>
      <c r="F732" s="17"/>
      <c r="G732" s="17"/>
      <c r="H732" s="17"/>
      <c r="J732" s="17"/>
      <c r="K732" s="17"/>
      <c r="L732" s="20"/>
      <c r="M732" s="20"/>
      <c r="N732" s="20"/>
      <c r="O732" s="20"/>
      <c r="P732" s="17"/>
      <c r="Q732" s="17"/>
      <c r="R732" s="17"/>
      <c r="S732" s="17"/>
      <c r="T732" s="17"/>
      <c r="U732" s="17"/>
      <c r="V732" s="17"/>
      <c r="W732" s="17"/>
      <c r="X732" s="17"/>
      <c r="Y732" s="17"/>
      <c r="Z732" s="17"/>
      <c r="AA732" s="17"/>
    </row>
    <row r="733" spans="1:29" x14ac:dyDescent="0.25">
      <c r="A733" s="17"/>
      <c r="B733" s="18"/>
      <c r="C733" s="18"/>
      <c r="D733" s="17"/>
      <c r="E733" s="17"/>
      <c r="F733" s="17"/>
      <c r="G733" s="17"/>
      <c r="H733" s="17"/>
      <c r="J733" s="17"/>
      <c r="K733" s="17"/>
      <c r="L733" s="20"/>
      <c r="M733" s="20"/>
      <c r="N733" s="20"/>
      <c r="O733" s="20"/>
      <c r="P733" s="17"/>
      <c r="Q733" s="17"/>
      <c r="R733" s="17"/>
      <c r="S733" s="17"/>
      <c r="T733" s="17"/>
      <c r="U733" s="17"/>
      <c r="V733" s="17"/>
      <c r="W733" s="17"/>
      <c r="X733" s="17"/>
      <c r="Y733" s="17"/>
      <c r="Z733" s="17"/>
      <c r="AA733" s="17"/>
    </row>
    <row r="734" spans="1:29" x14ac:dyDescent="0.25">
      <c r="A734" s="17"/>
      <c r="B734" s="18"/>
      <c r="C734" s="18"/>
      <c r="D734" s="17"/>
      <c r="E734" s="17"/>
      <c r="F734" s="17"/>
      <c r="G734" s="17"/>
      <c r="H734" s="17"/>
      <c r="J734" s="17"/>
      <c r="K734" s="17"/>
      <c r="L734" s="20"/>
      <c r="M734" s="20"/>
      <c r="N734" s="20"/>
      <c r="O734" s="20"/>
      <c r="P734" s="17"/>
      <c r="Q734" s="17"/>
      <c r="R734" s="17"/>
      <c r="S734" s="17"/>
      <c r="T734" s="17"/>
      <c r="U734" s="17"/>
      <c r="V734" s="17"/>
      <c r="W734" s="17"/>
      <c r="X734" s="17"/>
      <c r="Y734" s="17"/>
      <c r="Z734" s="17"/>
      <c r="AA734" s="17"/>
    </row>
    <row r="735" spans="1:29" x14ac:dyDescent="0.25">
      <c r="A735" s="17"/>
      <c r="B735" s="18"/>
      <c r="C735" s="18"/>
      <c r="D735" s="17"/>
      <c r="E735" s="17"/>
      <c r="F735" s="17"/>
      <c r="G735" s="17"/>
      <c r="H735" s="17"/>
      <c r="J735" s="17"/>
      <c r="K735" s="17"/>
      <c r="L735" s="20"/>
      <c r="M735" s="20"/>
      <c r="N735" s="20"/>
      <c r="O735" s="20"/>
      <c r="P735" s="17"/>
      <c r="Q735" s="17"/>
      <c r="R735" s="17"/>
      <c r="S735" s="17"/>
      <c r="T735" s="17"/>
      <c r="U735" s="17"/>
      <c r="V735" s="17"/>
      <c r="W735" s="17"/>
      <c r="X735" s="17"/>
      <c r="Y735" s="17"/>
      <c r="Z735" s="17"/>
      <c r="AA735" s="17"/>
    </row>
    <row r="736" spans="1:29" x14ac:dyDescent="0.25">
      <c r="A736" s="17"/>
      <c r="B736" s="18"/>
      <c r="C736" s="18"/>
      <c r="D736" s="17"/>
      <c r="E736" s="17"/>
      <c r="F736" s="17"/>
      <c r="G736" s="17"/>
      <c r="H736" s="17"/>
      <c r="J736" s="17"/>
      <c r="K736" s="17"/>
      <c r="L736" s="20"/>
      <c r="M736" s="20"/>
      <c r="N736" s="20"/>
      <c r="O736" s="20"/>
      <c r="P736" s="17"/>
      <c r="Q736" s="17"/>
      <c r="R736" s="17"/>
      <c r="S736" s="17"/>
      <c r="T736" s="17"/>
      <c r="U736" s="17"/>
      <c r="V736" s="17"/>
      <c r="W736" s="17"/>
      <c r="X736" s="17"/>
      <c r="Y736" s="17"/>
      <c r="Z736" s="17"/>
      <c r="AA736" s="17"/>
    </row>
    <row r="737" spans="1:29" x14ac:dyDescent="0.25">
      <c r="A737" s="17"/>
      <c r="B737" s="18"/>
      <c r="C737" s="18"/>
      <c r="D737" s="17"/>
      <c r="E737" s="17"/>
      <c r="F737" s="17"/>
      <c r="G737" s="17"/>
      <c r="H737" s="17"/>
      <c r="J737" s="17"/>
      <c r="K737" s="17"/>
      <c r="L737" s="20"/>
      <c r="M737" s="20"/>
      <c r="N737" s="20"/>
      <c r="O737" s="20"/>
      <c r="P737" s="17"/>
      <c r="Q737" s="17"/>
      <c r="R737" s="17"/>
      <c r="S737" s="17"/>
      <c r="T737" s="17"/>
      <c r="U737" s="17"/>
      <c r="V737" s="17"/>
      <c r="W737" s="17"/>
      <c r="X737" s="17"/>
      <c r="Y737" s="17"/>
      <c r="Z737" s="17"/>
      <c r="AA737" s="17"/>
      <c r="AB737" s="18"/>
      <c r="AC737" s="18"/>
    </row>
    <row r="738" spans="1:29" x14ac:dyDescent="0.25">
      <c r="A738" s="17"/>
      <c r="B738" s="18"/>
      <c r="C738" s="18"/>
      <c r="D738" s="17"/>
      <c r="E738" s="17"/>
      <c r="F738" s="17"/>
      <c r="G738" s="17"/>
      <c r="H738" s="17"/>
      <c r="J738" s="17"/>
      <c r="K738" s="17"/>
      <c r="L738" s="20"/>
      <c r="M738" s="20"/>
      <c r="N738" s="20"/>
      <c r="O738" s="20"/>
      <c r="P738" s="17"/>
      <c r="Q738" s="17"/>
      <c r="R738" s="17"/>
      <c r="S738" s="17"/>
      <c r="T738" s="17"/>
      <c r="U738" s="17"/>
      <c r="V738" s="17"/>
      <c r="W738" s="17"/>
      <c r="X738" s="17"/>
      <c r="Y738" s="17"/>
      <c r="Z738" s="17"/>
      <c r="AA738" s="17"/>
      <c r="AB738" s="48"/>
      <c r="AC738" s="48"/>
    </row>
    <row r="739" spans="1:29" x14ac:dyDescent="0.25">
      <c r="A739" s="17"/>
      <c r="B739" s="18"/>
      <c r="C739" s="18"/>
      <c r="D739" s="17"/>
      <c r="E739" s="17"/>
      <c r="F739" s="17"/>
      <c r="G739" s="17"/>
      <c r="H739" s="17"/>
      <c r="J739" s="17"/>
      <c r="K739" s="17"/>
      <c r="L739" s="20"/>
      <c r="M739" s="20"/>
      <c r="N739" s="20"/>
      <c r="O739" s="20"/>
      <c r="P739" s="17"/>
      <c r="Q739" s="17"/>
      <c r="R739" s="17"/>
      <c r="S739" s="17"/>
      <c r="T739" s="17"/>
      <c r="U739" s="17"/>
      <c r="V739" s="17"/>
      <c r="W739" s="17"/>
      <c r="X739" s="17"/>
      <c r="Y739" s="17"/>
      <c r="Z739" s="17"/>
      <c r="AA739" s="17"/>
      <c r="AB739" s="50"/>
      <c r="AC739" s="50"/>
    </row>
    <row r="740" spans="1:29" x14ac:dyDescent="0.25">
      <c r="A740" s="17"/>
      <c r="B740" s="18"/>
      <c r="C740" s="18"/>
      <c r="D740" s="17"/>
      <c r="E740" s="17"/>
      <c r="F740" s="17"/>
      <c r="G740" s="17"/>
      <c r="H740" s="17"/>
      <c r="J740" s="17"/>
      <c r="K740" s="17"/>
      <c r="L740" s="20"/>
      <c r="M740" s="20"/>
      <c r="N740" s="20"/>
      <c r="O740" s="20"/>
      <c r="P740" s="17"/>
      <c r="Q740" s="17"/>
      <c r="R740" s="17"/>
      <c r="S740" s="17"/>
      <c r="T740" s="17"/>
      <c r="U740" s="17"/>
      <c r="V740" s="17"/>
      <c r="W740" s="17"/>
      <c r="X740" s="17"/>
      <c r="Y740" s="17"/>
      <c r="Z740" s="17"/>
      <c r="AA740" s="17"/>
    </row>
    <row r="741" spans="1:29" x14ac:dyDescent="0.25">
      <c r="A741" s="17"/>
      <c r="B741" s="18"/>
      <c r="C741" s="18"/>
      <c r="D741" s="17"/>
      <c r="E741" s="17"/>
      <c r="F741" s="17"/>
      <c r="G741" s="17"/>
      <c r="H741" s="17"/>
      <c r="J741" s="17"/>
      <c r="K741" s="17"/>
      <c r="L741" s="20"/>
      <c r="M741" s="20"/>
      <c r="N741" s="20"/>
      <c r="O741" s="20"/>
      <c r="P741" s="17"/>
      <c r="Q741" s="17"/>
      <c r="R741" s="17"/>
      <c r="S741" s="17"/>
      <c r="T741" s="17"/>
      <c r="U741" s="17"/>
      <c r="V741" s="17"/>
      <c r="W741" s="17"/>
      <c r="X741" s="17"/>
      <c r="Y741" s="17"/>
      <c r="Z741" s="17"/>
      <c r="AA741" s="17"/>
    </row>
    <row r="742" spans="1:29" x14ac:dyDescent="0.25">
      <c r="A742" s="17"/>
      <c r="B742" s="18"/>
      <c r="C742" s="18"/>
      <c r="D742" s="17"/>
      <c r="E742" s="17"/>
      <c r="F742" s="17"/>
      <c r="G742" s="17"/>
      <c r="H742" s="17"/>
      <c r="J742" s="17"/>
      <c r="K742" s="17"/>
      <c r="L742" s="20"/>
      <c r="M742" s="20"/>
      <c r="N742" s="20"/>
      <c r="O742" s="20"/>
      <c r="P742" s="17"/>
      <c r="Q742" s="17"/>
      <c r="R742" s="17"/>
      <c r="S742" s="17"/>
      <c r="T742" s="17"/>
      <c r="U742" s="17"/>
      <c r="V742" s="17"/>
      <c r="W742" s="17"/>
      <c r="X742" s="17"/>
      <c r="Y742" s="17"/>
      <c r="Z742" s="17"/>
      <c r="AA742" s="17"/>
    </row>
    <row r="743" spans="1:29" x14ac:dyDescent="0.25">
      <c r="A743" s="17"/>
      <c r="B743" s="18"/>
      <c r="C743" s="18"/>
      <c r="D743" s="17"/>
      <c r="E743" s="17"/>
      <c r="F743" s="17"/>
      <c r="G743" s="18"/>
      <c r="H743" s="18"/>
      <c r="J743" s="17"/>
      <c r="K743" s="17"/>
      <c r="L743" s="20"/>
      <c r="M743" s="20"/>
      <c r="N743" s="20"/>
      <c r="O743" s="20"/>
      <c r="P743" s="17"/>
      <c r="Q743" s="17"/>
      <c r="R743" s="17"/>
      <c r="S743" s="17"/>
      <c r="T743" s="17"/>
      <c r="U743" s="17"/>
      <c r="V743" s="17"/>
      <c r="W743" s="17"/>
      <c r="X743" s="17"/>
      <c r="Y743" s="17"/>
      <c r="Z743" s="17"/>
      <c r="AA743" s="17"/>
    </row>
    <row r="744" spans="1:29" x14ac:dyDescent="0.25">
      <c r="A744" s="17"/>
      <c r="B744" s="18"/>
      <c r="C744" s="18"/>
      <c r="D744" s="17"/>
      <c r="E744" s="17"/>
      <c r="F744" s="17"/>
      <c r="G744" s="18"/>
      <c r="H744" s="18"/>
      <c r="J744" s="17"/>
      <c r="K744" s="17"/>
      <c r="L744" s="20"/>
      <c r="M744" s="20"/>
      <c r="N744" s="20"/>
      <c r="O744" s="20"/>
      <c r="P744" s="17"/>
      <c r="Q744" s="17"/>
      <c r="R744" s="17"/>
      <c r="S744" s="17"/>
      <c r="T744" s="17"/>
      <c r="U744" s="17"/>
      <c r="V744" s="17"/>
      <c r="W744" s="17"/>
      <c r="X744" s="17"/>
      <c r="Y744" s="17"/>
      <c r="Z744" s="17"/>
      <c r="AA744" s="17"/>
    </row>
    <row r="745" spans="1:29" x14ac:dyDescent="0.25">
      <c r="A745" s="17"/>
      <c r="B745" s="18"/>
      <c r="C745" s="18"/>
      <c r="D745" s="17"/>
      <c r="E745" s="17"/>
      <c r="F745" s="17"/>
      <c r="G745" s="18"/>
      <c r="H745" s="18"/>
      <c r="J745" s="17"/>
      <c r="K745" s="17"/>
      <c r="L745" s="20"/>
      <c r="M745" s="20"/>
      <c r="N745" s="20"/>
      <c r="O745" s="20"/>
      <c r="P745" s="17"/>
      <c r="Q745" s="17"/>
      <c r="R745" s="17"/>
      <c r="S745" s="17"/>
      <c r="T745" s="17"/>
      <c r="U745" s="17"/>
      <c r="V745" s="17"/>
      <c r="W745" s="17"/>
      <c r="X745" s="17"/>
      <c r="Y745" s="17"/>
      <c r="Z745" s="17"/>
      <c r="AA745" s="17"/>
      <c r="AB745" s="51"/>
      <c r="AC745" s="51"/>
    </row>
    <row r="746" spans="1:29" x14ac:dyDescent="0.25">
      <c r="A746" s="17"/>
      <c r="B746" s="18"/>
      <c r="C746" s="18"/>
      <c r="D746" s="17"/>
      <c r="E746" s="17"/>
      <c r="F746" s="17"/>
      <c r="G746" s="18"/>
      <c r="H746" s="17"/>
      <c r="J746" s="17"/>
      <c r="K746" s="17"/>
      <c r="L746" s="20"/>
      <c r="M746" s="20"/>
      <c r="N746" s="20"/>
      <c r="O746" s="20"/>
      <c r="P746" s="17"/>
      <c r="Q746" s="17"/>
      <c r="R746" s="17"/>
      <c r="S746" s="17"/>
      <c r="T746" s="17"/>
      <c r="U746" s="17"/>
      <c r="V746" s="17"/>
      <c r="W746" s="17"/>
      <c r="X746" s="17"/>
      <c r="Y746" s="17"/>
      <c r="Z746" s="17"/>
      <c r="AA746" s="17"/>
    </row>
    <row r="747" spans="1:29" x14ac:dyDescent="0.25">
      <c r="A747" s="17"/>
      <c r="B747" s="18"/>
      <c r="C747" s="18"/>
      <c r="D747" s="17"/>
      <c r="E747" s="17"/>
      <c r="F747" s="17"/>
      <c r="G747" s="18"/>
      <c r="H747" s="17"/>
      <c r="J747" s="17"/>
      <c r="K747" s="17"/>
      <c r="L747" s="20"/>
      <c r="M747" s="20"/>
      <c r="N747" s="20"/>
      <c r="O747" s="20"/>
      <c r="P747" s="17"/>
      <c r="Q747" s="17"/>
      <c r="R747" s="17"/>
      <c r="S747" s="17"/>
      <c r="T747" s="17"/>
      <c r="U747" s="17"/>
      <c r="V747" s="17"/>
      <c r="W747" s="17"/>
      <c r="X747" s="17"/>
      <c r="Y747" s="17"/>
      <c r="Z747" s="17"/>
      <c r="AA747" s="17"/>
    </row>
    <row r="748" spans="1:29" x14ac:dyDescent="0.25">
      <c r="A748" s="17"/>
      <c r="B748" s="18"/>
      <c r="C748" s="18"/>
      <c r="D748" s="17"/>
      <c r="E748" s="17"/>
      <c r="F748" s="17"/>
      <c r="G748" s="18"/>
      <c r="H748" s="17"/>
      <c r="J748" s="17"/>
      <c r="K748" s="17"/>
      <c r="L748" s="20"/>
      <c r="M748" s="20"/>
      <c r="N748" s="20"/>
      <c r="O748" s="20"/>
      <c r="P748" s="17"/>
      <c r="Q748" s="17"/>
      <c r="R748" s="17"/>
      <c r="S748" s="17"/>
      <c r="T748" s="17"/>
      <c r="U748" s="17"/>
      <c r="V748" s="17"/>
      <c r="W748" s="17"/>
      <c r="X748" s="17"/>
      <c r="Y748" s="17"/>
      <c r="Z748" s="17"/>
      <c r="AA748" s="17"/>
    </row>
    <row r="749" spans="1:29" x14ac:dyDescent="0.25">
      <c r="A749" s="17"/>
      <c r="B749" s="18"/>
      <c r="C749" s="18"/>
      <c r="D749" s="17"/>
      <c r="E749" s="17"/>
      <c r="F749" s="17"/>
      <c r="G749" s="18"/>
      <c r="H749" s="18"/>
      <c r="J749" s="17"/>
      <c r="K749" s="17"/>
      <c r="L749" s="20"/>
      <c r="M749" s="20"/>
      <c r="N749" s="20"/>
      <c r="O749" s="20"/>
      <c r="P749" s="17"/>
      <c r="Q749" s="17"/>
      <c r="R749" s="17"/>
      <c r="S749" s="17"/>
      <c r="T749" s="17"/>
      <c r="U749" s="17"/>
      <c r="V749" s="17"/>
      <c r="W749" s="17"/>
      <c r="X749" s="17"/>
      <c r="Y749" s="17"/>
      <c r="Z749" s="17"/>
      <c r="AA749" s="17"/>
      <c r="AB749" s="18"/>
      <c r="AC749" s="18"/>
    </row>
    <row r="750" spans="1:29" x14ac:dyDescent="0.25">
      <c r="A750" s="17"/>
      <c r="B750" s="18"/>
      <c r="C750" s="18"/>
      <c r="D750" s="17"/>
      <c r="E750" s="17"/>
      <c r="F750" s="17"/>
      <c r="G750" s="17"/>
      <c r="H750" s="17"/>
      <c r="J750" s="17"/>
      <c r="K750" s="17"/>
      <c r="L750" s="20"/>
      <c r="M750" s="20"/>
      <c r="N750" s="20"/>
      <c r="O750" s="20"/>
      <c r="P750" s="17"/>
      <c r="Q750" s="17"/>
      <c r="R750" s="17"/>
      <c r="S750" s="17"/>
      <c r="T750" s="17"/>
      <c r="U750" s="17"/>
      <c r="V750" s="17"/>
      <c r="W750" s="17"/>
      <c r="X750" s="17"/>
      <c r="Y750" s="17"/>
      <c r="Z750" s="17"/>
      <c r="AA750" s="17"/>
      <c r="AB750" s="47"/>
      <c r="AC750" s="47"/>
    </row>
    <row r="751" spans="1:29" x14ac:dyDescent="0.25">
      <c r="A751" s="17"/>
      <c r="B751" s="18"/>
      <c r="C751" s="18"/>
      <c r="D751" s="17"/>
      <c r="E751" s="17"/>
      <c r="F751" s="17"/>
      <c r="G751" s="17"/>
      <c r="H751" s="17"/>
      <c r="J751" s="17"/>
      <c r="K751" s="17"/>
      <c r="L751" s="20"/>
      <c r="M751" s="20"/>
      <c r="N751" s="20"/>
      <c r="O751" s="20"/>
      <c r="P751" s="17"/>
      <c r="Q751" s="17"/>
      <c r="R751" s="17"/>
      <c r="S751" s="17"/>
      <c r="T751" s="17"/>
      <c r="U751" s="17"/>
      <c r="V751" s="17"/>
      <c r="W751" s="17"/>
      <c r="X751" s="17"/>
      <c r="Y751" s="17"/>
      <c r="Z751" s="17"/>
      <c r="AA751" s="17"/>
    </row>
    <row r="752" spans="1:29" x14ac:dyDescent="0.25">
      <c r="A752" s="17"/>
      <c r="B752" s="18"/>
      <c r="C752" s="18"/>
      <c r="D752" s="17"/>
      <c r="E752" s="17"/>
      <c r="F752" s="17"/>
      <c r="G752" s="17"/>
      <c r="H752" s="17"/>
      <c r="J752" s="17"/>
      <c r="K752" s="17"/>
      <c r="L752" s="20"/>
      <c r="M752" s="20"/>
      <c r="N752" s="20"/>
      <c r="O752" s="20"/>
      <c r="P752" s="17"/>
      <c r="Q752" s="17"/>
      <c r="R752" s="17"/>
      <c r="S752" s="17"/>
      <c r="T752" s="17"/>
      <c r="U752" s="17"/>
      <c r="V752" s="17"/>
      <c r="W752" s="17"/>
      <c r="X752" s="17"/>
      <c r="Y752" s="17"/>
      <c r="Z752" s="17"/>
      <c r="AA752" s="17"/>
    </row>
    <row r="753" spans="1:29" x14ac:dyDescent="0.25">
      <c r="A753" s="17"/>
      <c r="B753" s="18"/>
      <c r="C753" s="18"/>
      <c r="D753" s="17"/>
      <c r="E753" s="17"/>
      <c r="F753" s="17"/>
      <c r="G753" s="17"/>
      <c r="H753" s="17"/>
      <c r="J753" s="17"/>
      <c r="K753" s="17"/>
      <c r="L753" s="20"/>
      <c r="M753" s="20"/>
      <c r="N753" s="20"/>
      <c r="O753" s="20"/>
      <c r="P753" s="17"/>
      <c r="Q753" s="17"/>
      <c r="R753" s="17"/>
      <c r="S753" s="17"/>
      <c r="T753" s="17"/>
      <c r="U753" s="17"/>
      <c r="V753" s="17"/>
      <c r="W753" s="17"/>
      <c r="X753" s="17"/>
      <c r="Y753" s="17"/>
      <c r="Z753" s="17"/>
      <c r="AA753" s="17"/>
    </row>
    <row r="754" spans="1:29" x14ac:dyDescent="0.25">
      <c r="A754" s="17"/>
      <c r="B754" s="18"/>
      <c r="C754" s="18"/>
      <c r="D754" s="17"/>
      <c r="E754" s="17"/>
      <c r="F754" s="17"/>
      <c r="G754" s="17"/>
      <c r="H754" s="17"/>
      <c r="J754" s="17"/>
      <c r="K754" s="17"/>
      <c r="L754" s="20"/>
      <c r="M754" s="20"/>
      <c r="N754" s="20"/>
      <c r="O754" s="20"/>
      <c r="P754" s="17"/>
      <c r="Q754" s="17"/>
      <c r="R754" s="17"/>
      <c r="S754" s="17"/>
      <c r="T754" s="17"/>
      <c r="U754" s="17"/>
      <c r="V754" s="17"/>
      <c r="W754" s="17"/>
      <c r="X754" s="17"/>
      <c r="Y754" s="17"/>
      <c r="Z754" s="17"/>
      <c r="AA754" s="17"/>
      <c r="AB754" s="48"/>
      <c r="AC754" s="48"/>
    </row>
    <row r="755" spans="1:29" x14ac:dyDescent="0.25">
      <c r="A755" s="17"/>
      <c r="B755" s="18"/>
      <c r="C755" s="18"/>
      <c r="D755" s="17"/>
      <c r="E755" s="17"/>
      <c r="F755" s="17"/>
      <c r="G755" s="17"/>
      <c r="H755" s="17"/>
      <c r="J755" s="17"/>
      <c r="K755" s="17"/>
      <c r="L755" s="20"/>
      <c r="M755" s="20"/>
      <c r="N755" s="20"/>
      <c r="O755" s="20"/>
      <c r="P755" s="17"/>
      <c r="Q755" s="17"/>
      <c r="R755" s="17"/>
      <c r="S755" s="17"/>
      <c r="T755" s="17"/>
      <c r="U755" s="17"/>
      <c r="V755" s="17"/>
      <c r="W755" s="17"/>
      <c r="X755" s="17"/>
      <c r="Y755" s="17"/>
      <c r="Z755" s="17"/>
      <c r="AA755" s="17"/>
    </row>
    <row r="756" spans="1:29" s="51" customFormat="1" x14ac:dyDescent="0.25">
      <c r="A756" s="17"/>
      <c r="B756" s="18"/>
      <c r="C756" s="18"/>
      <c r="D756" s="17"/>
      <c r="E756" s="17"/>
      <c r="F756" s="17"/>
      <c r="G756" s="17"/>
      <c r="H756" s="17"/>
      <c r="I756" s="19"/>
      <c r="J756" s="17"/>
      <c r="K756" s="17"/>
      <c r="L756" s="20"/>
      <c r="M756" s="20"/>
      <c r="N756" s="20"/>
      <c r="O756" s="20"/>
      <c r="P756" s="17"/>
      <c r="Q756" s="17"/>
      <c r="R756" s="17"/>
      <c r="S756" s="17"/>
      <c r="T756" s="17"/>
      <c r="U756" s="17"/>
      <c r="V756" s="17"/>
      <c r="W756" s="17"/>
      <c r="X756" s="17"/>
      <c r="Y756" s="17"/>
      <c r="Z756" s="17"/>
      <c r="AA756" s="17"/>
      <c r="AB756" s="43"/>
      <c r="AC756" s="43"/>
    </row>
    <row r="757" spans="1:29" s="51" customFormat="1" x14ac:dyDescent="0.25">
      <c r="A757" s="17"/>
      <c r="B757" s="18"/>
      <c r="C757" s="18"/>
      <c r="D757" s="17"/>
      <c r="E757" s="17"/>
      <c r="F757" s="17"/>
      <c r="G757" s="17"/>
      <c r="H757" s="17"/>
      <c r="I757" s="19"/>
      <c r="J757" s="17"/>
      <c r="K757" s="17"/>
      <c r="L757" s="20"/>
      <c r="M757" s="20"/>
      <c r="N757" s="20"/>
      <c r="O757" s="20"/>
      <c r="P757" s="17"/>
      <c r="Q757" s="17"/>
      <c r="R757" s="17"/>
      <c r="S757" s="17"/>
      <c r="T757" s="17"/>
      <c r="U757" s="17"/>
      <c r="V757" s="17"/>
      <c r="W757" s="17"/>
      <c r="X757" s="17"/>
      <c r="Y757" s="17"/>
      <c r="Z757" s="17"/>
      <c r="AA757" s="17"/>
      <c r="AB757" s="43"/>
      <c r="AC757" s="43"/>
    </row>
    <row r="758" spans="1:29" s="51" customFormat="1" x14ac:dyDescent="0.25">
      <c r="A758" s="17"/>
      <c r="B758" s="18"/>
      <c r="C758" s="18"/>
      <c r="D758" s="17"/>
      <c r="E758" s="17"/>
      <c r="F758" s="17"/>
      <c r="G758" s="17"/>
      <c r="H758" s="17"/>
      <c r="I758" s="19"/>
      <c r="J758" s="17"/>
      <c r="K758" s="17"/>
      <c r="L758" s="20"/>
      <c r="M758" s="20"/>
      <c r="N758" s="20"/>
      <c r="O758" s="20"/>
      <c r="P758" s="17"/>
      <c r="Q758" s="17"/>
      <c r="R758" s="17"/>
      <c r="S758" s="17"/>
      <c r="T758" s="17"/>
      <c r="U758" s="17"/>
      <c r="V758" s="17"/>
      <c r="W758" s="17"/>
      <c r="X758" s="17"/>
      <c r="Y758" s="17"/>
      <c r="Z758" s="17"/>
      <c r="AA758" s="17"/>
      <c r="AB758" s="48"/>
      <c r="AC758" s="48"/>
    </row>
    <row r="759" spans="1:29" x14ac:dyDescent="0.25">
      <c r="A759" s="17"/>
      <c r="B759" s="18"/>
      <c r="C759" s="18"/>
      <c r="D759" s="17"/>
      <c r="E759" s="17"/>
      <c r="F759" s="17"/>
      <c r="G759" s="17"/>
      <c r="H759" s="17"/>
      <c r="J759" s="17"/>
      <c r="K759" s="17"/>
      <c r="L759" s="20"/>
      <c r="M759" s="20"/>
      <c r="N759" s="20"/>
      <c r="O759" s="20"/>
      <c r="P759" s="17"/>
      <c r="Q759" s="17"/>
      <c r="R759" s="17"/>
      <c r="S759" s="17"/>
      <c r="T759" s="17"/>
      <c r="U759" s="17"/>
      <c r="V759" s="17"/>
      <c r="W759" s="17"/>
      <c r="X759" s="17"/>
      <c r="Y759" s="17"/>
      <c r="Z759" s="17"/>
      <c r="AA759" s="17"/>
    </row>
    <row r="760" spans="1:29" x14ac:dyDescent="0.25">
      <c r="A760" s="17"/>
      <c r="B760" s="18"/>
      <c r="C760" s="18"/>
      <c r="D760" s="17"/>
      <c r="E760" s="17"/>
      <c r="F760" s="17"/>
      <c r="G760" s="17"/>
      <c r="H760" s="17"/>
      <c r="J760" s="17"/>
      <c r="K760" s="17"/>
      <c r="L760" s="20"/>
      <c r="M760" s="20"/>
      <c r="N760" s="20"/>
      <c r="O760" s="20"/>
      <c r="P760" s="17"/>
      <c r="Q760" s="17"/>
      <c r="R760" s="17"/>
      <c r="S760" s="17"/>
      <c r="T760" s="17"/>
      <c r="U760" s="17"/>
      <c r="V760" s="17"/>
      <c r="W760" s="17"/>
      <c r="X760" s="17"/>
      <c r="Y760" s="17"/>
      <c r="Z760" s="17"/>
      <c r="AA760" s="17"/>
    </row>
    <row r="761" spans="1:29" x14ac:dyDescent="0.25">
      <c r="A761" s="17"/>
      <c r="B761" s="18"/>
      <c r="C761" s="18"/>
      <c r="D761" s="17"/>
      <c r="E761" s="17"/>
      <c r="F761" s="17"/>
      <c r="G761" s="17"/>
      <c r="H761" s="17"/>
      <c r="J761" s="17"/>
      <c r="K761" s="17"/>
      <c r="L761" s="20"/>
      <c r="M761" s="20"/>
      <c r="N761" s="20"/>
      <c r="O761" s="20"/>
      <c r="P761" s="17"/>
      <c r="Q761" s="17"/>
      <c r="R761" s="17"/>
      <c r="S761" s="17"/>
      <c r="T761" s="17"/>
      <c r="U761" s="17"/>
      <c r="V761" s="17"/>
      <c r="W761" s="17"/>
      <c r="X761" s="17"/>
      <c r="Y761" s="17"/>
      <c r="Z761" s="17"/>
      <c r="AA761" s="17"/>
    </row>
    <row r="762" spans="1:29" x14ac:dyDescent="0.25">
      <c r="A762" s="17"/>
      <c r="B762" s="18"/>
      <c r="C762" s="18"/>
      <c r="D762" s="17"/>
      <c r="E762" s="17"/>
      <c r="F762" s="17"/>
      <c r="G762" s="17"/>
      <c r="H762" s="17"/>
      <c r="J762" s="17"/>
      <c r="K762" s="17"/>
      <c r="L762" s="20"/>
      <c r="M762" s="20"/>
      <c r="N762" s="20"/>
      <c r="O762" s="20"/>
      <c r="P762" s="17"/>
      <c r="Q762" s="17"/>
      <c r="R762" s="17"/>
      <c r="S762" s="17"/>
      <c r="T762" s="17"/>
      <c r="U762" s="17"/>
      <c r="V762" s="17"/>
      <c r="W762" s="17"/>
      <c r="X762" s="17"/>
      <c r="Y762" s="17"/>
      <c r="Z762" s="17"/>
      <c r="AA762" s="17"/>
    </row>
    <row r="763" spans="1:29" x14ac:dyDescent="0.25">
      <c r="A763" s="17"/>
      <c r="B763" s="18"/>
      <c r="C763" s="18"/>
      <c r="D763" s="17"/>
      <c r="E763" s="17"/>
      <c r="F763" s="17"/>
      <c r="G763" s="17"/>
      <c r="H763" s="17"/>
      <c r="J763" s="17"/>
      <c r="K763" s="17"/>
      <c r="L763" s="20"/>
      <c r="M763" s="20"/>
      <c r="N763" s="20"/>
      <c r="O763" s="20"/>
      <c r="P763" s="17"/>
      <c r="Q763" s="17"/>
      <c r="R763" s="17"/>
      <c r="S763" s="17"/>
      <c r="T763" s="17"/>
      <c r="U763" s="17"/>
      <c r="V763" s="17"/>
      <c r="W763" s="17"/>
      <c r="X763" s="17"/>
      <c r="Y763" s="17"/>
      <c r="Z763" s="17"/>
      <c r="AA763" s="17"/>
      <c r="AB763" s="48"/>
      <c r="AC763" s="48"/>
    </row>
    <row r="764" spans="1:29" x14ac:dyDescent="0.25">
      <c r="A764" s="17"/>
      <c r="B764" s="18"/>
      <c r="C764" s="18"/>
      <c r="D764" s="17"/>
      <c r="E764" s="17"/>
      <c r="F764" s="17"/>
      <c r="G764" s="17"/>
      <c r="H764" s="17"/>
      <c r="J764" s="17"/>
      <c r="K764" s="17"/>
      <c r="L764" s="20"/>
      <c r="M764" s="20"/>
      <c r="N764" s="20"/>
      <c r="O764" s="20"/>
      <c r="P764" s="17"/>
      <c r="Q764" s="17"/>
      <c r="R764" s="17"/>
      <c r="S764" s="17"/>
      <c r="T764" s="17"/>
      <c r="U764" s="17"/>
      <c r="V764" s="17"/>
      <c r="W764" s="17"/>
      <c r="X764" s="17"/>
      <c r="Y764" s="17"/>
      <c r="Z764" s="17"/>
      <c r="AA764" s="17"/>
    </row>
    <row r="765" spans="1:29" x14ac:dyDescent="0.25">
      <c r="A765" s="17"/>
      <c r="B765" s="18"/>
      <c r="C765" s="18"/>
      <c r="D765" s="17"/>
      <c r="E765" s="17"/>
      <c r="F765" s="17"/>
      <c r="G765" s="17"/>
      <c r="H765" s="17"/>
      <c r="J765" s="17"/>
      <c r="K765" s="17"/>
      <c r="L765" s="20"/>
      <c r="M765" s="20"/>
      <c r="N765" s="20"/>
      <c r="O765" s="20"/>
      <c r="P765" s="17"/>
      <c r="Q765" s="17"/>
      <c r="R765" s="17"/>
      <c r="S765" s="17"/>
      <c r="T765" s="17"/>
      <c r="U765" s="17"/>
      <c r="V765" s="17"/>
      <c r="W765" s="17"/>
      <c r="X765" s="17"/>
      <c r="Y765" s="17"/>
      <c r="Z765" s="17"/>
      <c r="AA765" s="17"/>
    </row>
    <row r="766" spans="1:29" s="50" customFormat="1" x14ac:dyDescent="0.25">
      <c r="A766" s="17"/>
      <c r="B766" s="18"/>
      <c r="C766" s="18"/>
      <c r="D766" s="17"/>
      <c r="E766" s="17"/>
      <c r="F766" s="17"/>
      <c r="G766" s="17"/>
      <c r="H766" s="17"/>
      <c r="I766" s="19"/>
      <c r="J766" s="17"/>
      <c r="K766" s="17"/>
      <c r="L766" s="20"/>
      <c r="M766" s="20"/>
      <c r="N766" s="20"/>
      <c r="O766" s="20"/>
      <c r="P766" s="17"/>
      <c r="Q766" s="17"/>
      <c r="R766" s="17"/>
      <c r="S766" s="17"/>
      <c r="T766" s="17"/>
      <c r="U766" s="17"/>
      <c r="V766" s="17"/>
      <c r="W766" s="17"/>
      <c r="X766" s="17"/>
      <c r="Y766" s="17"/>
      <c r="Z766" s="17"/>
      <c r="AA766" s="17"/>
      <c r="AB766" s="51"/>
      <c r="AC766" s="51"/>
    </row>
    <row r="767" spans="1:29" s="50" customFormat="1" x14ac:dyDescent="0.25">
      <c r="A767" s="17"/>
      <c r="B767" s="18"/>
      <c r="C767" s="18"/>
      <c r="D767" s="17"/>
      <c r="E767" s="17"/>
      <c r="F767" s="17"/>
      <c r="G767" s="17"/>
      <c r="H767" s="17"/>
      <c r="I767" s="19"/>
      <c r="J767" s="17"/>
      <c r="K767" s="17"/>
      <c r="L767" s="20"/>
      <c r="M767" s="20"/>
      <c r="N767" s="20"/>
      <c r="O767" s="20"/>
      <c r="P767" s="17"/>
      <c r="Q767" s="17"/>
      <c r="R767" s="17"/>
      <c r="S767" s="17"/>
      <c r="T767" s="17"/>
      <c r="U767" s="17"/>
      <c r="V767" s="17"/>
      <c r="W767" s="17"/>
      <c r="X767" s="17"/>
      <c r="Y767" s="17"/>
      <c r="Z767" s="17"/>
      <c r="AA767" s="17"/>
      <c r="AB767" s="43"/>
      <c r="AC767" s="43"/>
    </row>
    <row r="768" spans="1:29" s="50" customFormat="1" x14ac:dyDescent="0.25">
      <c r="A768" s="17"/>
      <c r="B768" s="18"/>
      <c r="C768" s="18"/>
      <c r="D768" s="17"/>
      <c r="E768" s="17"/>
      <c r="F768" s="17"/>
      <c r="G768" s="17"/>
      <c r="H768" s="17"/>
      <c r="I768" s="19"/>
      <c r="J768" s="17"/>
      <c r="K768" s="17"/>
      <c r="L768" s="20"/>
      <c r="M768" s="20"/>
      <c r="N768" s="20"/>
      <c r="O768" s="20"/>
      <c r="P768" s="17"/>
      <c r="Q768" s="17"/>
      <c r="R768" s="17"/>
      <c r="S768" s="17"/>
      <c r="T768" s="17"/>
      <c r="U768" s="17"/>
      <c r="V768" s="17"/>
      <c r="W768" s="17"/>
      <c r="X768" s="17"/>
      <c r="Y768" s="17"/>
      <c r="Z768" s="17"/>
      <c r="AA768" s="17"/>
      <c r="AB768" s="43"/>
      <c r="AC768" s="43"/>
    </row>
    <row r="769" spans="1:29" s="50" customFormat="1" x14ac:dyDescent="0.25">
      <c r="A769" s="17"/>
      <c r="B769" s="18"/>
      <c r="C769" s="18"/>
      <c r="D769" s="17"/>
      <c r="E769" s="17"/>
      <c r="F769" s="17"/>
      <c r="G769" s="17"/>
      <c r="H769" s="17"/>
      <c r="I769" s="19"/>
      <c r="J769" s="17"/>
      <c r="K769" s="17"/>
      <c r="L769" s="20"/>
      <c r="M769" s="20"/>
      <c r="N769" s="20"/>
      <c r="O769" s="20"/>
      <c r="P769" s="17"/>
      <c r="Q769" s="17"/>
      <c r="R769" s="17"/>
      <c r="S769" s="17"/>
      <c r="T769" s="17"/>
      <c r="U769" s="17"/>
      <c r="V769" s="17"/>
      <c r="W769" s="17"/>
      <c r="X769" s="17"/>
      <c r="Y769" s="17"/>
      <c r="Z769" s="17"/>
      <c r="AA769" s="17"/>
    </row>
    <row r="770" spans="1:29" s="50" customFormat="1" x14ac:dyDescent="0.25">
      <c r="A770" s="17"/>
      <c r="B770" s="18"/>
      <c r="C770" s="18"/>
      <c r="D770" s="17"/>
      <c r="E770" s="17"/>
      <c r="F770" s="17"/>
      <c r="G770" s="17"/>
      <c r="H770" s="17"/>
      <c r="I770" s="19"/>
      <c r="J770" s="17"/>
      <c r="K770" s="17"/>
      <c r="L770" s="20"/>
      <c r="M770" s="20"/>
      <c r="N770" s="20"/>
      <c r="O770" s="20"/>
      <c r="P770" s="17"/>
      <c r="Q770" s="17"/>
      <c r="R770" s="17"/>
      <c r="S770" s="17"/>
      <c r="T770" s="17"/>
      <c r="U770" s="17"/>
      <c r="V770" s="17"/>
      <c r="W770" s="17"/>
      <c r="X770" s="17"/>
      <c r="Y770" s="17"/>
      <c r="Z770" s="17"/>
      <c r="AA770" s="17"/>
      <c r="AB770" s="46"/>
      <c r="AC770" s="46"/>
    </row>
    <row r="771" spans="1:29" s="50" customFormat="1" x14ac:dyDescent="0.25">
      <c r="A771" s="17"/>
      <c r="B771" s="18"/>
      <c r="C771" s="18"/>
      <c r="D771" s="17"/>
      <c r="E771" s="17"/>
      <c r="F771" s="17"/>
      <c r="G771" s="17"/>
      <c r="H771" s="17"/>
      <c r="I771" s="19"/>
      <c r="J771" s="17"/>
      <c r="K771" s="17"/>
      <c r="L771" s="20"/>
      <c r="M771" s="20"/>
      <c r="N771" s="20"/>
      <c r="O771" s="20"/>
      <c r="P771" s="17"/>
      <c r="Q771" s="17"/>
      <c r="R771" s="17"/>
      <c r="S771" s="17"/>
      <c r="T771" s="17"/>
      <c r="U771" s="17"/>
      <c r="V771" s="17"/>
      <c r="W771" s="17"/>
      <c r="X771" s="17"/>
      <c r="Y771" s="17"/>
      <c r="Z771" s="17"/>
      <c r="AA771" s="17"/>
      <c r="AB771" s="43"/>
      <c r="AC771" s="43"/>
    </row>
    <row r="772" spans="1:29" s="50" customFormat="1" x14ac:dyDescent="0.25">
      <c r="A772" s="17"/>
      <c r="B772" s="18"/>
      <c r="C772" s="18"/>
      <c r="D772" s="17"/>
      <c r="E772" s="17"/>
      <c r="F772" s="17"/>
      <c r="G772" s="17"/>
      <c r="H772" s="17"/>
      <c r="I772" s="19"/>
      <c r="J772" s="17"/>
      <c r="K772" s="17"/>
      <c r="L772" s="20"/>
      <c r="M772" s="20"/>
      <c r="N772" s="20"/>
      <c r="O772" s="20"/>
      <c r="P772" s="17"/>
      <c r="Q772" s="17"/>
      <c r="R772" s="17"/>
      <c r="S772" s="17"/>
      <c r="T772" s="17"/>
      <c r="U772" s="17"/>
      <c r="V772" s="17"/>
      <c r="W772" s="17"/>
      <c r="X772" s="17"/>
      <c r="Y772" s="17"/>
      <c r="Z772" s="17"/>
      <c r="AA772" s="17"/>
      <c r="AB772" s="43"/>
      <c r="AC772" s="43"/>
    </row>
    <row r="773" spans="1:29" s="50" customFormat="1" x14ac:dyDescent="0.25">
      <c r="A773" s="17"/>
      <c r="B773" s="18"/>
      <c r="C773" s="18"/>
      <c r="D773" s="17"/>
      <c r="E773" s="17"/>
      <c r="F773" s="17"/>
      <c r="G773" s="17"/>
      <c r="H773" s="17"/>
      <c r="I773" s="19"/>
      <c r="J773" s="17"/>
      <c r="K773" s="17"/>
      <c r="L773" s="20"/>
      <c r="M773" s="20"/>
      <c r="N773" s="20"/>
      <c r="O773" s="20"/>
      <c r="P773" s="17"/>
      <c r="Q773" s="17"/>
      <c r="R773" s="17"/>
      <c r="S773" s="17"/>
      <c r="T773" s="17"/>
      <c r="U773" s="17"/>
      <c r="V773" s="17"/>
      <c r="W773" s="17"/>
      <c r="X773" s="17"/>
      <c r="Y773" s="17"/>
      <c r="Z773" s="17"/>
      <c r="AA773" s="17"/>
      <c r="AB773" s="43"/>
      <c r="AC773" s="43"/>
    </row>
    <row r="774" spans="1:29" s="50" customFormat="1" x14ac:dyDescent="0.25">
      <c r="A774" s="17"/>
      <c r="B774" s="18"/>
      <c r="C774" s="18"/>
      <c r="D774" s="17"/>
      <c r="E774" s="17"/>
      <c r="F774" s="17"/>
      <c r="G774" s="17"/>
      <c r="H774" s="17"/>
      <c r="I774" s="19"/>
      <c r="J774" s="17"/>
      <c r="K774" s="17"/>
      <c r="L774" s="20"/>
      <c r="M774" s="20"/>
      <c r="N774" s="20"/>
      <c r="O774" s="20"/>
      <c r="P774" s="17"/>
      <c r="Q774" s="17"/>
      <c r="R774" s="17"/>
      <c r="S774" s="17"/>
      <c r="T774" s="17"/>
      <c r="U774" s="17"/>
      <c r="V774" s="17"/>
      <c r="W774" s="17"/>
      <c r="X774" s="17"/>
      <c r="Y774" s="17"/>
      <c r="Z774" s="17"/>
      <c r="AA774" s="17"/>
      <c r="AB774" s="43"/>
      <c r="AC774" s="43"/>
    </row>
    <row r="775" spans="1:29" s="50" customFormat="1" x14ac:dyDescent="0.25">
      <c r="A775" s="17"/>
      <c r="B775" s="18"/>
      <c r="C775" s="18"/>
      <c r="D775" s="17"/>
      <c r="E775" s="17"/>
      <c r="F775" s="17"/>
      <c r="G775" s="18"/>
      <c r="H775" s="18"/>
      <c r="I775" s="19"/>
      <c r="J775" s="17"/>
      <c r="K775" s="17"/>
      <c r="L775" s="20"/>
      <c r="M775" s="20"/>
      <c r="N775" s="20"/>
      <c r="O775" s="20"/>
      <c r="P775" s="17"/>
      <c r="Q775" s="17"/>
      <c r="R775" s="17"/>
      <c r="S775" s="17"/>
      <c r="T775" s="17"/>
      <c r="U775" s="17"/>
      <c r="V775" s="17"/>
      <c r="W775" s="17"/>
      <c r="X775" s="17"/>
      <c r="Y775" s="17"/>
      <c r="Z775" s="17"/>
      <c r="AA775" s="17"/>
      <c r="AB775" s="18"/>
      <c r="AC775" s="18"/>
    </row>
    <row r="776" spans="1:29" s="50" customFormat="1" x14ac:dyDescent="0.25">
      <c r="A776" s="17"/>
      <c r="B776" s="18"/>
      <c r="C776" s="18"/>
      <c r="D776" s="17"/>
      <c r="E776" s="17"/>
      <c r="F776" s="17"/>
      <c r="G776" s="18"/>
      <c r="H776" s="18"/>
      <c r="I776" s="19"/>
      <c r="J776" s="17"/>
      <c r="K776" s="17"/>
      <c r="L776" s="20"/>
      <c r="M776" s="20"/>
      <c r="N776" s="20"/>
      <c r="O776" s="20"/>
      <c r="P776" s="17"/>
      <c r="Q776" s="17"/>
      <c r="R776" s="17"/>
      <c r="S776" s="17"/>
      <c r="T776" s="17"/>
      <c r="U776" s="17"/>
      <c r="V776" s="17"/>
      <c r="W776" s="17"/>
      <c r="X776" s="17"/>
      <c r="Y776" s="17"/>
      <c r="Z776" s="17"/>
      <c r="AA776" s="17"/>
      <c r="AB776" s="18"/>
      <c r="AC776" s="18"/>
    </row>
    <row r="777" spans="1:29" s="50" customFormat="1" x14ac:dyDescent="0.25">
      <c r="A777" s="17"/>
      <c r="B777" s="18"/>
      <c r="C777" s="18"/>
      <c r="D777" s="17"/>
      <c r="E777" s="17"/>
      <c r="F777" s="17"/>
      <c r="G777" s="17"/>
      <c r="H777" s="17"/>
      <c r="I777" s="19"/>
      <c r="J777" s="17"/>
      <c r="K777" s="17"/>
      <c r="L777" s="20"/>
      <c r="M777" s="20"/>
      <c r="N777" s="20"/>
      <c r="O777" s="20"/>
      <c r="P777" s="17"/>
      <c r="Q777" s="17"/>
      <c r="R777" s="17"/>
      <c r="S777" s="17"/>
      <c r="T777" s="17"/>
      <c r="U777" s="17"/>
      <c r="V777" s="17"/>
      <c r="W777" s="17"/>
      <c r="X777" s="17"/>
      <c r="Y777" s="17"/>
      <c r="Z777" s="17"/>
      <c r="AA777" s="17"/>
      <c r="AB777" s="43"/>
      <c r="AC777" s="43"/>
    </row>
    <row r="778" spans="1:29" s="50" customFormat="1" x14ac:dyDescent="0.25">
      <c r="A778" s="17"/>
      <c r="B778" s="18"/>
      <c r="C778" s="18"/>
      <c r="D778" s="17"/>
      <c r="E778" s="17"/>
      <c r="F778" s="17"/>
      <c r="G778" s="17"/>
      <c r="H778" s="17"/>
      <c r="I778" s="19"/>
      <c r="J778" s="17"/>
      <c r="K778" s="17"/>
      <c r="L778" s="20"/>
      <c r="M778" s="20"/>
      <c r="N778" s="20"/>
      <c r="O778" s="20"/>
      <c r="P778" s="17"/>
      <c r="Q778" s="17"/>
      <c r="R778" s="17"/>
      <c r="S778" s="17"/>
      <c r="T778" s="17"/>
      <c r="U778" s="17"/>
      <c r="V778" s="17"/>
      <c r="W778" s="17"/>
      <c r="X778" s="17"/>
      <c r="Y778" s="17"/>
      <c r="Z778" s="17"/>
      <c r="AA778" s="17"/>
      <c r="AB778" s="43"/>
      <c r="AC778" s="43"/>
    </row>
    <row r="779" spans="1:29" s="50" customFormat="1" x14ac:dyDescent="0.25">
      <c r="A779" s="17"/>
      <c r="B779" s="18"/>
      <c r="C779" s="18"/>
      <c r="D779" s="17"/>
      <c r="E779" s="17"/>
      <c r="F779" s="17"/>
      <c r="G779" s="17"/>
      <c r="H779" s="17"/>
      <c r="I779" s="19"/>
      <c r="J779" s="17"/>
      <c r="K779" s="17"/>
      <c r="L779" s="20"/>
      <c r="M779" s="20"/>
      <c r="N779" s="20"/>
      <c r="O779" s="20"/>
      <c r="P779" s="17"/>
      <c r="Q779" s="17"/>
      <c r="R779" s="17"/>
      <c r="S779" s="17"/>
      <c r="T779" s="17"/>
      <c r="U779" s="17"/>
      <c r="V779" s="17"/>
      <c r="W779" s="17"/>
      <c r="X779" s="17"/>
      <c r="Y779" s="17"/>
      <c r="Z779" s="17"/>
      <c r="AA779" s="17"/>
      <c r="AB779" s="43"/>
      <c r="AC779" s="43"/>
    </row>
    <row r="780" spans="1:29" s="50" customFormat="1" x14ac:dyDescent="0.25">
      <c r="A780" s="17"/>
      <c r="B780" s="18"/>
      <c r="C780" s="18"/>
      <c r="D780" s="17"/>
      <c r="E780" s="17"/>
      <c r="F780" s="17"/>
      <c r="G780" s="17"/>
      <c r="H780" s="17"/>
      <c r="I780" s="19"/>
      <c r="J780" s="17"/>
      <c r="K780" s="17"/>
      <c r="L780" s="20"/>
      <c r="M780" s="20"/>
      <c r="N780" s="20"/>
      <c r="O780" s="20"/>
      <c r="P780" s="17"/>
      <c r="Q780" s="17"/>
      <c r="R780" s="17"/>
      <c r="S780" s="17"/>
      <c r="T780" s="17"/>
      <c r="U780" s="17"/>
      <c r="V780" s="17"/>
      <c r="W780" s="17"/>
      <c r="X780" s="17"/>
      <c r="Y780" s="17"/>
      <c r="Z780" s="17"/>
      <c r="AA780" s="17"/>
      <c r="AB780" s="43"/>
      <c r="AC780" s="43"/>
    </row>
    <row r="781" spans="1:29" s="50" customFormat="1" x14ac:dyDescent="0.25">
      <c r="A781" s="17"/>
      <c r="B781" s="18"/>
      <c r="C781" s="18"/>
      <c r="D781" s="17"/>
      <c r="E781" s="17"/>
      <c r="F781" s="17"/>
      <c r="G781" s="17"/>
      <c r="H781" s="17"/>
      <c r="I781" s="19"/>
      <c r="J781" s="17"/>
      <c r="K781" s="17"/>
      <c r="L781" s="20"/>
      <c r="M781" s="20"/>
      <c r="N781" s="20"/>
      <c r="O781" s="20"/>
      <c r="P781" s="17"/>
      <c r="Q781" s="17"/>
      <c r="R781" s="17"/>
      <c r="S781" s="17"/>
      <c r="T781" s="17"/>
      <c r="U781" s="17"/>
      <c r="V781" s="17"/>
      <c r="W781" s="17"/>
      <c r="X781" s="17"/>
      <c r="Y781" s="17"/>
      <c r="Z781" s="17"/>
      <c r="AA781" s="17"/>
      <c r="AB781" s="43"/>
      <c r="AC781" s="43"/>
    </row>
    <row r="782" spans="1:29" s="50" customFormat="1" x14ac:dyDescent="0.25">
      <c r="A782" s="17"/>
      <c r="B782" s="18"/>
      <c r="C782" s="18"/>
      <c r="D782" s="17"/>
      <c r="E782" s="17"/>
      <c r="F782" s="17"/>
      <c r="G782" s="17"/>
      <c r="H782" s="17"/>
      <c r="I782" s="19"/>
      <c r="J782" s="17"/>
      <c r="K782" s="17"/>
      <c r="L782" s="20"/>
      <c r="M782" s="20"/>
      <c r="N782" s="20"/>
      <c r="O782" s="20"/>
      <c r="P782" s="17"/>
      <c r="Q782" s="17"/>
      <c r="R782" s="17"/>
      <c r="S782" s="17"/>
      <c r="T782" s="17"/>
      <c r="U782" s="17"/>
      <c r="V782" s="17"/>
      <c r="W782" s="17"/>
      <c r="X782" s="17"/>
      <c r="Y782" s="17"/>
      <c r="Z782" s="17"/>
      <c r="AA782" s="17"/>
      <c r="AB782" s="43"/>
      <c r="AC782" s="43"/>
    </row>
    <row r="783" spans="1:29" s="50" customFormat="1" x14ac:dyDescent="0.25">
      <c r="A783" s="17"/>
      <c r="B783" s="18"/>
      <c r="C783" s="18"/>
      <c r="D783" s="17"/>
      <c r="E783" s="17"/>
      <c r="F783" s="17"/>
      <c r="G783" s="17"/>
      <c r="H783" s="17"/>
      <c r="I783" s="19"/>
      <c r="J783" s="17"/>
      <c r="K783" s="17"/>
      <c r="L783" s="20"/>
      <c r="M783" s="20"/>
      <c r="N783" s="20"/>
      <c r="O783" s="20"/>
      <c r="P783" s="17"/>
      <c r="Q783" s="17"/>
      <c r="R783" s="17"/>
      <c r="S783" s="17"/>
      <c r="T783" s="17"/>
      <c r="U783" s="17"/>
      <c r="V783" s="17"/>
      <c r="W783" s="17"/>
      <c r="X783" s="17"/>
      <c r="Y783" s="17"/>
      <c r="Z783" s="17"/>
      <c r="AA783" s="17"/>
      <c r="AB783" s="43"/>
      <c r="AC783" s="43"/>
    </row>
    <row r="784" spans="1:29" s="50" customFormat="1" x14ac:dyDescent="0.25">
      <c r="A784" s="17"/>
      <c r="B784" s="18"/>
      <c r="C784" s="18"/>
      <c r="D784" s="17"/>
      <c r="E784" s="17"/>
      <c r="F784" s="17"/>
      <c r="G784" s="17"/>
      <c r="H784" s="17"/>
      <c r="I784" s="19"/>
      <c r="J784" s="17"/>
      <c r="K784" s="17"/>
      <c r="L784" s="20"/>
      <c r="M784" s="20"/>
      <c r="N784" s="20"/>
      <c r="O784" s="20"/>
      <c r="P784" s="17"/>
      <c r="Q784" s="17"/>
      <c r="R784" s="17"/>
      <c r="S784" s="17"/>
      <c r="T784" s="17"/>
      <c r="U784" s="17"/>
      <c r="V784" s="17"/>
      <c r="W784" s="17"/>
      <c r="X784" s="17"/>
      <c r="Y784" s="17"/>
      <c r="Z784" s="17"/>
      <c r="AA784" s="17"/>
      <c r="AB784" s="43"/>
      <c r="AC784" s="43"/>
    </row>
    <row r="785" spans="1:29" s="50" customFormat="1" x14ac:dyDescent="0.25">
      <c r="A785" s="17"/>
      <c r="B785" s="18"/>
      <c r="C785" s="18"/>
      <c r="D785" s="17"/>
      <c r="E785" s="17"/>
      <c r="F785" s="17"/>
      <c r="G785" s="17"/>
      <c r="H785" s="17"/>
      <c r="I785" s="19"/>
      <c r="J785" s="17"/>
      <c r="K785" s="17"/>
      <c r="L785" s="20"/>
      <c r="M785" s="20"/>
      <c r="N785" s="20"/>
      <c r="O785" s="20"/>
      <c r="P785" s="17"/>
      <c r="Q785" s="17"/>
      <c r="R785" s="17"/>
      <c r="S785" s="17"/>
      <c r="T785" s="17"/>
      <c r="U785" s="17"/>
      <c r="V785" s="17"/>
      <c r="W785" s="17"/>
      <c r="X785" s="17"/>
      <c r="Y785" s="17"/>
      <c r="Z785" s="17"/>
      <c r="AA785" s="17"/>
    </row>
    <row r="786" spans="1:29" s="50" customFormat="1" x14ac:dyDescent="0.25">
      <c r="A786" s="17"/>
      <c r="B786" s="18"/>
      <c r="C786" s="18"/>
      <c r="D786" s="17"/>
      <c r="E786" s="17"/>
      <c r="F786" s="17"/>
      <c r="G786" s="17"/>
      <c r="H786" s="17"/>
      <c r="I786" s="19"/>
      <c r="J786" s="17"/>
      <c r="K786" s="17"/>
      <c r="L786" s="20"/>
      <c r="M786" s="20"/>
      <c r="N786" s="20"/>
      <c r="O786" s="20"/>
      <c r="P786" s="17"/>
      <c r="Q786" s="17"/>
      <c r="R786" s="17"/>
      <c r="S786" s="17"/>
      <c r="T786" s="17"/>
      <c r="U786" s="17"/>
      <c r="V786" s="17"/>
      <c r="W786" s="17"/>
      <c r="X786" s="17"/>
      <c r="Y786" s="17"/>
      <c r="Z786" s="17"/>
      <c r="AA786" s="17"/>
      <c r="AB786" s="43"/>
      <c r="AC786" s="43"/>
    </row>
    <row r="787" spans="1:29" s="50" customFormat="1" x14ac:dyDescent="0.25">
      <c r="A787" s="17"/>
      <c r="B787" s="18"/>
      <c r="C787" s="18"/>
      <c r="D787" s="17"/>
      <c r="E787" s="17"/>
      <c r="F787" s="17"/>
      <c r="G787" s="17"/>
      <c r="H787" s="17"/>
      <c r="I787" s="19"/>
      <c r="J787" s="17"/>
      <c r="K787" s="17"/>
      <c r="L787" s="20"/>
      <c r="M787" s="20"/>
      <c r="N787" s="20"/>
      <c r="O787" s="20"/>
      <c r="P787" s="17"/>
      <c r="Q787" s="17"/>
      <c r="R787" s="17"/>
      <c r="S787" s="17"/>
      <c r="T787" s="17"/>
      <c r="U787" s="17"/>
      <c r="V787" s="17"/>
      <c r="W787" s="17"/>
      <c r="X787" s="17"/>
      <c r="Y787" s="17"/>
      <c r="Z787" s="17"/>
      <c r="AA787" s="17"/>
      <c r="AB787" s="49"/>
      <c r="AC787" s="49"/>
    </row>
    <row r="788" spans="1:29" s="50" customFormat="1" x14ac:dyDescent="0.25">
      <c r="A788" s="17"/>
      <c r="B788" s="18"/>
      <c r="C788" s="18"/>
      <c r="D788" s="17"/>
      <c r="E788" s="17"/>
      <c r="F788" s="17"/>
      <c r="G788" s="17"/>
      <c r="H788" s="17"/>
      <c r="I788" s="19"/>
      <c r="J788" s="17"/>
      <c r="K788" s="17"/>
      <c r="L788" s="20"/>
      <c r="M788" s="20"/>
      <c r="N788" s="20"/>
      <c r="O788" s="20"/>
      <c r="P788" s="17"/>
      <c r="Q788" s="17"/>
      <c r="R788" s="17"/>
      <c r="S788" s="17"/>
      <c r="T788" s="17"/>
      <c r="U788" s="17"/>
      <c r="V788" s="17"/>
      <c r="W788" s="17"/>
      <c r="X788" s="17"/>
      <c r="Y788" s="17"/>
      <c r="Z788" s="17"/>
      <c r="AA788" s="17"/>
      <c r="AB788" s="43"/>
      <c r="AC788" s="43"/>
    </row>
    <row r="789" spans="1:29" s="50" customFormat="1" x14ac:dyDescent="0.25">
      <c r="A789" s="17"/>
      <c r="B789" s="18"/>
      <c r="C789" s="18"/>
      <c r="D789" s="17"/>
      <c r="E789" s="17"/>
      <c r="F789" s="17"/>
      <c r="G789" s="17"/>
      <c r="H789" s="17"/>
      <c r="I789" s="19"/>
      <c r="J789" s="17"/>
      <c r="K789" s="17"/>
      <c r="L789" s="20"/>
      <c r="M789" s="20"/>
      <c r="N789" s="20"/>
      <c r="O789" s="20"/>
      <c r="P789" s="17"/>
      <c r="Q789" s="17"/>
      <c r="R789" s="17"/>
      <c r="S789" s="17"/>
      <c r="T789" s="17"/>
      <c r="U789" s="17"/>
      <c r="V789" s="17"/>
      <c r="W789" s="17"/>
      <c r="X789" s="17"/>
      <c r="Y789" s="17"/>
      <c r="Z789" s="17"/>
      <c r="AA789" s="17"/>
      <c r="AB789" s="43"/>
      <c r="AC789" s="43"/>
    </row>
    <row r="790" spans="1:29" s="50" customFormat="1" x14ac:dyDescent="0.25">
      <c r="A790" s="17"/>
      <c r="B790" s="18"/>
      <c r="C790" s="18"/>
      <c r="D790" s="17"/>
      <c r="E790" s="17"/>
      <c r="F790" s="17"/>
      <c r="G790" s="17"/>
      <c r="H790" s="17"/>
      <c r="I790" s="19"/>
      <c r="J790" s="17"/>
      <c r="K790" s="17"/>
      <c r="L790" s="20"/>
      <c r="M790" s="20"/>
      <c r="N790" s="20"/>
      <c r="O790" s="20"/>
      <c r="P790" s="17"/>
      <c r="Q790" s="17"/>
      <c r="R790" s="17"/>
      <c r="S790" s="17"/>
      <c r="T790" s="17"/>
      <c r="U790" s="17"/>
      <c r="V790" s="17"/>
      <c r="W790" s="17"/>
      <c r="X790" s="17"/>
      <c r="Y790" s="17"/>
      <c r="Z790" s="17"/>
      <c r="AA790" s="17"/>
      <c r="AB790" s="43"/>
      <c r="AC790" s="43"/>
    </row>
    <row r="791" spans="1:29" s="50" customFormat="1" x14ac:dyDescent="0.25">
      <c r="A791" s="17"/>
      <c r="B791" s="18"/>
      <c r="C791" s="18"/>
      <c r="D791" s="17"/>
      <c r="E791" s="17"/>
      <c r="F791" s="17"/>
      <c r="G791" s="17"/>
      <c r="H791" s="17"/>
      <c r="I791" s="19"/>
      <c r="J791" s="17"/>
      <c r="K791" s="17"/>
      <c r="L791" s="20"/>
      <c r="M791" s="20"/>
      <c r="N791" s="20"/>
      <c r="O791" s="20"/>
      <c r="P791" s="17"/>
      <c r="Q791" s="17"/>
      <c r="R791" s="17"/>
      <c r="S791" s="17"/>
      <c r="T791" s="17"/>
      <c r="U791" s="17"/>
      <c r="V791" s="17"/>
      <c r="W791" s="17"/>
      <c r="X791" s="17"/>
      <c r="Y791" s="17"/>
      <c r="Z791" s="17"/>
      <c r="AA791" s="17"/>
    </row>
    <row r="792" spans="1:29" s="50" customFormat="1" x14ac:dyDescent="0.25">
      <c r="A792" s="17"/>
      <c r="B792" s="18"/>
      <c r="C792" s="18"/>
      <c r="D792" s="17"/>
      <c r="E792" s="17"/>
      <c r="F792" s="17"/>
      <c r="G792" s="17"/>
      <c r="H792" s="17"/>
      <c r="I792" s="19"/>
      <c r="J792" s="17"/>
      <c r="K792" s="17"/>
      <c r="L792" s="20"/>
      <c r="M792" s="20"/>
      <c r="N792" s="20"/>
      <c r="O792" s="20"/>
      <c r="P792" s="17"/>
      <c r="Q792" s="17"/>
      <c r="R792" s="17"/>
      <c r="S792" s="17"/>
      <c r="T792" s="17"/>
      <c r="U792" s="17"/>
      <c r="V792" s="17"/>
      <c r="W792" s="17"/>
      <c r="X792" s="17"/>
      <c r="Y792" s="17"/>
      <c r="Z792" s="17"/>
      <c r="AA792" s="17"/>
      <c r="AB792" s="43"/>
      <c r="AC792" s="43"/>
    </row>
    <row r="793" spans="1:29" s="50" customFormat="1" x14ac:dyDescent="0.25">
      <c r="A793" s="17"/>
      <c r="B793" s="18"/>
      <c r="C793" s="18"/>
      <c r="D793" s="17"/>
      <c r="E793" s="17"/>
      <c r="F793" s="17"/>
      <c r="G793" s="17"/>
      <c r="H793" s="17"/>
      <c r="I793" s="19"/>
      <c r="J793" s="17"/>
      <c r="K793" s="17"/>
      <c r="L793" s="20"/>
      <c r="M793" s="20"/>
      <c r="N793" s="20"/>
      <c r="O793" s="20"/>
      <c r="P793" s="17"/>
      <c r="Q793" s="17"/>
      <c r="R793" s="17"/>
      <c r="S793" s="17"/>
      <c r="T793" s="17"/>
      <c r="U793" s="17"/>
      <c r="V793" s="17"/>
      <c r="W793" s="17"/>
      <c r="X793" s="17"/>
      <c r="Y793" s="17"/>
      <c r="Z793" s="17"/>
      <c r="AA793" s="17"/>
      <c r="AB793" s="46"/>
      <c r="AC793" s="46"/>
    </row>
    <row r="794" spans="1:29" s="50" customFormat="1" x14ac:dyDescent="0.25">
      <c r="A794" s="17"/>
      <c r="B794" s="18"/>
      <c r="C794" s="18"/>
      <c r="D794" s="17"/>
      <c r="E794" s="17"/>
      <c r="F794" s="17"/>
      <c r="G794" s="17"/>
      <c r="H794" s="17"/>
      <c r="I794" s="19"/>
      <c r="J794" s="17"/>
      <c r="K794" s="17"/>
      <c r="L794" s="20"/>
      <c r="M794" s="20"/>
      <c r="N794" s="20"/>
      <c r="O794" s="20"/>
      <c r="P794" s="17"/>
      <c r="Q794" s="17"/>
      <c r="R794" s="17"/>
      <c r="S794" s="17"/>
      <c r="T794" s="17"/>
      <c r="U794" s="17"/>
      <c r="V794" s="17"/>
      <c r="W794" s="17"/>
      <c r="X794" s="17"/>
      <c r="Y794" s="17"/>
      <c r="Z794" s="17"/>
      <c r="AA794" s="17"/>
      <c r="AB794" s="43"/>
      <c r="AC794" s="43"/>
    </row>
    <row r="795" spans="1:29" s="50" customFormat="1" x14ac:dyDescent="0.25">
      <c r="A795" s="17"/>
      <c r="B795" s="18"/>
      <c r="C795" s="18"/>
      <c r="D795" s="17"/>
      <c r="E795" s="17"/>
      <c r="F795" s="17"/>
      <c r="G795" s="17"/>
      <c r="H795" s="17"/>
      <c r="I795" s="19"/>
      <c r="J795" s="17"/>
      <c r="K795" s="17"/>
      <c r="L795" s="20"/>
      <c r="M795" s="20"/>
      <c r="N795" s="20"/>
      <c r="O795" s="20"/>
      <c r="P795" s="17"/>
      <c r="Q795" s="17"/>
      <c r="R795" s="17"/>
      <c r="S795" s="17"/>
      <c r="T795" s="17"/>
      <c r="U795" s="17"/>
      <c r="V795" s="17"/>
      <c r="W795" s="17"/>
      <c r="X795" s="17"/>
      <c r="Y795" s="17"/>
      <c r="Z795" s="17"/>
      <c r="AA795" s="17"/>
      <c r="AB795" s="43"/>
      <c r="AC795" s="43"/>
    </row>
    <row r="796" spans="1:29" s="50" customFormat="1" x14ac:dyDescent="0.25">
      <c r="A796" s="17"/>
      <c r="B796" s="18"/>
      <c r="C796" s="18"/>
      <c r="D796" s="17"/>
      <c r="E796" s="17"/>
      <c r="F796" s="17"/>
      <c r="G796" s="18"/>
      <c r="H796" s="18"/>
      <c r="I796" s="19"/>
      <c r="J796" s="17"/>
      <c r="K796" s="17"/>
      <c r="L796" s="20"/>
      <c r="M796" s="20"/>
      <c r="N796" s="20"/>
      <c r="O796" s="20"/>
      <c r="P796" s="17"/>
      <c r="Q796" s="17"/>
      <c r="R796" s="17"/>
      <c r="S796" s="17"/>
      <c r="T796" s="17"/>
      <c r="U796" s="17"/>
      <c r="V796" s="17"/>
      <c r="W796" s="17"/>
      <c r="X796" s="17"/>
      <c r="Y796" s="17"/>
      <c r="Z796" s="17"/>
      <c r="AA796" s="17"/>
      <c r="AB796" s="18"/>
      <c r="AC796" s="18"/>
    </row>
    <row r="797" spans="1:29" s="50" customFormat="1" x14ac:dyDescent="0.25">
      <c r="A797" s="17"/>
      <c r="B797" s="18"/>
      <c r="C797" s="18"/>
      <c r="D797" s="17"/>
      <c r="E797" s="17"/>
      <c r="F797" s="17"/>
      <c r="G797" s="17"/>
      <c r="H797" s="17"/>
      <c r="I797" s="19"/>
      <c r="J797" s="17"/>
      <c r="K797" s="17"/>
      <c r="L797" s="20"/>
      <c r="M797" s="20"/>
      <c r="N797" s="20"/>
      <c r="O797" s="20"/>
      <c r="P797" s="17"/>
      <c r="Q797" s="17"/>
      <c r="R797" s="17"/>
      <c r="S797" s="17"/>
      <c r="T797" s="17"/>
      <c r="U797" s="17"/>
      <c r="V797" s="17"/>
      <c r="W797" s="17"/>
      <c r="X797" s="17"/>
      <c r="Y797" s="17"/>
      <c r="Z797" s="17"/>
      <c r="AA797" s="17"/>
      <c r="AB797" s="43"/>
      <c r="AC797" s="43"/>
    </row>
    <row r="798" spans="1:29" s="50" customFormat="1" x14ac:dyDescent="0.25">
      <c r="A798" s="17"/>
      <c r="B798" s="18"/>
      <c r="C798" s="18"/>
      <c r="D798" s="17"/>
      <c r="E798" s="17"/>
      <c r="F798" s="17"/>
      <c r="G798" s="17"/>
      <c r="H798" s="17"/>
      <c r="I798" s="19"/>
      <c r="J798" s="17"/>
      <c r="K798" s="17"/>
      <c r="L798" s="20"/>
      <c r="M798" s="20"/>
      <c r="N798" s="20"/>
      <c r="O798" s="20"/>
      <c r="P798" s="17"/>
      <c r="Q798" s="17"/>
      <c r="R798" s="17"/>
      <c r="S798" s="17"/>
      <c r="T798" s="17"/>
      <c r="U798" s="17"/>
      <c r="V798" s="17"/>
      <c r="W798" s="17"/>
      <c r="X798" s="17"/>
      <c r="Y798" s="17"/>
      <c r="Z798" s="17"/>
      <c r="AA798" s="17"/>
      <c r="AB798" s="43"/>
      <c r="AC798" s="43"/>
    </row>
    <row r="799" spans="1:29" s="50" customFormat="1" x14ac:dyDescent="0.25">
      <c r="A799" s="17"/>
      <c r="B799" s="18"/>
      <c r="C799" s="18"/>
      <c r="D799" s="17"/>
      <c r="E799" s="17"/>
      <c r="F799" s="17"/>
      <c r="G799" s="17"/>
      <c r="H799" s="17"/>
      <c r="I799" s="19"/>
      <c r="J799" s="17"/>
      <c r="K799" s="17"/>
      <c r="L799" s="20"/>
      <c r="M799" s="20"/>
      <c r="N799" s="20"/>
      <c r="O799" s="20"/>
      <c r="P799" s="17"/>
      <c r="Q799" s="17"/>
      <c r="R799" s="17"/>
      <c r="S799" s="17"/>
      <c r="T799" s="17"/>
      <c r="U799" s="17"/>
      <c r="V799" s="17"/>
      <c r="W799" s="17"/>
      <c r="X799" s="17"/>
      <c r="Y799" s="17"/>
      <c r="Z799" s="17"/>
      <c r="AA799" s="17"/>
      <c r="AB799" s="43"/>
      <c r="AC799" s="43"/>
    </row>
    <row r="800" spans="1:29" s="50" customFormat="1" x14ac:dyDescent="0.25">
      <c r="A800" s="17"/>
      <c r="B800" s="18"/>
      <c r="C800" s="18"/>
      <c r="D800" s="17"/>
      <c r="E800" s="17"/>
      <c r="F800" s="17"/>
      <c r="G800" s="17"/>
      <c r="H800" s="17"/>
      <c r="I800" s="19"/>
      <c r="J800" s="17"/>
      <c r="K800" s="17"/>
      <c r="L800" s="20"/>
      <c r="M800" s="20"/>
      <c r="N800" s="20"/>
      <c r="O800" s="20"/>
      <c r="P800" s="17"/>
      <c r="Q800" s="17"/>
      <c r="R800" s="17"/>
      <c r="S800" s="17"/>
      <c r="T800" s="17"/>
      <c r="U800" s="17"/>
      <c r="V800" s="17"/>
      <c r="W800" s="17"/>
      <c r="X800" s="17"/>
      <c r="Y800" s="17"/>
      <c r="Z800" s="17"/>
      <c r="AA800" s="17"/>
      <c r="AB800" s="48"/>
      <c r="AC800" s="48"/>
    </row>
    <row r="801" spans="1:29" s="50" customFormat="1" x14ac:dyDescent="0.25">
      <c r="A801" s="17"/>
      <c r="B801" s="18"/>
      <c r="C801" s="18"/>
      <c r="D801" s="17"/>
      <c r="E801" s="17"/>
      <c r="F801" s="17"/>
      <c r="G801" s="17"/>
      <c r="H801" s="17"/>
      <c r="I801" s="19"/>
      <c r="J801" s="17"/>
      <c r="K801" s="17"/>
      <c r="L801" s="20"/>
      <c r="M801" s="20"/>
      <c r="N801" s="20"/>
      <c r="O801" s="20"/>
      <c r="P801" s="17"/>
      <c r="Q801" s="17"/>
      <c r="R801" s="17"/>
      <c r="S801" s="17"/>
      <c r="T801" s="17"/>
      <c r="U801" s="17"/>
      <c r="V801" s="17"/>
      <c r="W801" s="17"/>
      <c r="X801" s="17"/>
      <c r="Y801" s="17"/>
      <c r="Z801" s="17"/>
      <c r="AA801" s="17"/>
      <c r="AB801" s="43"/>
      <c r="AC801" s="43"/>
    </row>
    <row r="802" spans="1:29" s="50" customFormat="1" x14ac:dyDescent="0.25">
      <c r="A802" s="17"/>
      <c r="B802" s="18"/>
      <c r="C802" s="18"/>
      <c r="D802" s="17"/>
      <c r="E802" s="17"/>
      <c r="F802" s="17"/>
      <c r="G802" s="17"/>
      <c r="H802" s="17"/>
      <c r="I802" s="19"/>
      <c r="J802" s="17"/>
      <c r="K802" s="17"/>
      <c r="L802" s="20"/>
      <c r="M802" s="20"/>
      <c r="N802" s="20"/>
      <c r="O802" s="20"/>
      <c r="P802" s="17"/>
      <c r="Q802" s="17"/>
      <c r="R802" s="17"/>
      <c r="S802" s="17"/>
      <c r="T802" s="17"/>
      <c r="U802" s="17"/>
      <c r="V802" s="17"/>
      <c r="W802" s="17"/>
      <c r="X802" s="17"/>
      <c r="Y802" s="17"/>
      <c r="Z802" s="17"/>
      <c r="AA802" s="17"/>
      <c r="AB802" s="43"/>
      <c r="AC802" s="43"/>
    </row>
    <row r="803" spans="1:29" s="50" customFormat="1" x14ac:dyDescent="0.25">
      <c r="A803" s="17"/>
      <c r="B803" s="18"/>
      <c r="C803" s="18"/>
      <c r="D803" s="17"/>
      <c r="E803" s="17"/>
      <c r="F803" s="17"/>
      <c r="G803" s="17"/>
      <c r="H803" s="17"/>
      <c r="I803" s="19"/>
      <c r="J803" s="17"/>
      <c r="K803" s="17"/>
      <c r="L803" s="20"/>
      <c r="M803" s="20"/>
      <c r="N803" s="20"/>
      <c r="O803" s="20"/>
      <c r="P803" s="17"/>
      <c r="Q803" s="17"/>
      <c r="R803" s="17"/>
      <c r="S803" s="17"/>
      <c r="T803" s="17"/>
      <c r="U803" s="17"/>
      <c r="V803" s="17"/>
      <c r="W803" s="17"/>
      <c r="X803" s="17"/>
      <c r="Y803" s="17"/>
      <c r="Z803" s="17"/>
      <c r="AA803" s="17"/>
      <c r="AB803" s="43"/>
      <c r="AC803" s="43"/>
    </row>
    <row r="804" spans="1:29" s="50" customFormat="1" x14ac:dyDescent="0.25">
      <c r="A804" s="17"/>
      <c r="B804" s="18"/>
      <c r="C804" s="18"/>
      <c r="D804" s="17"/>
      <c r="E804" s="17"/>
      <c r="F804" s="17"/>
      <c r="G804" s="17"/>
      <c r="H804" s="17"/>
      <c r="I804" s="19"/>
      <c r="J804" s="17"/>
      <c r="K804" s="17"/>
      <c r="L804" s="20"/>
      <c r="M804" s="20"/>
      <c r="N804" s="20"/>
      <c r="O804" s="20"/>
      <c r="P804" s="17"/>
      <c r="Q804" s="17"/>
      <c r="R804" s="17"/>
      <c r="S804" s="17"/>
      <c r="T804" s="17"/>
      <c r="U804" s="17"/>
      <c r="V804" s="17"/>
      <c r="W804" s="17"/>
      <c r="X804" s="17"/>
      <c r="Y804" s="17"/>
      <c r="Z804" s="17"/>
      <c r="AA804" s="17"/>
      <c r="AB804" s="43"/>
      <c r="AC804" s="43"/>
    </row>
    <row r="805" spans="1:29" s="50" customFormat="1" x14ac:dyDescent="0.25">
      <c r="A805" s="17"/>
      <c r="B805" s="18"/>
      <c r="C805" s="18"/>
      <c r="D805" s="17"/>
      <c r="E805" s="17"/>
      <c r="F805" s="17"/>
      <c r="G805" s="17"/>
      <c r="H805" s="17"/>
      <c r="I805" s="19"/>
      <c r="J805" s="17"/>
      <c r="K805" s="17"/>
      <c r="L805" s="20"/>
      <c r="M805" s="20"/>
      <c r="N805" s="20"/>
      <c r="O805" s="20"/>
      <c r="P805" s="17"/>
      <c r="Q805" s="17"/>
      <c r="R805" s="17"/>
      <c r="S805" s="17"/>
      <c r="T805" s="17"/>
      <c r="U805" s="17"/>
      <c r="V805" s="17"/>
      <c r="W805" s="17"/>
      <c r="X805" s="17"/>
      <c r="Y805" s="17"/>
      <c r="Z805" s="17"/>
      <c r="AA805" s="17"/>
      <c r="AB805" s="43"/>
      <c r="AC805" s="43"/>
    </row>
    <row r="806" spans="1:29" s="50" customFormat="1" x14ac:dyDescent="0.25">
      <c r="A806" s="17"/>
      <c r="B806" s="18"/>
      <c r="C806" s="18"/>
      <c r="D806" s="17"/>
      <c r="E806" s="17"/>
      <c r="F806" s="17"/>
      <c r="G806" s="17"/>
      <c r="H806" s="17"/>
      <c r="I806" s="19"/>
      <c r="J806" s="17"/>
      <c r="K806" s="17"/>
      <c r="L806" s="20"/>
      <c r="M806" s="20"/>
      <c r="N806" s="20"/>
      <c r="O806" s="20"/>
      <c r="P806" s="17"/>
      <c r="Q806" s="17"/>
      <c r="R806" s="17"/>
      <c r="S806" s="17"/>
      <c r="T806" s="17"/>
      <c r="U806" s="17"/>
      <c r="V806" s="17"/>
      <c r="W806" s="17"/>
      <c r="X806" s="17"/>
      <c r="Y806" s="17"/>
      <c r="Z806" s="17"/>
      <c r="AA806" s="17"/>
    </row>
    <row r="807" spans="1:29" s="50" customFormat="1" x14ac:dyDescent="0.25">
      <c r="A807" s="17"/>
      <c r="B807" s="18"/>
      <c r="C807" s="18"/>
      <c r="D807" s="17"/>
      <c r="E807" s="17"/>
      <c r="F807" s="17"/>
      <c r="G807" s="17"/>
      <c r="H807" s="17"/>
      <c r="I807" s="19"/>
      <c r="J807" s="17"/>
      <c r="K807" s="17"/>
      <c r="L807" s="20"/>
      <c r="M807" s="20"/>
      <c r="N807" s="20"/>
      <c r="O807" s="20"/>
      <c r="P807" s="17"/>
      <c r="Q807" s="17"/>
      <c r="R807" s="17"/>
      <c r="S807" s="17"/>
      <c r="T807" s="17"/>
      <c r="U807" s="17"/>
      <c r="V807" s="17"/>
      <c r="W807" s="17"/>
      <c r="X807" s="17"/>
      <c r="Y807" s="17"/>
      <c r="Z807" s="17"/>
      <c r="AA807" s="17"/>
      <c r="AB807" s="43"/>
      <c r="AC807" s="43"/>
    </row>
    <row r="808" spans="1:29" s="50" customFormat="1" x14ac:dyDescent="0.25">
      <c r="A808" s="17"/>
      <c r="B808" s="18"/>
      <c r="C808" s="18"/>
      <c r="D808" s="17"/>
      <c r="E808" s="17"/>
      <c r="F808" s="17"/>
      <c r="G808" s="17"/>
      <c r="H808" s="17"/>
      <c r="I808" s="19"/>
      <c r="J808" s="17"/>
      <c r="K808" s="17"/>
      <c r="L808" s="20"/>
      <c r="M808" s="20"/>
      <c r="N808" s="20"/>
      <c r="O808" s="20"/>
      <c r="P808" s="17"/>
      <c r="Q808" s="17"/>
      <c r="R808" s="17"/>
      <c r="S808" s="17"/>
      <c r="T808" s="17"/>
      <c r="U808" s="17"/>
      <c r="V808" s="17"/>
      <c r="W808" s="17"/>
      <c r="X808" s="17"/>
      <c r="Y808" s="17"/>
      <c r="Z808" s="17"/>
      <c r="AA808" s="17"/>
      <c r="AB808" s="51"/>
      <c r="AC808" s="51"/>
    </row>
    <row r="809" spans="1:29" s="50" customFormat="1" x14ac:dyDescent="0.25">
      <c r="A809" s="17"/>
      <c r="B809" s="18"/>
      <c r="C809" s="18"/>
      <c r="D809" s="17"/>
      <c r="E809" s="17"/>
      <c r="F809" s="17"/>
      <c r="G809" s="17"/>
      <c r="H809" s="17"/>
      <c r="I809" s="19"/>
      <c r="J809" s="17"/>
      <c r="K809" s="17"/>
      <c r="L809" s="20"/>
      <c r="M809" s="20"/>
      <c r="N809" s="20"/>
      <c r="O809" s="20"/>
      <c r="P809" s="17"/>
      <c r="Q809" s="17"/>
      <c r="R809" s="17"/>
      <c r="S809" s="17"/>
      <c r="T809" s="17"/>
      <c r="U809" s="17"/>
      <c r="V809" s="17"/>
      <c r="W809" s="17"/>
      <c r="X809" s="17"/>
      <c r="Y809" s="17"/>
      <c r="Z809" s="17"/>
      <c r="AA809" s="17"/>
      <c r="AB809" s="47"/>
      <c r="AC809" s="47"/>
    </row>
    <row r="810" spans="1:29" s="50" customFormat="1" x14ac:dyDescent="0.25">
      <c r="A810" s="17"/>
      <c r="B810" s="18"/>
      <c r="C810" s="18"/>
      <c r="D810" s="17"/>
      <c r="E810" s="17"/>
      <c r="F810" s="17"/>
      <c r="G810" s="17"/>
      <c r="H810" s="17"/>
      <c r="I810" s="19"/>
      <c r="J810" s="17"/>
      <c r="K810" s="17"/>
      <c r="L810" s="20"/>
      <c r="M810" s="20"/>
      <c r="N810" s="20"/>
      <c r="O810" s="20"/>
      <c r="P810" s="17"/>
      <c r="Q810" s="17"/>
      <c r="R810" s="17"/>
      <c r="S810" s="17"/>
      <c r="T810" s="17"/>
      <c r="U810" s="17"/>
      <c r="V810" s="17"/>
      <c r="W810" s="17"/>
      <c r="X810" s="17"/>
      <c r="Y810" s="17"/>
      <c r="Z810" s="17"/>
      <c r="AA810" s="17"/>
      <c r="AB810" s="43"/>
      <c r="AC810" s="43"/>
    </row>
    <row r="811" spans="1:29" s="50" customFormat="1" x14ac:dyDescent="0.25">
      <c r="A811" s="17"/>
      <c r="B811" s="18"/>
      <c r="C811" s="18"/>
      <c r="D811" s="17"/>
      <c r="E811" s="17"/>
      <c r="F811" s="17"/>
      <c r="G811" s="17"/>
      <c r="H811" s="17"/>
      <c r="I811" s="19"/>
      <c r="J811" s="17"/>
      <c r="K811" s="17"/>
      <c r="L811" s="20"/>
      <c r="M811" s="20"/>
      <c r="N811" s="20"/>
      <c r="O811" s="20"/>
      <c r="P811" s="17"/>
      <c r="Q811" s="17"/>
      <c r="R811" s="17"/>
      <c r="S811" s="17"/>
      <c r="T811" s="17"/>
      <c r="U811" s="17"/>
      <c r="V811" s="17"/>
      <c r="W811" s="17"/>
      <c r="X811" s="17"/>
      <c r="Y811" s="17"/>
      <c r="Z811" s="17"/>
      <c r="AA811" s="17"/>
      <c r="AB811" s="43"/>
      <c r="AC811" s="43"/>
    </row>
    <row r="812" spans="1:29" s="50" customFormat="1" x14ac:dyDescent="0.25">
      <c r="A812" s="17"/>
      <c r="B812" s="18"/>
      <c r="C812" s="18"/>
      <c r="D812" s="17"/>
      <c r="E812" s="17"/>
      <c r="F812" s="17"/>
      <c r="G812" s="17"/>
      <c r="H812" s="17"/>
      <c r="I812" s="19"/>
      <c r="J812" s="17"/>
      <c r="K812" s="17"/>
      <c r="L812" s="20"/>
      <c r="M812" s="20"/>
      <c r="N812" s="20"/>
      <c r="O812" s="20"/>
      <c r="P812" s="17"/>
      <c r="Q812" s="17"/>
      <c r="R812" s="17"/>
      <c r="S812" s="17"/>
      <c r="T812" s="17"/>
      <c r="U812" s="17"/>
      <c r="V812" s="17"/>
      <c r="W812" s="17"/>
      <c r="X812" s="17"/>
      <c r="Y812" s="17"/>
      <c r="Z812" s="17"/>
      <c r="AA812" s="17"/>
      <c r="AB812" s="47"/>
      <c r="AC812" s="47"/>
    </row>
    <row r="813" spans="1:29" s="50" customFormat="1" x14ac:dyDescent="0.25">
      <c r="A813" s="17"/>
      <c r="B813" s="18"/>
      <c r="C813" s="18"/>
      <c r="D813" s="17"/>
      <c r="E813" s="17"/>
      <c r="F813" s="17"/>
      <c r="G813" s="17"/>
      <c r="H813" s="17"/>
      <c r="I813" s="19"/>
      <c r="J813" s="17"/>
      <c r="K813" s="17"/>
      <c r="L813" s="20"/>
      <c r="M813" s="20"/>
      <c r="N813" s="20"/>
      <c r="O813" s="20"/>
      <c r="P813" s="17"/>
      <c r="Q813" s="17"/>
      <c r="R813" s="17"/>
      <c r="S813" s="17"/>
      <c r="T813" s="17"/>
      <c r="U813" s="17"/>
      <c r="V813" s="17"/>
      <c r="W813" s="17"/>
      <c r="X813" s="17"/>
      <c r="Y813" s="17"/>
      <c r="Z813" s="17"/>
      <c r="AA813" s="17"/>
      <c r="AB813" s="43"/>
      <c r="AC813" s="43"/>
    </row>
    <row r="814" spans="1:29" s="50" customFormat="1" x14ac:dyDescent="0.25">
      <c r="A814" s="17"/>
      <c r="B814" s="18"/>
      <c r="C814" s="18"/>
      <c r="D814" s="17"/>
      <c r="E814" s="17"/>
      <c r="F814" s="17"/>
      <c r="G814" s="17"/>
      <c r="H814" s="17"/>
      <c r="I814" s="19"/>
      <c r="J814" s="17"/>
      <c r="K814" s="17"/>
      <c r="L814" s="20"/>
      <c r="M814" s="20"/>
      <c r="N814" s="20"/>
      <c r="O814" s="20"/>
      <c r="P814" s="17"/>
      <c r="Q814" s="17"/>
      <c r="R814" s="17"/>
      <c r="S814" s="17"/>
      <c r="T814" s="17"/>
      <c r="U814" s="17"/>
      <c r="V814" s="17"/>
      <c r="W814" s="17"/>
      <c r="X814" s="17"/>
      <c r="Y814" s="17"/>
      <c r="Z814" s="17"/>
      <c r="AA814" s="17"/>
      <c r="AB814" s="43"/>
      <c r="AC814" s="43"/>
    </row>
    <row r="815" spans="1:29" s="50" customFormat="1" x14ac:dyDescent="0.25">
      <c r="A815" s="17"/>
      <c r="B815" s="18"/>
      <c r="C815" s="18"/>
      <c r="D815" s="17"/>
      <c r="E815" s="17"/>
      <c r="F815" s="17"/>
      <c r="G815" s="17"/>
      <c r="H815" s="17"/>
      <c r="I815" s="19"/>
      <c r="J815" s="17"/>
      <c r="K815" s="17"/>
      <c r="L815" s="20"/>
      <c r="M815" s="20"/>
      <c r="N815" s="20"/>
      <c r="O815" s="20"/>
      <c r="P815" s="17"/>
      <c r="Q815" s="17"/>
      <c r="R815" s="17"/>
      <c r="S815" s="17"/>
      <c r="T815" s="17"/>
      <c r="U815" s="17"/>
      <c r="V815" s="17"/>
      <c r="W815" s="17"/>
      <c r="X815" s="17"/>
      <c r="Y815" s="17"/>
      <c r="Z815" s="17"/>
      <c r="AA815" s="17"/>
      <c r="AB815" s="49"/>
      <c r="AC815" s="49"/>
    </row>
    <row r="816" spans="1:29" s="50" customFormat="1" x14ac:dyDescent="0.25">
      <c r="A816" s="17"/>
      <c r="B816" s="18"/>
      <c r="C816" s="18"/>
      <c r="D816" s="17"/>
      <c r="E816" s="17"/>
      <c r="F816" s="17"/>
      <c r="G816" s="17"/>
      <c r="H816" s="17"/>
      <c r="I816" s="19"/>
      <c r="J816" s="17"/>
      <c r="K816" s="17"/>
      <c r="L816" s="20"/>
      <c r="M816" s="20"/>
      <c r="N816" s="20"/>
      <c r="O816" s="20"/>
      <c r="P816" s="17"/>
      <c r="Q816" s="17"/>
      <c r="R816" s="17"/>
      <c r="S816" s="17"/>
      <c r="T816" s="17"/>
      <c r="U816" s="17"/>
      <c r="V816" s="17"/>
      <c r="W816" s="17"/>
      <c r="X816" s="17"/>
      <c r="Y816" s="17"/>
      <c r="Z816" s="17"/>
      <c r="AA816" s="17"/>
    </row>
    <row r="817" spans="1:29" s="50" customFormat="1" x14ac:dyDescent="0.25">
      <c r="A817" s="17"/>
      <c r="B817" s="18"/>
      <c r="C817" s="18"/>
      <c r="D817" s="17"/>
      <c r="E817" s="17"/>
      <c r="F817" s="17"/>
      <c r="G817" s="17"/>
      <c r="H817" s="17"/>
      <c r="I817" s="19"/>
      <c r="J817" s="17"/>
      <c r="K817" s="17"/>
      <c r="L817" s="20"/>
      <c r="M817" s="20"/>
      <c r="N817" s="20"/>
      <c r="O817" s="20"/>
      <c r="P817" s="17"/>
      <c r="Q817" s="17"/>
      <c r="R817" s="17"/>
      <c r="S817" s="17"/>
      <c r="T817" s="17"/>
      <c r="U817" s="17"/>
      <c r="V817" s="17"/>
      <c r="W817" s="17"/>
      <c r="X817" s="17"/>
      <c r="Y817" s="17"/>
      <c r="Z817" s="17"/>
      <c r="AA817" s="17"/>
      <c r="AB817" s="43"/>
      <c r="AC817" s="43"/>
    </row>
    <row r="818" spans="1:29" s="50" customFormat="1" x14ac:dyDescent="0.25">
      <c r="A818" s="17"/>
      <c r="B818" s="18"/>
      <c r="C818" s="18"/>
      <c r="D818" s="17"/>
      <c r="E818" s="17"/>
      <c r="F818" s="17"/>
      <c r="G818" s="17"/>
      <c r="H818" s="17"/>
      <c r="I818" s="19"/>
      <c r="J818" s="17"/>
      <c r="K818" s="17"/>
      <c r="L818" s="20"/>
      <c r="M818" s="20"/>
      <c r="N818" s="20"/>
      <c r="O818" s="20"/>
      <c r="P818" s="17"/>
      <c r="Q818" s="17"/>
      <c r="R818" s="17"/>
      <c r="S818" s="17"/>
      <c r="T818" s="17"/>
      <c r="U818" s="17"/>
      <c r="V818" s="17"/>
      <c r="W818" s="17"/>
      <c r="X818" s="17"/>
      <c r="Y818" s="17"/>
      <c r="Z818" s="17"/>
      <c r="AA818" s="17"/>
      <c r="AB818" s="43"/>
      <c r="AC818" s="43"/>
    </row>
    <row r="819" spans="1:29" s="50" customFormat="1" x14ac:dyDescent="0.25">
      <c r="A819" s="17"/>
      <c r="B819" s="18"/>
      <c r="C819" s="18"/>
      <c r="D819" s="17"/>
      <c r="E819" s="17"/>
      <c r="F819" s="17"/>
      <c r="G819" s="17"/>
      <c r="H819" s="17"/>
      <c r="I819" s="19"/>
      <c r="J819" s="17"/>
      <c r="K819" s="17"/>
      <c r="L819" s="20"/>
      <c r="M819" s="20"/>
      <c r="N819" s="20"/>
      <c r="O819" s="20"/>
      <c r="P819" s="17"/>
      <c r="Q819" s="17"/>
      <c r="R819" s="17"/>
      <c r="S819" s="17"/>
      <c r="T819" s="17"/>
      <c r="U819" s="17"/>
      <c r="V819" s="17"/>
      <c r="W819" s="17"/>
      <c r="X819" s="17"/>
      <c r="Y819" s="17"/>
      <c r="Z819" s="17"/>
      <c r="AA819" s="17"/>
      <c r="AB819" s="49"/>
      <c r="AC819" s="49"/>
    </row>
    <row r="820" spans="1:29" s="50" customFormat="1" x14ac:dyDescent="0.25">
      <c r="A820" s="17"/>
      <c r="B820" s="18"/>
      <c r="C820" s="18"/>
      <c r="D820" s="17"/>
      <c r="E820" s="17"/>
      <c r="F820" s="17"/>
      <c r="G820" s="17"/>
      <c r="H820" s="17"/>
      <c r="I820" s="19"/>
      <c r="J820" s="17"/>
      <c r="K820" s="17"/>
      <c r="L820" s="20"/>
      <c r="M820" s="20"/>
      <c r="N820" s="20"/>
      <c r="O820" s="20"/>
      <c r="P820" s="17"/>
      <c r="Q820" s="17"/>
      <c r="R820" s="17"/>
      <c r="S820" s="17"/>
      <c r="T820" s="17"/>
      <c r="U820" s="17"/>
      <c r="V820" s="17"/>
      <c r="W820" s="17"/>
      <c r="X820" s="17"/>
      <c r="Y820" s="17"/>
      <c r="Z820" s="17"/>
      <c r="AA820" s="17"/>
      <c r="AB820" s="43"/>
      <c r="AC820" s="43"/>
    </row>
    <row r="821" spans="1:29" s="50" customFormat="1" x14ac:dyDescent="0.25">
      <c r="A821" s="17"/>
      <c r="B821" s="18"/>
      <c r="C821" s="18"/>
      <c r="D821" s="17"/>
      <c r="E821" s="17"/>
      <c r="F821" s="17"/>
      <c r="G821" s="17"/>
      <c r="H821" s="17"/>
      <c r="I821" s="19"/>
      <c r="J821" s="17"/>
      <c r="K821" s="17"/>
      <c r="L821" s="20"/>
      <c r="M821" s="20"/>
      <c r="N821" s="20"/>
      <c r="O821" s="20"/>
      <c r="P821" s="17"/>
      <c r="Q821" s="17"/>
      <c r="R821" s="17"/>
      <c r="S821" s="17"/>
      <c r="T821" s="17"/>
      <c r="U821" s="17"/>
      <c r="V821" s="17"/>
      <c r="W821" s="17"/>
      <c r="X821" s="17"/>
      <c r="Y821" s="17"/>
      <c r="Z821" s="17"/>
      <c r="AA821" s="17"/>
      <c r="AB821" s="43"/>
      <c r="AC821" s="43"/>
    </row>
    <row r="822" spans="1:29" s="50" customFormat="1" x14ac:dyDescent="0.25">
      <c r="A822" s="17"/>
      <c r="B822" s="18"/>
      <c r="C822" s="18"/>
      <c r="D822" s="17"/>
      <c r="E822" s="17"/>
      <c r="F822" s="17"/>
      <c r="G822" s="17"/>
      <c r="H822" s="17"/>
      <c r="I822" s="19"/>
      <c r="J822" s="17"/>
      <c r="K822" s="17"/>
      <c r="L822" s="20"/>
      <c r="M822" s="20"/>
      <c r="N822" s="20"/>
      <c r="O822" s="20"/>
      <c r="P822" s="17"/>
      <c r="Q822" s="17"/>
      <c r="R822" s="17"/>
      <c r="S822" s="17"/>
      <c r="T822" s="17"/>
      <c r="U822" s="17"/>
      <c r="V822" s="17"/>
      <c r="W822" s="17"/>
      <c r="X822" s="17"/>
      <c r="Y822" s="17"/>
      <c r="Z822" s="17"/>
      <c r="AA822" s="17"/>
    </row>
    <row r="823" spans="1:29" s="50" customFormat="1" x14ac:dyDescent="0.25">
      <c r="A823" s="17"/>
      <c r="B823" s="18"/>
      <c r="C823" s="18"/>
      <c r="D823" s="17"/>
      <c r="E823" s="17"/>
      <c r="F823" s="17"/>
      <c r="G823" s="17"/>
      <c r="H823" s="17"/>
      <c r="I823" s="19"/>
      <c r="J823" s="17"/>
      <c r="K823" s="17"/>
      <c r="L823" s="20"/>
      <c r="M823" s="20"/>
      <c r="N823" s="20"/>
      <c r="O823" s="20"/>
      <c r="P823" s="17"/>
      <c r="Q823" s="17"/>
      <c r="R823" s="17"/>
      <c r="S823" s="17"/>
      <c r="T823" s="17"/>
      <c r="U823" s="17"/>
      <c r="V823" s="17"/>
      <c r="W823" s="17"/>
      <c r="X823" s="17"/>
      <c r="Y823" s="17"/>
      <c r="Z823" s="17"/>
      <c r="AA823" s="17"/>
      <c r="AB823" s="43"/>
      <c r="AC823" s="43"/>
    </row>
    <row r="824" spans="1:29" s="50" customFormat="1" x14ac:dyDescent="0.25">
      <c r="A824" s="17"/>
      <c r="B824" s="18"/>
      <c r="C824" s="18"/>
      <c r="D824" s="17"/>
      <c r="E824" s="17"/>
      <c r="F824" s="17"/>
      <c r="G824" s="17"/>
      <c r="H824" s="17"/>
      <c r="I824" s="19"/>
      <c r="J824" s="17"/>
      <c r="K824" s="17"/>
      <c r="L824" s="20"/>
      <c r="M824" s="20"/>
      <c r="N824" s="20"/>
      <c r="O824" s="20"/>
      <c r="P824" s="17"/>
      <c r="Q824" s="17"/>
      <c r="R824" s="17"/>
      <c r="S824" s="17"/>
      <c r="T824" s="17"/>
      <c r="U824" s="17"/>
      <c r="V824" s="17"/>
      <c r="W824" s="17"/>
      <c r="X824" s="17"/>
      <c r="Y824" s="17"/>
      <c r="Z824" s="17"/>
      <c r="AA824" s="17"/>
      <c r="AB824" s="43"/>
      <c r="AC824" s="43"/>
    </row>
    <row r="825" spans="1:29" s="50" customFormat="1" x14ac:dyDescent="0.25">
      <c r="A825" s="17"/>
      <c r="B825" s="18"/>
      <c r="C825" s="18"/>
      <c r="D825" s="17"/>
      <c r="E825" s="17"/>
      <c r="F825" s="17"/>
      <c r="G825" s="17"/>
      <c r="H825" s="17"/>
      <c r="I825" s="19"/>
      <c r="J825" s="17"/>
      <c r="K825" s="17"/>
      <c r="L825" s="20"/>
      <c r="M825" s="20"/>
      <c r="N825" s="20"/>
      <c r="O825" s="20"/>
      <c r="P825" s="17"/>
      <c r="Q825" s="17"/>
      <c r="R825" s="17"/>
      <c r="S825" s="17"/>
      <c r="T825" s="17"/>
      <c r="U825" s="17"/>
      <c r="V825" s="17"/>
      <c r="W825" s="17"/>
      <c r="X825" s="17"/>
      <c r="Y825" s="17"/>
      <c r="Z825" s="17"/>
      <c r="AA825" s="17"/>
      <c r="AB825" s="43"/>
      <c r="AC825" s="43"/>
    </row>
    <row r="826" spans="1:29" s="50" customFormat="1" x14ac:dyDescent="0.25">
      <c r="A826" s="17"/>
      <c r="B826" s="18"/>
      <c r="C826" s="18"/>
      <c r="D826" s="17"/>
      <c r="E826" s="17"/>
      <c r="F826" s="17"/>
      <c r="G826" s="17"/>
      <c r="H826" s="17"/>
      <c r="I826" s="19"/>
      <c r="J826" s="17"/>
      <c r="K826" s="17"/>
      <c r="L826" s="20"/>
      <c r="M826" s="20"/>
      <c r="N826" s="20"/>
      <c r="O826" s="20"/>
      <c r="P826" s="17"/>
      <c r="Q826" s="17"/>
      <c r="R826" s="17"/>
      <c r="S826" s="17"/>
      <c r="T826" s="17"/>
      <c r="U826" s="17"/>
      <c r="V826" s="17"/>
      <c r="W826" s="17"/>
      <c r="X826" s="17"/>
      <c r="Y826" s="17"/>
      <c r="Z826" s="17"/>
      <c r="AA826" s="17"/>
      <c r="AB826" s="43"/>
      <c r="AC826" s="43"/>
    </row>
    <row r="827" spans="1:29" s="50" customFormat="1" x14ac:dyDescent="0.25">
      <c r="A827" s="17"/>
      <c r="B827" s="18"/>
      <c r="C827" s="18"/>
      <c r="D827" s="17"/>
      <c r="E827" s="17"/>
      <c r="F827" s="17"/>
      <c r="G827" s="17"/>
      <c r="H827" s="17"/>
      <c r="I827" s="19"/>
      <c r="J827" s="17"/>
      <c r="K827" s="17"/>
      <c r="L827" s="20"/>
      <c r="M827" s="20"/>
      <c r="N827" s="20"/>
      <c r="O827" s="20"/>
      <c r="P827" s="17"/>
      <c r="Q827" s="17"/>
      <c r="R827" s="17"/>
      <c r="S827" s="17"/>
      <c r="T827" s="17"/>
      <c r="U827" s="17"/>
      <c r="V827" s="17"/>
      <c r="W827" s="17"/>
      <c r="X827" s="17"/>
      <c r="Y827" s="17"/>
      <c r="Z827" s="17"/>
      <c r="AA827" s="17"/>
      <c r="AB827" s="18"/>
      <c r="AC827" s="18"/>
    </row>
    <row r="828" spans="1:29" s="47" customFormat="1" x14ac:dyDescent="0.25">
      <c r="A828" s="17"/>
      <c r="B828" s="18"/>
      <c r="C828" s="18"/>
      <c r="D828" s="17"/>
      <c r="E828" s="17"/>
      <c r="F828" s="17"/>
      <c r="G828" s="17"/>
      <c r="H828" s="17"/>
      <c r="I828" s="19"/>
      <c r="J828" s="17"/>
      <c r="K828" s="17"/>
      <c r="L828" s="20"/>
      <c r="M828" s="20"/>
      <c r="N828" s="20"/>
      <c r="O828" s="20"/>
      <c r="P828" s="17"/>
      <c r="Q828" s="17"/>
      <c r="R828" s="17"/>
      <c r="S828" s="17"/>
      <c r="T828" s="17"/>
      <c r="U828" s="17"/>
      <c r="V828" s="17"/>
      <c r="W828" s="17"/>
      <c r="X828" s="17"/>
      <c r="Y828" s="17"/>
      <c r="Z828" s="17"/>
      <c r="AA828" s="17"/>
      <c r="AB828" s="43"/>
      <c r="AC828" s="43"/>
    </row>
    <row r="829" spans="1:29" s="49" customFormat="1" x14ac:dyDescent="0.25">
      <c r="A829" s="17"/>
      <c r="B829" s="18"/>
      <c r="C829" s="18"/>
      <c r="D829" s="17"/>
      <c r="E829" s="17"/>
      <c r="F829" s="17"/>
      <c r="G829" s="17"/>
      <c r="H829" s="17"/>
      <c r="I829" s="19"/>
      <c r="J829" s="17"/>
      <c r="K829" s="17"/>
      <c r="L829" s="20"/>
      <c r="M829" s="20"/>
      <c r="N829" s="20"/>
      <c r="O829" s="20"/>
      <c r="P829" s="17"/>
      <c r="Q829" s="17"/>
      <c r="R829" s="17"/>
      <c r="S829" s="17"/>
      <c r="T829" s="17"/>
      <c r="U829" s="17"/>
      <c r="V829" s="17"/>
      <c r="W829" s="17"/>
      <c r="X829" s="17"/>
      <c r="Y829" s="17"/>
      <c r="Z829" s="17"/>
      <c r="AA829" s="17"/>
      <c r="AB829" s="43"/>
      <c r="AC829" s="43"/>
    </row>
    <row r="830" spans="1:29" s="49" customFormat="1" x14ac:dyDescent="0.25">
      <c r="A830" s="17"/>
      <c r="B830" s="18"/>
      <c r="C830" s="18"/>
      <c r="D830" s="17"/>
      <c r="E830" s="17"/>
      <c r="F830" s="17"/>
      <c r="G830" s="17"/>
      <c r="H830" s="17"/>
      <c r="I830" s="19"/>
      <c r="J830" s="17"/>
      <c r="K830" s="17"/>
      <c r="L830" s="20"/>
      <c r="M830" s="20"/>
      <c r="N830" s="20"/>
      <c r="O830" s="20"/>
      <c r="P830" s="17"/>
      <c r="Q830" s="17"/>
      <c r="R830" s="17"/>
      <c r="S830" s="17"/>
      <c r="T830" s="17"/>
      <c r="U830" s="17"/>
      <c r="V830" s="17"/>
      <c r="W830" s="17"/>
      <c r="X830" s="17"/>
      <c r="Y830" s="17"/>
      <c r="Z830" s="17"/>
      <c r="AA830" s="17"/>
      <c r="AB830" s="46"/>
      <c r="AC830" s="46"/>
    </row>
    <row r="831" spans="1:29" s="49" customFormat="1" x14ac:dyDescent="0.25">
      <c r="A831" s="17"/>
      <c r="B831" s="18"/>
      <c r="C831" s="18"/>
      <c r="D831" s="17"/>
      <c r="E831" s="17"/>
      <c r="F831" s="17"/>
      <c r="G831" s="17"/>
      <c r="H831" s="17"/>
      <c r="I831" s="19"/>
      <c r="J831" s="17"/>
      <c r="K831" s="17"/>
      <c r="L831" s="20"/>
      <c r="M831" s="20"/>
      <c r="N831" s="20"/>
      <c r="O831" s="20"/>
      <c r="P831" s="17"/>
      <c r="Q831" s="17"/>
      <c r="R831" s="17"/>
      <c r="S831" s="17"/>
      <c r="T831" s="17"/>
      <c r="U831" s="17"/>
      <c r="V831" s="17"/>
      <c r="W831" s="17"/>
      <c r="X831" s="17"/>
      <c r="Y831" s="17"/>
      <c r="Z831" s="17"/>
      <c r="AA831" s="17"/>
      <c r="AB831" s="43"/>
      <c r="AC831" s="43"/>
    </row>
    <row r="832" spans="1:29" s="49" customFormat="1" x14ac:dyDescent="0.25">
      <c r="A832" s="17"/>
      <c r="B832" s="18"/>
      <c r="C832" s="18"/>
      <c r="D832" s="17"/>
      <c r="E832" s="17"/>
      <c r="F832" s="17"/>
      <c r="G832" s="17"/>
      <c r="H832" s="17"/>
      <c r="I832" s="19"/>
      <c r="J832" s="17"/>
      <c r="K832" s="17"/>
      <c r="L832" s="20"/>
      <c r="M832" s="20"/>
      <c r="N832" s="20"/>
      <c r="O832" s="20"/>
      <c r="P832" s="17"/>
      <c r="Q832" s="17"/>
      <c r="R832" s="17"/>
      <c r="S832" s="17"/>
      <c r="T832" s="17"/>
      <c r="U832" s="17"/>
      <c r="V832" s="17"/>
      <c r="W832" s="17"/>
      <c r="X832" s="17"/>
      <c r="Y832" s="17"/>
      <c r="Z832" s="17"/>
      <c r="AA832" s="17"/>
      <c r="AB832" s="50"/>
      <c r="AC832" s="50"/>
    </row>
    <row r="833" spans="1:29" s="49" customFormat="1" x14ac:dyDescent="0.25">
      <c r="A833" s="17"/>
      <c r="B833" s="18"/>
      <c r="C833" s="18"/>
      <c r="D833" s="17"/>
      <c r="E833" s="17"/>
      <c r="F833" s="17"/>
      <c r="G833" s="17"/>
      <c r="H833" s="17"/>
      <c r="I833" s="19"/>
      <c r="J833" s="17"/>
      <c r="K833" s="17"/>
      <c r="L833" s="20"/>
      <c r="M833" s="20"/>
      <c r="N833" s="20"/>
      <c r="O833" s="20"/>
      <c r="P833" s="17"/>
      <c r="Q833" s="17"/>
      <c r="R833" s="17"/>
      <c r="S833" s="17"/>
      <c r="T833" s="17"/>
      <c r="U833" s="17"/>
      <c r="V833" s="17"/>
      <c r="W833" s="17"/>
      <c r="X833" s="17"/>
      <c r="Y833" s="17"/>
      <c r="Z833" s="17"/>
      <c r="AA833" s="17"/>
      <c r="AB833" s="51"/>
      <c r="AC833" s="51"/>
    </row>
    <row r="834" spans="1:29" s="18" customFormat="1" x14ac:dyDescent="0.25">
      <c r="A834" s="17"/>
      <c r="D834" s="17"/>
      <c r="E834" s="17"/>
      <c r="F834" s="17"/>
      <c r="G834" s="17"/>
      <c r="H834" s="17"/>
      <c r="I834" s="19"/>
      <c r="J834" s="17"/>
      <c r="K834" s="17"/>
      <c r="L834" s="20"/>
      <c r="M834" s="20"/>
      <c r="N834" s="20"/>
      <c r="O834" s="20"/>
      <c r="P834" s="17"/>
      <c r="Q834" s="17"/>
      <c r="R834" s="17"/>
      <c r="S834" s="17"/>
      <c r="T834" s="17"/>
      <c r="U834" s="17"/>
      <c r="V834" s="17"/>
      <c r="W834" s="17"/>
      <c r="X834" s="17"/>
      <c r="Y834" s="17"/>
      <c r="Z834" s="17"/>
      <c r="AA834" s="17"/>
      <c r="AB834" s="43"/>
      <c r="AC834" s="43"/>
    </row>
    <row r="835" spans="1:29" s="18" customFormat="1" x14ac:dyDescent="0.25">
      <c r="A835" s="17"/>
      <c r="D835" s="17"/>
      <c r="E835" s="17"/>
      <c r="F835" s="17"/>
      <c r="G835" s="17"/>
      <c r="H835" s="17"/>
      <c r="I835" s="19"/>
      <c r="J835" s="17"/>
      <c r="K835" s="17"/>
      <c r="L835" s="20"/>
      <c r="M835" s="20"/>
      <c r="N835" s="20"/>
      <c r="O835" s="20"/>
      <c r="P835" s="17"/>
      <c r="Q835" s="17"/>
      <c r="R835" s="17"/>
      <c r="S835" s="17"/>
      <c r="T835" s="17"/>
      <c r="U835" s="17"/>
      <c r="V835" s="17"/>
      <c r="W835" s="17"/>
      <c r="X835" s="17"/>
      <c r="Y835" s="17"/>
      <c r="Z835" s="17"/>
      <c r="AA835" s="17"/>
      <c r="AB835" s="43"/>
      <c r="AC835" s="43"/>
    </row>
    <row r="836" spans="1:29" s="18" customFormat="1" x14ac:dyDescent="0.25">
      <c r="A836" s="17"/>
      <c r="D836" s="17"/>
      <c r="E836" s="17"/>
      <c r="F836" s="17"/>
      <c r="G836" s="17"/>
      <c r="H836" s="17"/>
      <c r="I836" s="19"/>
      <c r="J836" s="17"/>
      <c r="K836" s="17"/>
      <c r="L836" s="20"/>
      <c r="M836" s="20"/>
      <c r="N836" s="20"/>
      <c r="O836" s="20"/>
      <c r="P836" s="17"/>
      <c r="Q836" s="17"/>
      <c r="R836" s="17"/>
      <c r="S836" s="17"/>
      <c r="T836" s="17"/>
      <c r="U836" s="17"/>
      <c r="V836" s="17"/>
      <c r="W836" s="17"/>
      <c r="X836" s="17"/>
      <c r="Y836" s="17"/>
      <c r="Z836" s="17"/>
      <c r="AA836" s="17"/>
      <c r="AB836" s="43"/>
      <c r="AC836" s="43"/>
    </row>
    <row r="837" spans="1:29" s="18" customFormat="1" x14ac:dyDescent="0.25">
      <c r="A837" s="17"/>
      <c r="D837" s="17"/>
      <c r="E837" s="17"/>
      <c r="F837" s="17"/>
      <c r="I837" s="19"/>
      <c r="J837" s="17"/>
      <c r="K837" s="17"/>
      <c r="L837" s="20"/>
      <c r="M837" s="20"/>
      <c r="N837" s="20"/>
      <c r="O837" s="20"/>
      <c r="P837" s="17"/>
      <c r="Q837" s="17"/>
      <c r="R837" s="17"/>
      <c r="S837" s="17"/>
      <c r="T837" s="17"/>
      <c r="U837" s="17"/>
      <c r="V837" s="17"/>
      <c r="W837" s="17"/>
      <c r="X837" s="17"/>
      <c r="Y837" s="17"/>
      <c r="Z837" s="17"/>
      <c r="AA837" s="17"/>
      <c r="AB837" s="43"/>
      <c r="AC837" s="43"/>
    </row>
    <row r="838" spans="1:29" s="49" customFormat="1" x14ac:dyDescent="0.25">
      <c r="A838" s="17"/>
      <c r="B838" s="18"/>
      <c r="C838" s="18"/>
      <c r="D838" s="17"/>
      <c r="E838" s="17"/>
      <c r="F838" s="17"/>
      <c r="G838" s="17"/>
      <c r="H838" s="17"/>
      <c r="I838" s="19"/>
      <c r="J838" s="17"/>
      <c r="K838" s="17"/>
      <c r="L838" s="20"/>
      <c r="M838" s="20"/>
      <c r="N838" s="20"/>
      <c r="O838" s="20"/>
      <c r="P838" s="17"/>
      <c r="Q838" s="17"/>
      <c r="R838" s="17"/>
      <c r="S838" s="17"/>
      <c r="T838" s="17"/>
      <c r="U838" s="17"/>
      <c r="V838" s="17"/>
      <c r="W838" s="17"/>
      <c r="X838" s="17"/>
      <c r="Y838" s="17"/>
      <c r="Z838" s="17"/>
      <c r="AA838" s="17"/>
      <c r="AB838" s="43"/>
      <c r="AC838" s="43"/>
    </row>
    <row r="839" spans="1:29" s="49" customFormat="1" x14ac:dyDescent="0.25">
      <c r="A839" s="17"/>
      <c r="B839" s="18"/>
      <c r="C839" s="18"/>
      <c r="D839" s="17"/>
      <c r="E839" s="17"/>
      <c r="F839" s="17"/>
      <c r="G839" s="17"/>
      <c r="H839" s="17"/>
      <c r="I839" s="19"/>
      <c r="J839" s="17"/>
      <c r="K839" s="17"/>
      <c r="L839" s="20"/>
      <c r="M839" s="20"/>
      <c r="N839" s="20"/>
      <c r="O839" s="20"/>
      <c r="P839" s="17"/>
      <c r="Q839" s="17"/>
      <c r="R839" s="17"/>
      <c r="S839" s="17"/>
      <c r="T839" s="17"/>
      <c r="U839" s="17"/>
      <c r="V839" s="17"/>
      <c r="W839" s="17"/>
      <c r="X839" s="17"/>
      <c r="Y839" s="17"/>
      <c r="Z839" s="17"/>
      <c r="AA839" s="17"/>
      <c r="AB839" s="43"/>
      <c r="AC839" s="43"/>
    </row>
    <row r="840" spans="1:29" s="49" customFormat="1" x14ac:dyDescent="0.25">
      <c r="A840" s="17"/>
      <c r="B840" s="18"/>
      <c r="C840" s="18"/>
      <c r="D840" s="17"/>
      <c r="E840" s="17"/>
      <c r="F840" s="17"/>
      <c r="G840" s="17"/>
      <c r="H840" s="17"/>
      <c r="I840" s="19"/>
      <c r="J840" s="17"/>
      <c r="K840" s="17"/>
      <c r="L840" s="20"/>
      <c r="M840" s="20"/>
      <c r="N840" s="20"/>
      <c r="O840" s="20"/>
      <c r="P840" s="17"/>
      <c r="Q840" s="17"/>
      <c r="R840" s="17"/>
      <c r="S840" s="17"/>
      <c r="T840" s="17"/>
      <c r="U840" s="17"/>
      <c r="V840" s="17"/>
      <c r="W840" s="17"/>
      <c r="X840" s="17"/>
      <c r="Y840" s="17"/>
      <c r="Z840" s="17"/>
      <c r="AA840" s="17"/>
    </row>
    <row r="841" spans="1:29" s="49" customFormat="1" x14ac:dyDescent="0.25">
      <c r="A841" s="17"/>
      <c r="B841" s="18"/>
      <c r="C841" s="18"/>
      <c r="D841" s="17"/>
      <c r="E841" s="17"/>
      <c r="F841" s="17"/>
      <c r="G841" s="17"/>
      <c r="H841" s="17"/>
      <c r="I841" s="19"/>
      <c r="J841" s="17"/>
      <c r="K841" s="17"/>
      <c r="L841" s="20"/>
      <c r="M841" s="20"/>
      <c r="N841" s="20"/>
      <c r="O841" s="20"/>
      <c r="P841" s="17"/>
      <c r="Q841" s="17"/>
      <c r="R841" s="17"/>
      <c r="S841" s="17"/>
      <c r="T841" s="17"/>
      <c r="U841" s="17"/>
      <c r="V841" s="17"/>
      <c r="W841" s="17"/>
      <c r="X841" s="17"/>
      <c r="Y841" s="17"/>
      <c r="Z841" s="17"/>
      <c r="AA841" s="17"/>
      <c r="AB841" s="50"/>
      <c r="AC841" s="50"/>
    </row>
    <row r="842" spans="1:29" s="49" customFormat="1" x14ac:dyDescent="0.25">
      <c r="A842" s="17"/>
      <c r="B842" s="18"/>
      <c r="C842" s="18"/>
      <c r="D842" s="17"/>
      <c r="E842" s="17"/>
      <c r="F842" s="17"/>
      <c r="G842" s="17"/>
      <c r="H842" s="17"/>
      <c r="I842" s="19"/>
      <c r="J842" s="17"/>
      <c r="K842" s="17"/>
      <c r="L842" s="20"/>
      <c r="M842" s="20"/>
      <c r="N842" s="20"/>
      <c r="O842" s="20"/>
      <c r="P842" s="17"/>
      <c r="Q842" s="17"/>
      <c r="R842" s="17"/>
      <c r="S842" s="17"/>
      <c r="T842" s="17"/>
      <c r="U842" s="17"/>
      <c r="V842" s="17"/>
      <c r="W842" s="17"/>
      <c r="X842" s="17"/>
      <c r="Y842" s="17"/>
      <c r="Z842" s="17"/>
      <c r="AA842" s="17"/>
      <c r="AB842" s="43"/>
      <c r="AC842" s="43"/>
    </row>
    <row r="843" spans="1:29" s="49" customFormat="1" x14ac:dyDescent="0.25">
      <c r="A843" s="17"/>
      <c r="B843" s="18"/>
      <c r="C843" s="18"/>
      <c r="D843" s="17"/>
      <c r="E843" s="17"/>
      <c r="F843" s="17"/>
      <c r="G843" s="17"/>
      <c r="H843" s="17"/>
      <c r="I843" s="19"/>
      <c r="J843" s="17"/>
      <c r="K843" s="17"/>
      <c r="L843" s="20"/>
      <c r="M843" s="20"/>
      <c r="N843" s="20"/>
      <c r="O843" s="20"/>
      <c r="P843" s="17"/>
      <c r="Q843" s="61"/>
      <c r="R843" s="17"/>
      <c r="S843" s="17"/>
      <c r="T843" s="17"/>
      <c r="U843" s="17"/>
      <c r="V843" s="17"/>
      <c r="W843" s="17"/>
      <c r="X843" s="17"/>
      <c r="Y843" s="17"/>
      <c r="Z843" s="17"/>
      <c r="AA843" s="17"/>
      <c r="AB843" s="43"/>
      <c r="AC843" s="43"/>
    </row>
    <row r="844" spans="1:29" s="49" customFormat="1" x14ac:dyDescent="0.25">
      <c r="A844" s="17"/>
      <c r="B844" s="18"/>
      <c r="C844" s="18"/>
      <c r="D844" s="17"/>
      <c r="E844" s="17"/>
      <c r="F844" s="17"/>
      <c r="G844" s="17"/>
      <c r="H844" s="17"/>
      <c r="I844" s="19"/>
      <c r="J844" s="17"/>
      <c r="K844" s="17"/>
      <c r="L844" s="20"/>
      <c r="M844" s="20"/>
      <c r="N844" s="20"/>
      <c r="O844" s="20"/>
      <c r="P844" s="17"/>
      <c r="Q844" s="17"/>
      <c r="R844" s="17"/>
      <c r="S844" s="17"/>
      <c r="T844" s="17"/>
      <c r="U844" s="17"/>
      <c r="V844" s="17"/>
      <c r="W844" s="17"/>
      <c r="X844" s="17"/>
      <c r="Y844" s="17"/>
      <c r="Z844" s="17"/>
      <c r="AA844" s="17"/>
      <c r="AB844" s="43"/>
      <c r="AC844" s="43"/>
    </row>
    <row r="845" spans="1:29" s="49" customFormat="1" x14ac:dyDescent="0.25">
      <c r="A845" s="17"/>
      <c r="B845" s="18"/>
      <c r="C845" s="18"/>
      <c r="D845" s="17"/>
      <c r="E845" s="17"/>
      <c r="F845" s="17"/>
      <c r="G845" s="17"/>
      <c r="H845" s="17"/>
      <c r="I845" s="19"/>
      <c r="J845" s="17"/>
      <c r="K845" s="17"/>
      <c r="L845" s="20"/>
      <c r="M845" s="20"/>
      <c r="N845" s="20"/>
      <c r="O845" s="20"/>
      <c r="P845" s="17"/>
      <c r="Q845" s="17"/>
      <c r="R845" s="17"/>
      <c r="S845" s="17"/>
      <c r="T845" s="17"/>
      <c r="U845" s="17"/>
      <c r="V845" s="17"/>
      <c r="W845" s="17"/>
      <c r="X845" s="17"/>
      <c r="Y845" s="17"/>
      <c r="Z845" s="17"/>
      <c r="AA845" s="17"/>
    </row>
    <row r="846" spans="1:29" s="49" customFormat="1" x14ac:dyDescent="0.25">
      <c r="A846" s="17"/>
      <c r="B846" s="18"/>
      <c r="C846" s="18"/>
      <c r="D846" s="17"/>
      <c r="E846" s="17"/>
      <c r="F846" s="17"/>
      <c r="G846" s="17"/>
      <c r="H846" s="17"/>
      <c r="I846" s="19"/>
      <c r="J846" s="17"/>
      <c r="K846" s="17"/>
      <c r="L846" s="20"/>
      <c r="M846" s="20"/>
      <c r="N846" s="20"/>
      <c r="O846" s="20"/>
      <c r="P846" s="17"/>
      <c r="Q846" s="17"/>
      <c r="R846" s="17"/>
      <c r="S846" s="17"/>
      <c r="T846" s="17"/>
      <c r="U846" s="17"/>
      <c r="V846" s="17"/>
      <c r="W846" s="17"/>
      <c r="X846" s="17"/>
      <c r="Y846" s="17"/>
      <c r="Z846" s="17"/>
      <c r="AA846" s="17"/>
      <c r="AB846" s="50"/>
      <c r="AC846" s="50"/>
    </row>
    <row r="847" spans="1:29" s="49" customFormat="1" x14ac:dyDescent="0.25">
      <c r="A847" s="17"/>
      <c r="B847" s="18"/>
      <c r="C847" s="18"/>
      <c r="D847" s="17"/>
      <c r="E847" s="17"/>
      <c r="F847" s="17"/>
      <c r="G847" s="17"/>
      <c r="H847" s="17"/>
      <c r="I847" s="19"/>
      <c r="J847" s="17"/>
      <c r="K847" s="17"/>
      <c r="L847" s="20"/>
      <c r="M847" s="20"/>
      <c r="N847" s="20"/>
      <c r="O847" s="20"/>
      <c r="P847" s="17"/>
      <c r="Q847" s="17"/>
      <c r="R847" s="17"/>
      <c r="S847" s="17"/>
      <c r="T847" s="17"/>
      <c r="U847" s="17"/>
      <c r="V847" s="17"/>
      <c r="W847" s="17"/>
      <c r="X847" s="17"/>
      <c r="Y847" s="17"/>
      <c r="Z847" s="17"/>
      <c r="AA847" s="17"/>
      <c r="AB847" s="43"/>
      <c r="AC847" s="43"/>
    </row>
    <row r="848" spans="1:29" s="18" customFormat="1" x14ac:dyDescent="0.25">
      <c r="A848" s="17"/>
      <c r="D848" s="17"/>
      <c r="E848" s="17"/>
      <c r="F848" s="17"/>
      <c r="G848" s="17"/>
      <c r="H848" s="17"/>
      <c r="I848" s="19"/>
      <c r="J848" s="17"/>
      <c r="K848" s="17"/>
      <c r="L848" s="20"/>
      <c r="M848" s="20"/>
      <c r="N848" s="20"/>
      <c r="O848" s="20"/>
      <c r="P848" s="17"/>
      <c r="Q848" s="17"/>
      <c r="R848" s="17"/>
      <c r="S848" s="17"/>
      <c r="T848" s="17"/>
      <c r="U848" s="17"/>
      <c r="V848" s="17"/>
      <c r="W848" s="17"/>
      <c r="X848" s="17"/>
      <c r="Y848" s="17"/>
      <c r="Z848" s="17"/>
      <c r="AA848" s="17"/>
      <c r="AB848" s="43"/>
      <c r="AC848" s="43"/>
    </row>
    <row r="849" spans="1:29" s="18" customFormat="1" x14ac:dyDescent="0.25">
      <c r="A849" s="17"/>
      <c r="D849" s="17"/>
      <c r="E849" s="17"/>
      <c r="F849" s="17"/>
      <c r="G849" s="17"/>
      <c r="H849" s="17"/>
      <c r="I849" s="19"/>
      <c r="J849" s="17"/>
      <c r="K849" s="17"/>
      <c r="L849" s="20"/>
      <c r="M849" s="20"/>
      <c r="N849" s="20"/>
      <c r="O849" s="20"/>
      <c r="P849" s="17"/>
      <c r="Q849" s="17"/>
      <c r="R849" s="17"/>
      <c r="S849" s="17"/>
      <c r="T849" s="17"/>
      <c r="U849" s="17"/>
      <c r="V849" s="17"/>
      <c r="W849" s="17"/>
      <c r="X849" s="17"/>
      <c r="Y849" s="17"/>
      <c r="Z849" s="17"/>
      <c r="AA849" s="17"/>
      <c r="AB849" s="43"/>
      <c r="AC849" s="43"/>
    </row>
    <row r="850" spans="1:29" s="49" customFormat="1" x14ac:dyDescent="0.25">
      <c r="A850" s="17"/>
      <c r="B850" s="18"/>
      <c r="C850" s="18"/>
      <c r="D850" s="17"/>
      <c r="E850" s="17"/>
      <c r="F850" s="17"/>
      <c r="G850" s="18"/>
      <c r="H850" s="18"/>
      <c r="I850" s="19"/>
      <c r="J850" s="17"/>
      <c r="K850" s="17"/>
      <c r="L850" s="20"/>
      <c r="M850" s="20"/>
      <c r="N850" s="20"/>
      <c r="O850" s="20"/>
      <c r="P850" s="17"/>
      <c r="Q850" s="17"/>
      <c r="R850" s="17"/>
      <c r="S850" s="17"/>
      <c r="T850" s="17"/>
      <c r="U850" s="17"/>
      <c r="V850" s="17"/>
      <c r="W850" s="17"/>
      <c r="X850" s="17"/>
      <c r="Y850" s="17"/>
      <c r="Z850" s="17"/>
      <c r="AA850" s="17"/>
      <c r="AB850" s="43"/>
      <c r="AC850" s="43"/>
    </row>
    <row r="851" spans="1:29" s="49" customFormat="1" x14ac:dyDescent="0.25">
      <c r="A851" s="17"/>
      <c r="B851" s="18"/>
      <c r="C851" s="18"/>
      <c r="D851" s="17"/>
      <c r="E851" s="17"/>
      <c r="F851" s="17"/>
      <c r="G851" s="17"/>
      <c r="H851" s="17"/>
      <c r="I851" s="19"/>
      <c r="J851" s="17"/>
      <c r="K851" s="17"/>
      <c r="L851" s="20"/>
      <c r="M851" s="20"/>
      <c r="N851" s="20"/>
      <c r="O851" s="20"/>
      <c r="P851" s="17"/>
      <c r="Q851" s="17"/>
      <c r="R851" s="17"/>
      <c r="S851" s="17"/>
      <c r="T851" s="17"/>
      <c r="U851" s="17"/>
      <c r="V851" s="17"/>
      <c r="W851" s="17"/>
      <c r="X851" s="17"/>
      <c r="Y851" s="17"/>
      <c r="Z851" s="17"/>
      <c r="AA851" s="17"/>
      <c r="AB851" s="43"/>
      <c r="AC851" s="43"/>
    </row>
    <row r="852" spans="1:29" x14ac:dyDescent="0.25">
      <c r="A852" s="17"/>
      <c r="B852" s="18"/>
      <c r="C852" s="18"/>
      <c r="D852" s="17"/>
      <c r="E852" s="17"/>
      <c r="F852" s="17"/>
      <c r="G852" s="17"/>
      <c r="H852" s="17"/>
      <c r="J852" s="17"/>
      <c r="K852" s="17"/>
      <c r="L852" s="20"/>
      <c r="M852" s="20"/>
      <c r="N852" s="20"/>
      <c r="O852" s="20"/>
      <c r="P852" s="17"/>
      <c r="Q852" s="17"/>
      <c r="R852" s="17"/>
      <c r="S852" s="17"/>
      <c r="T852" s="17"/>
      <c r="U852" s="17"/>
      <c r="V852" s="17"/>
      <c r="W852" s="17"/>
      <c r="X852" s="17"/>
      <c r="Y852" s="17"/>
      <c r="Z852" s="17"/>
      <c r="AA852" s="17"/>
      <c r="AB852" s="18"/>
      <c r="AC852" s="18"/>
    </row>
    <row r="853" spans="1:29" s="49" customFormat="1" x14ac:dyDescent="0.25">
      <c r="A853" s="17"/>
      <c r="B853" s="18"/>
      <c r="C853" s="18"/>
      <c r="D853" s="17"/>
      <c r="E853" s="17"/>
      <c r="F853" s="17"/>
      <c r="G853" s="17"/>
      <c r="H853" s="17"/>
      <c r="I853" s="19"/>
      <c r="J853" s="17"/>
      <c r="K853" s="17"/>
      <c r="L853" s="20"/>
      <c r="M853" s="20"/>
      <c r="N853" s="20"/>
      <c r="O853" s="20"/>
      <c r="P853" s="17"/>
      <c r="Q853" s="17"/>
      <c r="R853" s="17"/>
      <c r="S853" s="17"/>
      <c r="T853" s="17"/>
      <c r="U853" s="17"/>
      <c r="V853" s="17"/>
      <c r="W853" s="17"/>
      <c r="X853" s="17"/>
      <c r="Y853" s="17"/>
      <c r="Z853" s="17"/>
      <c r="AA853" s="17"/>
      <c r="AB853" s="43"/>
      <c r="AC853" s="43"/>
    </row>
    <row r="854" spans="1:29" s="49" customFormat="1" x14ac:dyDescent="0.25">
      <c r="A854" s="17"/>
      <c r="B854" s="18"/>
      <c r="C854" s="18"/>
      <c r="D854" s="17"/>
      <c r="E854" s="17"/>
      <c r="F854" s="17"/>
      <c r="G854" s="17"/>
      <c r="H854" s="17"/>
      <c r="I854" s="19"/>
      <c r="J854" s="17"/>
      <c r="K854" s="17"/>
      <c r="L854" s="20"/>
      <c r="M854" s="20"/>
      <c r="N854" s="20"/>
      <c r="O854" s="20"/>
      <c r="P854" s="18"/>
      <c r="Q854" s="18"/>
      <c r="R854" s="17"/>
      <c r="S854" s="17"/>
      <c r="T854" s="17"/>
      <c r="U854" s="17"/>
      <c r="V854" s="17"/>
      <c r="W854" s="17"/>
      <c r="X854" s="17"/>
      <c r="Y854" s="17"/>
      <c r="Z854" s="17"/>
      <c r="AA854" s="17"/>
      <c r="AB854" s="43"/>
      <c r="AC854" s="43"/>
    </row>
    <row r="855" spans="1:29" s="49" customFormat="1" x14ac:dyDescent="0.25">
      <c r="A855" s="17"/>
      <c r="B855" s="18"/>
      <c r="C855" s="18"/>
      <c r="D855" s="17"/>
      <c r="E855" s="17"/>
      <c r="F855" s="17"/>
      <c r="G855" s="17"/>
      <c r="H855" s="17"/>
      <c r="I855" s="19"/>
      <c r="J855" s="17"/>
      <c r="K855" s="17"/>
      <c r="L855" s="20"/>
      <c r="M855" s="20"/>
      <c r="N855" s="20"/>
      <c r="O855" s="20"/>
      <c r="P855" s="18"/>
      <c r="Q855" s="18"/>
      <c r="R855" s="17"/>
      <c r="S855" s="17"/>
      <c r="T855" s="17"/>
      <c r="U855" s="17"/>
      <c r="V855" s="17"/>
      <c r="W855" s="17"/>
      <c r="X855" s="17"/>
      <c r="Y855" s="17"/>
      <c r="Z855" s="17"/>
      <c r="AA855" s="17"/>
      <c r="AB855" s="43"/>
      <c r="AC855" s="43"/>
    </row>
    <row r="856" spans="1:29" x14ac:dyDescent="0.25">
      <c r="A856" s="17"/>
      <c r="B856" s="18"/>
      <c r="C856" s="18"/>
      <c r="D856" s="17"/>
      <c r="E856" s="17"/>
      <c r="F856" s="17"/>
      <c r="G856" s="17"/>
      <c r="H856" s="17"/>
      <c r="J856" s="17"/>
      <c r="K856" s="17"/>
      <c r="L856" s="20"/>
      <c r="M856" s="20"/>
      <c r="N856" s="20"/>
      <c r="O856" s="20"/>
      <c r="P856" s="17"/>
      <c r="Q856" s="17"/>
      <c r="R856" s="17"/>
      <c r="S856" s="17"/>
      <c r="T856" s="17"/>
      <c r="U856" s="17"/>
      <c r="V856" s="17"/>
      <c r="W856" s="17"/>
      <c r="X856" s="17"/>
      <c r="Y856" s="17"/>
      <c r="Z856" s="17"/>
      <c r="AA856" s="17"/>
    </row>
    <row r="857" spans="1:29" x14ac:dyDescent="0.25">
      <c r="A857" s="17"/>
      <c r="B857" s="18"/>
      <c r="C857" s="18"/>
      <c r="D857" s="17"/>
      <c r="E857" s="17"/>
      <c r="F857" s="17"/>
      <c r="G857" s="17"/>
      <c r="H857" s="17"/>
      <c r="J857" s="17"/>
      <c r="K857" s="17"/>
      <c r="L857" s="20"/>
      <c r="M857" s="20"/>
      <c r="N857" s="20"/>
      <c r="O857" s="20"/>
      <c r="P857" s="18"/>
      <c r="Q857" s="18"/>
      <c r="R857" s="17"/>
      <c r="S857" s="17"/>
      <c r="T857" s="17"/>
      <c r="U857" s="17"/>
      <c r="V857" s="17"/>
      <c r="W857" s="17"/>
      <c r="X857" s="17"/>
      <c r="Y857" s="17"/>
      <c r="Z857" s="17"/>
      <c r="AA857" s="17"/>
    </row>
    <row r="858" spans="1:29" x14ac:dyDescent="0.25">
      <c r="A858" s="17"/>
      <c r="B858" s="18"/>
      <c r="C858" s="18"/>
      <c r="D858" s="17"/>
      <c r="E858" s="17"/>
      <c r="F858" s="17"/>
      <c r="G858" s="18"/>
      <c r="H858" s="18"/>
      <c r="J858" s="17"/>
      <c r="K858" s="17"/>
      <c r="L858" s="20"/>
      <c r="M858" s="20"/>
      <c r="N858" s="20"/>
      <c r="O858" s="20"/>
      <c r="P858" s="18"/>
      <c r="Q858" s="18"/>
      <c r="R858" s="17"/>
      <c r="S858" s="17"/>
      <c r="T858" s="17"/>
      <c r="U858" s="17"/>
      <c r="V858" s="17"/>
      <c r="W858" s="17"/>
      <c r="X858" s="17"/>
      <c r="Y858" s="17"/>
      <c r="Z858" s="17"/>
      <c r="AA858" s="17"/>
    </row>
    <row r="859" spans="1:29" x14ac:dyDescent="0.25">
      <c r="A859" s="17"/>
      <c r="B859" s="18"/>
      <c r="C859" s="18"/>
      <c r="D859" s="17"/>
      <c r="E859" s="17"/>
      <c r="F859" s="17"/>
      <c r="G859" s="17"/>
      <c r="H859" s="17"/>
      <c r="J859" s="17"/>
      <c r="K859" s="17"/>
      <c r="L859" s="20"/>
      <c r="M859" s="20"/>
      <c r="N859" s="20"/>
      <c r="O859" s="20"/>
      <c r="P859" s="18"/>
      <c r="Q859" s="18"/>
      <c r="R859" s="17"/>
      <c r="S859" s="17"/>
      <c r="T859" s="17"/>
      <c r="U859" s="17"/>
      <c r="V859" s="17"/>
      <c r="W859" s="17"/>
      <c r="X859" s="17"/>
      <c r="Y859" s="17"/>
      <c r="Z859" s="17"/>
      <c r="AA859" s="17"/>
    </row>
    <row r="860" spans="1:29" x14ac:dyDescent="0.25">
      <c r="A860" s="17"/>
      <c r="B860" s="18"/>
      <c r="C860" s="18"/>
      <c r="D860" s="17"/>
      <c r="E860" s="17"/>
      <c r="F860" s="17"/>
      <c r="G860" s="17"/>
      <c r="H860" s="17"/>
      <c r="J860" s="17"/>
      <c r="K860" s="17"/>
      <c r="L860" s="20"/>
      <c r="M860" s="20"/>
      <c r="N860" s="20"/>
      <c r="O860" s="20"/>
      <c r="P860" s="18"/>
      <c r="Q860" s="18"/>
      <c r="R860" s="17"/>
      <c r="S860" s="17"/>
      <c r="T860" s="17"/>
      <c r="U860" s="17"/>
      <c r="V860" s="17"/>
      <c r="W860" s="17"/>
      <c r="X860" s="17"/>
      <c r="Y860" s="17"/>
      <c r="Z860" s="17"/>
      <c r="AA860" s="17"/>
      <c r="AB860" s="50"/>
      <c r="AC860" s="50"/>
    </row>
    <row r="861" spans="1:29" x14ac:dyDescent="0.25">
      <c r="A861" s="17"/>
      <c r="B861" s="18"/>
      <c r="C861" s="18"/>
      <c r="D861" s="17"/>
      <c r="E861" s="17"/>
      <c r="F861" s="17"/>
      <c r="G861" s="17"/>
      <c r="H861" s="17"/>
      <c r="J861" s="17"/>
      <c r="K861" s="17"/>
      <c r="L861" s="20"/>
      <c r="M861" s="20"/>
      <c r="N861" s="20"/>
      <c r="O861" s="20"/>
      <c r="P861" s="18"/>
      <c r="Q861" s="18"/>
      <c r="R861" s="17"/>
      <c r="S861" s="17"/>
      <c r="T861" s="17"/>
      <c r="U861" s="17"/>
      <c r="V861" s="17"/>
      <c r="W861" s="17"/>
      <c r="X861" s="17"/>
      <c r="Y861" s="17"/>
      <c r="Z861" s="17"/>
      <c r="AA861" s="17"/>
    </row>
    <row r="862" spans="1:29" x14ac:dyDescent="0.25">
      <c r="A862" s="17"/>
      <c r="B862" s="18"/>
      <c r="C862" s="18"/>
      <c r="D862" s="17"/>
      <c r="E862" s="17"/>
      <c r="F862" s="17"/>
      <c r="G862" s="17"/>
      <c r="H862" s="17"/>
      <c r="J862" s="17"/>
      <c r="K862" s="17"/>
      <c r="L862" s="20"/>
      <c r="M862" s="20"/>
      <c r="N862" s="20"/>
      <c r="O862" s="20"/>
      <c r="P862" s="18"/>
      <c r="Q862" s="18"/>
      <c r="R862" s="17"/>
      <c r="S862" s="17"/>
      <c r="T862" s="17"/>
      <c r="U862" s="17"/>
      <c r="V862" s="17"/>
      <c r="W862" s="17"/>
      <c r="X862" s="17"/>
      <c r="Y862" s="17"/>
      <c r="Z862" s="17"/>
      <c r="AA862" s="17"/>
    </row>
    <row r="863" spans="1:29" x14ac:dyDescent="0.25">
      <c r="A863" s="17"/>
      <c r="B863" s="18"/>
      <c r="C863" s="18"/>
      <c r="D863" s="17"/>
      <c r="E863" s="17"/>
      <c r="F863" s="17"/>
      <c r="G863" s="17"/>
      <c r="H863" s="17"/>
      <c r="J863" s="17"/>
      <c r="K863" s="17"/>
      <c r="L863" s="20"/>
      <c r="M863" s="20"/>
      <c r="N863" s="20"/>
      <c r="O863" s="20"/>
      <c r="P863" s="18"/>
      <c r="Q863" s="18"/>
      <c r="R863" s="17"/>
      <c r="S863" s="17"/>
      <c r="T863" s="17"/>
      <c r="U863" s="17"/>
      <c r="V863" s="17"/>
      <c r="W863" s="17"/>
      <c r="X863" s="17"/>
      <c r="Y863" s="17"/>
      <c r="Z863" s="17"/>
      <c r="AA863" s="17"/>
      <c r="AB863" s="51"/>
      <c r="AC863" s="51"/>
    </row>
    <row r="864" spans="1:29" x14ac:dyDescent="0.25">
      <c r="A864" s="17"/>
      <c r="B864" s="18"/>
      <c r="C864" s="18"/>
      <c r="D864" s="17"/>
      <c r="E864" s="17"/>
      <c r="F864" s="17"/>
      <c r="G864" s="17"/>
      <c r="H864" s="17"/>
      <c r="J864" s="17"/>
      <c r="K864" s="17"/>
      <c r="L864" s="20"/>
      <c r="M864" s="20"/>
      <c r="N864" s="20"/>
      <c r="O864" s="20"/>
      <c r="P864" s="18"/>
      <c r="Q864" s="18"/>
      <c r="R864" s="17"/>
      <c r="S864" s="17"/>
      <c r="T864" s="17"/>
      <c r="U864" s="17"/>
      <c r="V864" s="17"/>
      <c r="W864" s="17"/>
      <c r="X864" s="17"/>
      <c r="Y864" s="17"/>
      <c r="Z864" s="17"/>
      <c r="AA864" s="17"/>
    </row>
    <row r="865" spans="1:29" x14ac:dyDescent="0.25">
      <c r="A865" s="17"/>
      <c r="B865" s="18"/>
      <c r="C865" s="18"/>
      <c r="D865" s="17"/>
      <c r="E865" s="17"/>
      <c r="F865" s="17"/>
      <c r="G865" s="17"/>
      <c r="H865" s="17"/>
      <c r="J865" s="17"/>
      <c r="K865" s="17"/>
      <c r="L865" s="20"/>
      <c r="M865" s="20"/>
      <c r="N865" s="20"/>
      <c r="O865" s="20"/>
      <c r="P865" s="18"/>
      <c r="Q865" s="18"/>
      <c r="R865" s="17"/>
      <c r="S865" s="17"/>
      <c r="T865" s="17"/>
      <c r="U865" s="17"/>
      <c r="V865" s="17"/>
      <c r="W865" s="17"/>
      <c r="X865" s="17"/>
      <c r="Y865" s="17"/>
      <c r="Z865" s="17"/>
      <c r="AA865" s="17"/>
    </row>
    <row r="866" spans="1:29" x14ac:dyDescent="0.25">
      <c r="A866" s="17"/>
      <c r="B866" s="18"/>
      <c r="C866" s="18"/>
      <c r="D866" s="17"/>
      <c r="E866" s="17"/>
      <c r="F866" s="17"/>
      <c r="G866" s="17"/>
      <c r="H866" s="17"/>
      <c r="J866" s="17"/>
      <c r="K866" s="17"/>
      <c r="L866" s="20"/>
      <c r="M866" s="20"/>
      <c r="N866" s="20"/>
      <c r="O866" s="20"/>
      <c r="P866" s="18"/>
      <c r="Q866" s="18"/>
      <c r="R866" s="17"/>
      <c r="S866" s="17"/>
      <c r="T866" s="17"/>
      <c r="U866" s="17"/>
      <c r="V866" s="17"/>
      <c r="W866" s="17"/>
      <c r="X866" s="17"/>
      <c r="Y866" s="17"/>
      <c r="Z866" s="17"/>
      <c r="AA866" s="17"/>
      <c r="AB866" s="50"/>
      <c r="AC866" s="50"/>
    </row>
    <row r="867" spans="1:29" x14ac:dyDescent="0.25">
      <c r="A867" s="17"/>
      <c r="B867" s="18"/>
      <c r="C867" s="18"/>
      <c r="D867" s="17"/>
      <c r="E867" s="17"/>
      <c r="F867" s="17"/>
      <c r="G867" s="17"/>
      <c r="H867" s="17"/>
      <c r="J867" s="17"/>
      <c r="K867" s="17"/>
      <c r="L867" s="20"/>
      <c r="M867" s="20"/>
      <c r="N867" s="20"/>
      <c r="O867" s="20"/>
      <c r="P867" s="18"/>
      <c r="Q867" s="18"/>
      <c r="R867" s="17"/>
      <c r="S867" s="17"/>
      <c r="T867" s="17"/>
      <c r="U867" s="17"/>
      <c r="V867" s="17"/>
      <c r="W867" s="17"/>
      <c r="X867" s="17"/>
      <c r="Y867" s="17"/>
      <c r="Z867" s="17"/>
      <c r="AA867" s="17"/>
    </row>
    <row r="868" spans="1:29" x14ac:dyDescent="0.25">
      <c r="A868" s="17"/>
      <c r="B868" s="18"/>
      <c r="C868" s="18"/>
      <c r="D868" s="17"/>
      <c r="E868" s="17"/>
      <c r="F868" s="17"/>
      <c r="G868" s="17"/>
      <c r="H868" s="17"/>
      <c r="J868" s="17"/>
      <c r="K868" s="17"/>
      <c r="L868" s="20"/>
      <c r="M868" s="20"/>
      <c r="N868" s="20"/>
      <c r="O868" s="20"/>
      <c r="P868" s="18"/>
      <c r="Q868" s="18"/>
      <c r="R868" s="17"/>
      <c r="S868" s="17"/>
      <c r="T868" s="17"/>
      <c r="U868" s="17"/>
      <c r="V868" s="17"/>
      <c r="W868" s="17"/>
      <c r="X868" s="17"/>
      <c r="Y868" s="17"/>
      <c r="Z868" s="17"/>
      <c r="AA868" s="17"/>
    </row>
    <row r="869" spans="1:29" x14ac:dyDescent="0.25">
      <c r="A869" s="17"/>
      <c r="B869" s="18"/>
      <c r="C869" s="18"/>
      <c r="D869" s="17"/>
      <c r="E869" s="17"/>
      <c r="F869" s="17"/>
      <c r="G869" s="18"/>
      <c r="H869" s="18"/>
      <c r="J869" s="17"/>
      <c r="K869" s="17"/>
      <c r="L869" s="20"/>
      <c r="M869" s="20"/>
      <c r="N869" s="20"/>
      <c r="O869" s="20"/>
      <c r="P869" s="18"/>
      <c r="Q869" s="18"/>
      <c r="R869" s="17"/>
      <c r="S869" s="17"/>
      <c r="T869" s="17"/>
      <c r="U869" s="17"/>
      <c r="V869" s="17"/>
      <c r="W869" s="17"/>
      <c r="X869" s="17"/>
      <c r="Y869" s="17"/>
      <c r="Z869" s="17"/>
      <c r="AA869" s="17"/>
      <c r="AB869" s="18"/>
      <c r="AC869" s="18"/>
    </row>
    <row r="870" spans="1:29" x14ac:dyDescent="0.25">
      <c r="A870" s="17"/>
      <c r="B870" s="18"/>
      <c r="C870" s="18"/>
      <c r="D870" s="17"/>
      <c r="E870" s="17"/>
      <c r="F870" s="17"/>
      <c r="G870" s="17"/>
      <c r="H870" s="17"/>
      <c r="J870" s="17"/>
      <c r="K870" s="17"/>
      <c r="L870" s="20"/>
      <c r="M870" s="20"/>
      <c r="N870" s="20"/>
      <c r="O870" s="20"/>
      <c r="P870" s="17"/>
      <c r="Q870" s="17"/>
      <c r="R870" s="17"/>
      <c r="S870" s="17"/>
      <c r="T870" s="17"/>
      <c r="U870" s="17"/>
      <c r="V870" s="17"/>
      <c r="W870" s="17"/>
      <c r="X870" s="17"/>
      <c r="Y870" s="17"/>
      <c r="Z870" s="17"/>
      <c r="AA870" s="17"/>
    </row>
    <row r="871" spans="1:29" x14ac:dyDescent="0.25">
      <c r="A871" s="17"/>
      <c r="B871" s="18"/>
      <c r="C871" s="18"/>
      <c r="D871" s="17"/>
      <c r="E871" s="17"/>
      <c r="F871" s="17"/>
      <c r="G871" s="17"/>
      <c r="H871" s="17"/>
      <c r="J871" s="17"/>
      <c r="K871" s="17"/>
      <c r="L871" s="20"/>
      <c r="M871" s="20"/>
      <c r="N871" s="20"/>
      <c r="O871" s="20"/>
      <c r="P871" s="17"/>
      <c r="Q871" s="17"/>
      <c r="R871" s="17"/>
      <c r="S871" s="17"/>
      <c r="T871" s="17"/>
      <c r="U871" s="17"/>
      <c r="V871" s="17"/>
      <c r="W871" s="17"/>
      <c r="X871" s="17"/>
      <c r="Y871" s="17"/>
      <c r="Z871" s="17"/>
      <c r="AA871" s="17"/>
      <c r="AB871" s="50"/>
      <c r="AC871" s="50"/>
    </row>
    <row r="872" spans="1:29" x14ac:dyDescent="0.25">
      <c r="A872" s="17"/>
      <c r="B872" s="18"/>
      <c r="C872" s="18"/>
      <c r="D872" s="17"/>
      <c r="E872" s="17"/>
      <c r="F872" s="17"/>
      <c r="G872" s="17"/>
      <c r="H872" s="17"/>
      <c r="J872" s="17"/>
      <c r="K872" s="17"/>
      <c r="L872" s="20"/>
      <c r="M872" s="20"/>
      <c r="N872" s="20"/>
      <c r="O872" s="20"/>
      <c r="P872" s="17"/>
      <c r="Q872" s="17"/>
      <c r="R872" s="17"/>
      <c r="S872" s="17"/>
      <c r="T872" s="17"/>
      <c r="U872" s="17"/>
      <c r="V872" s="17"/>
      <c r="W872" s="17"/>
      <c r="X872" s="17"/>
      <c r="Y872" s="17"/>
      <c r="Z872" s="17"/>
      <c r="AA872" s="17"/>
    </row>
    <row r="873" spans="1:29" x14ac:dyDescent="0.25">
      <c r="A873" s="17"/>
      <c r="B873" s="18"/>
      <c r="C873" s="18"/>
      <c r="D873" s="17"/>
      <c r="E873" s="17"/>
      <c r="F873" s="17"/>
      <c r="G873" s="17"/>
      <c r="H873" s="17"/>
      <c r="J873" s="17"/>
      <c r="K873" s="17"/>
      <c r="L873" s="20"/>
      <c r="M873" s="20"/>
      <c r="N873" s="20"/>
      <c r="O873" s="20"/>
      <c r="P873" s="17"/>
      <c r="Q873" s="17"/>
      <c r="R873" s="17"/>
      <c r="S873" s="17"/>
      <c r="T873" s="17"/>
      <c r="U873" s="17"/>
      <c r="V873" s="17"/>
      <c r="W873" s="17"/>
      <c r="X873" s="17"/>
      <c r="Y873" s="17"/>
      <c r="Z873" s="17"/>
      <c r="AA873" s="17"/>
    </row>
    <row r="874" spans="1:29" x14ac:dyDescent="0.25">
      <c r="A874" s="17"/>
      <c r="B874" s="18"/>
      <c r="C874" s="18"/>
      <c r="D874" s="17"/>
      <c r="E874" s="17"/>
      <c r="F874" s="17"/>
      <c r="G874" s="17"/>
      <c r="H874" s="17"/>
      <c r="J874" s="17"/>
      <c r="K874" s="17"/>
      <c r="L874" s="20"/>
      <c r="M874" s="20"/>
      <c r="N874" s="20"/>
      <c r="O874" s="20"/>
      <c r="P874" s="17"/>
      <c r="Q874" s="17"/>
      <c r="R874" s="17"/>
      <c r="S874" s="17"/>
      <c r="T874" s="17"/>
      <c r="U874" s="17"/>
      <c r="V874" s="17"/>
      <c r="W874" s="17"/>
      <c r="X874" s="17"/>
      <c r="Y874" s="17"/>
      <c r="Z874" s="17"/>
      <c r="AA874" s="17"/>
      <c r="AB874" s="51"/>
      <c r="AC874" s="51"/>
    </row>
    <row r="875" spans="1:29" s="51" customFormat="1" x14ac:dyDescent="0.25">
      <c r="A875" s="17"/>
      <c r="B875" s="18"/>
      <c r="C875" s="18"/>
      <c r="D875" s="17"/>
      <c r="E875" s="17"/>
      <c r="F875" s="17"/>
      <c r="G875" s="17"/>
      <c r="H875" s="17"/>
      <c r="I875" s="19"/>
      <c r="J875" s="17"/>
      <c r="K875" s="17"/>
      <c r="L875" s="20"/>
      <c r="M875" s="20"/>
      <c r="N875" s="20"/>
      <c r="O875" s="20"/>
      <c r="P875" s="17"/>
      <c r="Q875" s="17"/>
      <c r="R875" s="17"/>
      <c r="S875" s="17"/>
      <c r="T875" s="17"/>
      <c r="U875" s="17"/>
      <c r="V875" s="17"/>
      <c r="W875" s="17"/>
      <c r="X875" s="17"/>
      <c r="Y875" s="17"/>
      <c r="Z875" s="17"/>
      <c r="AA875" s="17"/>
      <c r="AB875" s="43"/>
      <c r="AC875" s="43"/>
    </row>
    <row r="876" spans="1:29" x14ac:dyDescent="0.25">
      <c r="A876" s="17"/>
      <c r="B876" s="18"/>
      <c r="C876" s="18"/>
      <c r="D876" s="17"/>
      <c r="E876" s="17"/>
      <c r="F876" s="17"/>
      <c r="G876" s="18"/>
      <c r="H876" s="18"/>
      <c r="J876" s="17"/>
      <c r="K876" s="17"/>
      <c r="L876" s="20"/>
      <c r="M876" s="20"/>
      <c r="N876" s="20"/>
      <c r="O876" s="20"/>
      <c r="P876" s="17"/>
      <c r="Q876" s="17"/>
      <c r="R876" s="17"/>
      <c r="S876" s="17"/>
      <c r="T876" s="17"/>
      <c r="U876" s="17"/>
      <c r="V876" s="17"/>
      <c r="W876" s="17"/>
      <c r="X876" s="17"/>
      <c r="Y876" s="17"/>
      <c r="Z876" s="17"/>
      <c r="AA876" s="17"/>
    </row>
    <row r="877" spans="1:29" x14ac:dyDescent="0.25">
      <c r="A877" s="17"/>
      <c r="B877" s="18"/>
      <c r="C877" s="18"/>
      <c r="D877" s="17"/>
      <c r="E877" s="17"/>
      <c r="F877" s="17"/>
      <c r="G877" s="17"/>
      <c r="H877" s="17"/>
      <c r="J877" s="17"/>
      <c r="K877" s="17"/>
      <c r="L877" s="20"/>
      <c r="M877" s="20"/>
      <c r="N877" s="20"/>
      <c r="O877" s="20"/>
      <c r="P877" s="17"/>
      <c r="Q877" s="17"/>
      <c r="R877" s="17"/>
      <c r="S877" s="17"/>
      <c r="T877" s="17"/>
      <c r="U877" s="17"/>
      <c r="V877" s="17"/>
      <c r="W877" s="17"/>
      <c r="X877" s="17"/>
      <c r="Y877" s="17"/>
      <c r="Z877" s="17"/>
      <c r="AA877" s="17"/>
    </row>
    <row r="878" spans="1:29" x14ac:dyDescent="0.25">
      <c r="A878" s="17"/>
      <c r="B878" s="18"/>
      <c r="C878" s="18"/>
      <c r="D878" s="17"/>
      <c r="E878" s="17"/>
      <c r="F878" s="17"/>
      <c r="G878" s="17"/>
      <c r="H878" s="17"/>
      <c r="J878" s="17"/>
      <c r="K878" s="17"/>
      <c r="L878" s="20"/>
      <c r="M878" s="20"/>
      <c r="N878" s="20"/>
      <c r="O878" s="20"/>
      <c r="P878" s="17"/>
      <c r="Q878" s="17"/>
      <c r="R878" s="17"/>
      <c r="S878" s="17"/>
      <c r="T878" s="17"/>
      <c r="U878" s="17"/>
      <c r="V878" s="17"/>
      <c r="W878" s="17"/>
      <c r="X878" s="17"/>
      <c r="Y878" s="17"/>
      <c r="Z878" s="17"/>
      <c r="AA878" s="17"/>
    </row>
    <row r="879" spans="1:29" x14ac:dyDescent="0.25">
      <c r="A879" s="17"/>
      <c r="B879" s="18"/>
      <c r="C879" s="18"/>
      <c r="D879" s="17"/>
      <c r="E879" s="17"/>
      <c r="F879" s="17"/>
      <c r="G879" s="17"/>
      <c r="H879" s="17"/>
      <c r="J879" s="17"/>
      <c r="K879" s="17"/>
      <c r="L879" s="20"/>
      <c r="M879" s="20"/>
      <c r="N879" s="20"/>
      <c r="O879" s="20"/>
      <c r="P879" s="17"/>
      <c r="Q879" s="17"/>
      <c r="R879" s="17"/>
      <c r="S879" s="17"/>
      <c r="T879" s="17"/>
      <c r="U879" s="17"/>
      <c r="V879" s="17"/>
      <c r="W879" s="17"/>
      <c r="X879" s="17"/>
      <c r="Y879" s="17"/>
      <c r="Z879" s="17"/>
      <c r="AA879" s="17"/>
    </row>
    <row r="880" spans="1:29" x14ac:dyDescent="0.25">
      <c r="A880" s="17"/>
      <c r="B880" s="18"/>
      <c r="C880" s="18"/>
      <c r="D880" s="17"/>
      <c r="E880" s="17"/>
      <c r="F880" s="17"/>
      <c r="G880" s="17"/>
      <c r="H880" s="17"/>
      <c r="J880" s="17"/>
      <c r="K880" s="17"/>
      <c r="L880" s="20"/>
      <c r="M880" s="20"/>
      <c r="N880" s="20"/>
      <c r="O880" s="20"/>
      <c r="P880" s="17"/>
      <c r="Q880" s="17"/>
      <c r="R880" s="17"/>
      <c r="S880" s="17"/>
      <c r="T880" s="17"/>
      <c r="U880" s="17"/>
      <c r="V880" s="17"/>
      <c r="W880" s="17"/>
      <c r="X880" s="17"/>
      <c r="Y880" s="17"/>
      <c r="Z880" s="17"/>
      <c r="AA880" s="17"/>
    </row>
    <row r="881" spans="1:29" x14ac:dyDescent="0.25">
      <c r="A881" s="17"/>
      <c r="B881" s="18"/>
      <c r="C881" s="18"/>
      <c r="D881" s="17"/>
      <c r="E881" s="17"/>
      <c r="F881" s="17"/>
      <c r="G881" s="17"/>
      <c r="H881" s="17"/>
      <c r="J881" s="17"/>
      <c r="K881" s="17"/>
      <c r="L881" s="20"/>
      <c r="M881" s="20"/>
      <c r="N881" s="20"/>
      <c r="O881" s="20"/>
      <c r="P881" s="17"/>
      <c r="Q881" s="17"/>
      <c r="R881" s="17"/>
      <c r="S881" s="17"/>
      <c r="T881" s="17"/>
      <c r="U881" s="17"/>
      <c r="V881" s="17"/>
      <c r="W881" s="17"/>
      <c r="X881" s="17"/>
      <c r="Y881" s="17"/>
      <c r="Z881" s="17"/>
      <c r="AA881" s="17"/>
    </row>
    <row r="882" spans="1:29" x14ac:dyDescent="0.25">
      <c r="A882" s="17"/>
      <c r="B882" s="18"/>
      <c r="C882" s="18"/>
      <c r="D882" s="17"/>
      <c r="E882" s="17"/>
      <c r="F882" s="17"/>
      <c r="G882" s="17"/>
      <c r="H882" s="17"/>
      <c r="J882" s="17"/>
      <c r="K882" s="17"/>
      <c r="L882" s="20"/>
      <c r="M882" s="20"/>
      <c r="N882" s="20"/>
      <c r="O882" s="20"/>
      <c r="P882" s="17"/>
      <c r="Q882" s="17"/>
      <c r="R882" s="17"/>
      <c r="S882" s="17"/>
      <c r="T882" s="17"/>
      <c r="U882" s="17"/>
      <c r="V882" s="17"/>
      <c r="W882" s="17"/>
      <c r="X882" s="17"/>
      <c r="Y882" s="17"/>
      <c r="Z882" s="17"/>
      <c r="AA882" s="17"/>
    </row>
    <row r="883" spans="1:29" x14ac:dyDescent="0.25">
      <c r="A883" s="17"/>
      <c r="B883" s="18"/>
      <c r="C883" s="18"/>
      <c r="D883" s="17"/>
      <c r="E883" s="17"/>
      <c r="F883" s="17"/>
      <c r="G883" s="17"/>
      <c r="H883" s="17"/>
      <c r="J883" s="17"/>
      <c r="K883" s="17"/>
      <c r="L883" s="20"/>
      <c r="M883" s="20"/>
      <c r="N883" s="20"/>
      <c r="O883" s="20"/>
      <c r="P883" s="17"/>
      <c r="Q883" s="17"/>
      <c r="R883" s="17"/>
      <c r="S883" s="17"/>
      <c r="T883" s="17"/>
      <c r="U883" s="17"/>
      <c r="V883" s="17"/>
      <c r="W883" s="17"/>
      <c r="X883" s="17"/>
      <c r="Y883" s="17"/>
      <c r="Z883" s="17"/>
      <c r="AA883" s="17"/>
    </row>
    <row r="884" spans="1:29" x14ac:dyDescent="0.25">
      <c r="A884" s="17"/>
      <c r="B884" s="18"/>
      <c r="C884" s="18"/>
      <c r="D884" s="17"/>
      <c r="E884" s="17"/>
      <c r="F884" s="17"/>
      <c r="G884" s="17"/>
      <c r="H884" s="17"/>
      <c r="J884" s="17"/>
      <c r="K884" s="17"/>
      <c r="L884" s="20"/>
      <c r="M884" s="20"/>
      <c r="N884" s="20"/>
      <c r="O884" s="20"/>
      <c r="P884" s="17"/>
      <c r="Q884" s="17"/>
      <c r="R884" s="17"/>
      <c r="S884" s="17"/>
      <c r="T884" s="17"/>
      <c r="U884" s="17"/>
      <c r="V884" s="17"/>
      <c r="W884" s="17"/>
      <c r="X884" s="17"/>
      <c r="Y884" s="17"/>
      <c r="Z884" s="17"/>
      <c r="AA884" s="17"/>
    </row>
    <row r="885" spans="1:29" x14ac:dyDescent="0.25">
      <c r="A885" s="17"/>
      <c r="B885" s="18"/>
      <c r="C885" s="18"/>
      <c r="D885" s="17"/>
      <c r="E885" s="17"/>
      <c r="F885" s="17"/>
      <c r="G885" s="17"/>
      <c r="H885" s="17"/>
      <c r="J885" s="17"/>
      <c r="K885" s="17"/>
      <c r="L885" s="20"/>
      <c r="M885" s="20"/>
      <c r="N885" s="20"/>
      <c r="O885" s="20"/>
      <c r="P885" s="17"/>
      <c r="Q885" s="17"/>
      <c r="R885" s="17"/>
      <c r="S885" s="17"/>
      <c r="T885" s="17"/>
      <c r="U885" s="17"/>
      <c r="V885" s="17"/>
      <c r="W885" s="17"/>
      <c r="X885" s="17"/>
      <c r="Y885" s="17"/>
      <c r="Z885" s="17"/>
      <c r="AA885" s="17"/>
      <c r="AB885" s="50"/>
      <c r="AC885" s="50"/>
    </row>
    <row r="886" spans="1:29" x14ac:dyDescent="0.25">
      <c r="A886" s="17"/>
      <c r="B886" s="18"/>
      <c r="C886" s="18"/>
      <c r="D886" s="17"/>
      <c r="E886" s="17"/>
      <c r="F886" s="17"/>
      <c r="G886" s="17"/>
      <c r="H886" s="17"/>
      <c r="J886" s="17"/>
      <c r="K886" s="17"/>
      <c r="L886" s="20"/>
      <c r="M886" s="20"/>
      <c r="N886" s="20"/>
      <c r="O886" s="20"/>
      <c r="P886" s="17"/>
      <c r="Q886" s="17"/>
      <c r="R886" s="17"/>
      <c r="S886" s="17"/>
      <c r="T886" s="17"/>
      <c r="U886" s="17"/>
      <c r="V886" s="17"/>
      <c r="W886" s="17"/>
      <c r="X886" s="17"/>
      <c r="Y886" s="17"/>
      <c r="Z886" s="17"/>
      <c r="AA886" s="17"/>
      <c r="AB886" s="46"/>
      <c r="AC886" s="46"/>
    </row>
    <row r="887" spans="1:29" x14ac:dyDescent="0.25">
      <c r="A887" s="17"/>
      <c r="B887" s="18"/>
      <c r="C887" s="18"/>
      <c r="D887" s="17"/>
      <c r="E887" s="17"/>
      <c r="F887" s="17"/>
      <c r="G887" s="17"/>
      <c r="H887" s="17"/>
      <c r="J887" s="17"/>
      <c r="K887" s="17"/>
      <c r="L887" s="20"/>
      <c r="M887" s="20"/>
      <c r="N887" s="20"/>
      <c r="O887" s="20"/>
      <c r="P887" s="17"/>
      <c r="Q887" s="17"/>
      <c r="R887" s="17"/>
      <c r="S887" s="17"/>
      <c r="T887" s="17"/>
      <c r="U887" s="17"/>
      <c r="V887" s="17"/>
      <c r="W887" s="17"/>
      <c r="X887" s="17"/>
      <c r="Y887" s="17"/>
      <c r="Z887" s="17"/>
      <c r="AA887" s="17"/>
      <c r="AB887" s="50"/>
      <c r="AC887" s="50"/>
    </row>
    <row r="888" spans="1:29" s="46" customFormat="1" x14ac:dyDescent="0.25">
      <c r="A888" s="17"/>
      <c r="B888" s="18"/>
      <c r="C888" s="18"/>
      <c r="D888" s="17"/>
      <c r="E888" s="17"/>
      <c r="F888" s="17"/>
      <c r="G888" s="17"/>
      <c r="H888" s="17"/>
      <c r="I888" s="19"/>
      <c r="J888" s="17"/>
      <c r="K888" s="17"/>
      <c r="L888" s="20"/>
      <c r="M888" s="20"/>
      <c r="N888" s="20"/>
      <c r="O888" s="20"/>
      <c r="P888" s="17"/>
      <c r="Q888" s="17"/>
      <c r="R888" s="17"/>
      <c r="S888" s="17"/>
      <c r="T888" s="17"/>
      <c r="U888" s="17"/>
      <c r="V888" s="17"/>
      <c r="W888" s="17"/>
      <c r="X888" s="17"/>
      <c r="Y888" s="17"/>
      <c r="Z888" s="17"/>
      <c r="AA888" s="17"/>
      <c r="AB888" s="50"/>
      <c r="AC888" s="50"/>
    </row>
    <row r="889" spans="1:29" s="46" customFormat="1" x14ac:dyDescent="0.25">
      <c r="A889" s="17"/>
      <c r="B889" s="18"/>
      <c r="C889" s="18"/>
      <c r="D889" s="17"/>
      <c r="E889" s="17"/>
      <c r="F889" s="17"/>
      <c r="G889" s="17"/>
      <c r="H889" s="17"/>
      <c r="I889" s="19"/>
      <c r="J889" s="17"/>
      <c r="K889" s="17"/>
      <c r="L889" s="20"/>
      <c r="M889" s="20"/>
      <c r="N889" s="20"/>
      <c r="O889" s="20"/>
      <c r="P889" s="17"/>
      <c r="Q889" s="17"/>
      <c r="R889" s="17"/>
      <c r="S889" s="17"/>
      <c r="T889" s="17"/>
      <c r="U889" s="17"/>
      <c r="V889" s="17"/>
      <c r="W889" s="17"/>
      <c r="X889" s="17"/>
      <c r="Y889" s="17"/>
      <c r="Z889" s="17"/>
      <c r="AA889" s="17"/>
      <c r="AB889" s="43"/>
      <c r="AC889" s="43"/>
    </row>
    <row r="890" spans="1:29" s="46" customFormat="1" x14ac:dyDescent="0.25">
      <c r="A890" s="17"/>
      <c r="B890" s="18"/>
      <c r="C890" s="18"/>
      <c r="D890" s="17"/>
      <c r="E890" s="17"/>
      <c r="F890" s="17"/>
      <c r="G890" s="17"/>
      <c r="H890" s="17"/>
      <c r="I890" s="19"/>
      <c r="J890" s="17"/>
      <c r="K890" s="17"/>
      <c r="L890" s="20"/>
      <c r="M890" s="20"/>
      <c r="N890" s="20"/>
      <c r="O890" s="20"/>
      <c r="P890" s="17"/>
      <c r="Q890" s="17"/>
      <c r="R890" s="17"/>
      <c r="S890" s="17"/>
      <c r="T890" s="17"/>
      <c r="U890" s="17"/>
      <c r="V890" s="17"/>
      <c r="W890" s="17"/>
      <c r="X890" s="17"/>
      <c r="Y890" s="17"/>
      <c r="Z890" s="17"/>
      <c r="AA890" s="17"/>
      <c r="AB890" s="43"/>
      <c r="AC890" s="43"/>
    </row>
    <row r="891" spans="1:29" s="46" customFormat="1" x14ac:dyDescent="0.25">
      <c r="A891" s="17"/>
      <c r="B891" s="18"/>
      <c r="C891" s="18"/>
      <c r="D891" s="17"/>
      <c r="E891" s="17"/>
      <c r="F891" s="17"/>
      <c r="G891" s="17"/>
      <c r="H891" s="17"/>
      <c r="I891" s="19"/>
      <c r="J891" s="17"/>
      <c r="K891" s="17"/>
      <c r="L891" s="20"/>
      <c r="M891" s="20"/>
      <c r="N891" s="20"/>
      <c r="O891" s="20"/>
      <c r="P891" s="17"/>
      <c r="Q891" s="17"/>
      <c r="R891" s="17"/>
      <c r="S891" s="17"/>
      <c r="T891" s="17"/>
      <c r="U891" s="17"/>
      <c r="V891" s="17"/>
      <c r="W891" s="17"/>
      <c r="X891" s="17"/>
      <c r="Y891" s="17"/>
      <c r="Z891" s="17"/>
      <c r="AA891" s="17"/>
      <c r="AB891" s="43"/>
      <c r="AC891" s="43"/>
    </row>
    <row r="892" spans="1:29" s="46" customFormat="1" x14ac:dyDescent="0.25">
      <c r="A892" s="17"/>
      <c r="B892" s="18"/>
      <c r="C892" s="18"/>
      <c r="D892" s="17"/>
      <c r="E892" s="17"/>
      <c r="F892" s="17"/>
      <c r="G892" s="17"/>
      <c r="H892" s="17"/>
      <c r="I892" s="19"/>
      <c r="J892" s="17"/>
      <c r="K892" s="17"/>
      <c r="L892" s="20"/>
      <c r="M892" s="20"/>
      <c r="N892" s="20"/>
      <c r="O892" s="20"/>
      <c r="P892" s="17"/>
      <c r="Q892" s="17"/>
      <c r="R892" s="17"/>
      <c r="S892" s="17"/>
      <c r="T892" s="17"/>
      <c r="U892" s="17"/>
      <c r="V892" s="17"/>
      <c r="W892" s="17"/>
      <c r="X892" s="17"/>
      <c r="Y892" s="17"/>
      <c r="Z892" s="17"/>
      <c r="AA892" s="17"/>
      <c r="AB892" s="43"/>
      <c r="AC892" s="43"/>
    </row>
    <row r="893" spans="1:29" s="46" customFormat="1" x14ac:dyDescent="0.25">
      <c r="A893" s="17"/>
      <c r="B893" s="18"/>
      <c r="C893" s="18"/>
      <c r="D893" s="17"/>
      <c r="E893" s="17"/>
      <c r="F893" s="17"/>
      <c r="G893" s="17"/>
      <c r="H893" s="17"/>
      <c r="I893" s="19"/>
      <c r="J893" s="17"/>
      <c r="K893" s="17"/>
      <c r="L893" s="20"/>
      <c r="M893" s="20"/>
      <c r="N893" s="20"/>
      <c r="O893" s="20"/>
      <c r="P893" s="17"/>
      <c r="Q893" s="17"/>
      <c r="R893" s="17"/>
      <c r="S893" s="17"/>
      <c r="T893" s="17"/>
      <c r="U893" s="17"/>
      <c r="V893" s="17"/>
      <c r="W893" s="17"/>
      <c r="X893" s="17"/>
      <c r="Y893" s="17"/>
      <c r="Z893" s="17"/>
      <c r="AA893" s="17"/>
      <c r="AB893" s="43"/>
      <c r="AC893" s="43"/>
    </row>
    <row r="894" spans="1:29" s="46" customFormat="1" x14ac:dyDescent="0.25">
      <c r="A894" s="17"/>
      <c r="B894" s="18"/>
      <c r="C894" s="18"/>
      <c r="D894" s="17"/>
      <c r="E894" s="17"/>
      <c r="F894" s="17"/>
      <c r="G894" s="17"/>
      <c r="H894" s="17"/>
      <c r="I894" s="19"/>
      <c r="J894" s="17"/>
      <c r="K894" s="17"/>
      <c r="L894" s="20"/>
      <c r="M894" s="20"/>
      <c r="N894" s="20"/>
      <c r="O894" s="20"/>
      <c r="P894" s="17"/>
      <c r="Q894" s="17"/>
      <c r="R894" s="17"/>
      <c r="S894" s="17"/>
      <c r="T894" s="17"/>
      <c r="U894" s="17"/>
      <c r="V894" s="17"/>
      <c r="W894" s="17"/>
      <c r="X894" s="17"/>
      <c r="Y894" s="17"/>
      <c r="Z894" s="17"/>
      <c r="AA894" s="17"/>
      <c r="AB894" s="43"/>
      <c r="AC894" s="43"/>
    </row>
    <row r="895" spans="1:29" s="46" customFormat="1" x14ac:dyDescent="0.25">
      <c r="A895" s="17"/>
      <c r="B895" s="18"/>
      <c r="C895" s="18"/>
      <c r="D895" s="17"/>
      <c r="E895" s="17"/>
      <c r="F895" s="17"/>
      <c r="G895" s="17"/>
      <c r="H895" s="17"/>
      <c r="I895" s="19"/>
      <c r="J895" s="17"/>
      <c r="K895" s="17"/>
      <c r="L895" s="20"/>
      <c r="M895" s="20"/>
      <c r="N895" s="20"/>
      <c r="O895" s="20"/>
      <c r="P895" s="17"/>
      <c r="Q895" s="17"/>
      <c r="R895" s="17"/>
      <c r="S895" s="17"/>
      <c r="T895" s="17"/>
      <c r="U895" s="17"/>
      <c r="V895" s="17"/>
      <c r="W895" s="17"/>
      <c r="X895" s="17"/>
      <c r="Y895" s="17"/>
      <c r="Z895" s="17"/>
      <c r="AA895" s="17"/>
      <c r="AB895" s="43"/>
      <c r="AC895" s="43"/>
    </row>
    <row r="896" spans="1:29" s="46" customFormat="1" x14ac:dyDescent="0.25">
      <c r="A896" s="17"/>
      <c r="B896" s="18"/>
      <c r="C896" s="18"/>
      <c r="D896" s="17"/>
      <c r="E896" s="17"/>
      <c r="F896" s="17"/>
      <c r="G896" s="17"/>
      <c r="H896" s="17"/>
      <c r="I896" s="19"/>
      <c r="J896" s="17"/>
      <c r="K896" s="17"/>
      <c r="L896" s="20"/>
      <c r="M896" s="20"/>
      <c r="N896" s="20"/>
      <c r="O896" s="20"/>
      <c r="P896" s="17"/>
      <c r="Q896" s="17"/>
      <c r="R896" s="17"/>
      <c r="S896" s="17"/>
      <c r="T896" s="17"/>
      <c r="U896" s="17"/>
      <c r="V896" s="17"/>
      <c r="W896" s="17"/>
      <c r="X896" s="17"/>
      <c r="Y896" s="17"/>
      <c r="Z896" s="17"/>
      <c r="AA896" s="17"/>
      <c r="AB896" s="43"/>
      <c r="AC896" s="43"/>
    </row>
    <row r="897" spans="1:29" s="46" customFormat="1" x14ac:dyDescent="0.25">
      <c r="A897" s="17"/>
      <c r="B897" s="18"/>
      <c r="C897" s="18"/>
      <c r="D897" s="17"/>
      <c r="E897" s="17"/>
      <c r="F897" s="17"/>
      <c r="G897" s="17"/>
      <c r="H897" s="17"/>
      <c r="I897" s="19"/>
      <c r="J897" s="17"/>
      <c r="K897" s="17"/>
      <c r="L897" s="20"/>
      <c r="M897" s="20"/>
      <c r="N897" s="20"/>
      <c r="O897" s="20"/>
      <c r="P897" s="17"/>
      <c r="Q897" s="17"/>
      <c r="R897" s="17"/>
      <c r="S897" s="17"/>
      <c r="T897" s="17"/>
      <c r="U897" s="17"/>
      <c r="V897" s="17"/>
      <c r="W897" s="17"/>
      <c r="X897" s="17"/>
      <c r="Y897" s="17"/>
      <c r="Z897" s="17"/>
      <c r="AA897" s="17"/>
      <c r="AB897" s="43"/>
      <c r="AC897" s="43"/>
    </row>
    <row r="898" spans="1:29" s="46" customFormat="1" x14ac:dyDescent="0.25">
      <c r="A898" s="17"/>
      <c r="B898" s="18"/>
      <c r="C898" s="18"/>
      <c r="D898" s="17"/>
      <c r="E898" s="17"/>
      <c r="F898" s="17"/>
      <c r="G898" s="17"/>
      <c r="H898" s="17"/>
      <c r="I898" s="19"/>
      <c r="J898" s="17"/>
      <c r="K898" s="17"/>
      <c r="L898" s="20"/>
      <c r="M898" s="20"/>
      <c r="N898" s="20"/>
      <c r="O898" s="20"/>
      <c r="P898" s="17"/>
      <c r="Q898" s="17"/>
      <c r="R898" s="17"/>
      <c r="S898" s="17"/>
      <c r="T898" s="17"/>
      <c r="U898" s="17"/>
      <c r="V898" s="17"/>
      <c r="W898" s="17"/>
      <c r="X898" s="17"/>
      <c r="Y898" s="17"/>
      <c r="Z898" s="17"/>
      <c r="AA898" s="17"/>
      <c r="AB898" s="48"/>
      <c r="AC898" s="48"/>
    </row>
    <row r="899" spans="1:29" s="46" customFormat="1" x14ac:dyDescent="0.25">
      <c r="A899" s="17"/>
      <c r="B899" s="18"/>
      <c r="C899" s="18"/>
      <c r="D899" s="17"/>
      <c r="E899" s="17"/>
      <c r="F899" s="17"/>
      <c r="G899" s="17"/>
      <c r="H899" s="17"/>
      <c r="I899" s="19"/>
      <c r="J899" s="17"/>
      <c r="K899" s="17"/>
      <c r="L899" s="20"/>
      <c r="M899" s="20"/>
      <c r="N899" s="20"/>
      <c r="O899" s="20"/>
      <c r="P899" s="17"/>
      <c r="Q899" s="17"/>
      <c r="R899" s="17"/>
      <c r="S899" s="17"/>
      <c r="T899" s="17"/>
      <c r="U899" s="17"/>
      <c r="V899" s="17"/>
      <c r="W899" s="17"/>
      <c r="X899" s="17"/>
      <c r="Y899" s="17"/>
      <c r="Z899" s="17"/>
      <c r="AA899" s="17"/>
      <c r="AB899" s="43"/>
      <c r="AC899" s="43"/>
    </row>
    <row r="900" spans="1:29" s="46" customFormat="1" x14ac:dyDescent="0.25">
      <c r="A900" s="17"/>
      <c r="B900" s="18"/>
      <c r="C900" s="18"/>
      <c r="D900" s="17"/>
      <c r="E900" s="17"/>
      <c r="F900" s="17"/>
      <c r="G900" s="17"/>
      <c r="H900" s="17"/>
      <c r="I900" s="19"/>
      <c r="J900" s="17"/>
      <c r="K900" s="17"/>
      <c r="L900" s="20"/>
      <c r="M900" s="20"/>
      <c r="N900" s="20"/>
      <c r="O900" s="20"/>
      <c r="P900" s="17"/>
      <c r="Q900" s="17"/>
      <c r="R900" s="17"/>
      <c r="S900" s="17"/>
      <c r="T900" s="17"/>
      <c r="U900" s="17"/>
      <c r="V900" s="17"/>
      <c r="W900" s="17"/>
      <c r="X900" s="17"/>
      <c r="Y900" s="17"/>
      <c r="Z900" s="17"/>
      <c r="AA900" s="17"/>
      <c r="AB900" s="43"/>
      <c r="AC900" s="43"/>
    </row>
    <row r="901" spans="1:29" x14ac:dyDescent="0.25">
      <c r="A901" s="17"/>
      <c r="B901" s="18"/>
      <c r="C901" s="18"/>
      <c r="D901" s="17"/>
      <c r="E901" s="17"/>
      <c r="F901" s="17"/>
      <c r="G901" s="17"/>
      <c r="H901" s="17"/>
      <c r="J901" s="17"/>
      <c r="K901" s="17"/>
      <c r="L901" s="20"/>
      <c r="M901" s="20"/>
      <c r="N901" s="20"/>
      <c r="O901" s="20"/>
      <c r="P901" s="17"/>
      <c r="Q901" s="17"/>
      <c r="R901" s="17"/>
      <c r="S901" s="17"/>
      <c r="T901" s="17"/>
      <c r="U901" s="17"/>
      <c r="V901" s="17"/>
      <c r="W901" s="17"/>
      <c r="X901" s="17"/>
      <c r="Y901" s="17"/>
      <c r="Z901" s="17"/>
      <c r="AA901" s="17"/>
    </row>
    <row r="902" spans="1:29" x14ac:dyDescent="0.25">
      <c r="A902" s="17"/>
      <c r="B902" s="18"/>
      <c r="C902" s="18"/>
      <c r="D902" s="17"/>
      <c r="E902" s="17"/>
      <c r="F902" s="17"/>
      <c r="G902" s="17"/>
      <c r="H902" s="17"/>
      <c r="J902" s="17"/>
      <c r="K902" s="17"/>
      <c r="L902" s="20"/>
      <c r="M902" s="20"/>
      <c r="N902" s="20"/>
      <c r="O902" s="20"/>
      <c r="P902" s="17"/>
      <c r="Q902" s="17"/>
      <c r="R902" s="17"/>
      <c r="S902" s="17"/>
      <c r="T902" s="17"/>
      <c r="U902" s="17"/>
      <c r="V902" s="17"/>
      <c r="W902" s="17"/>
      <c r="X902" s="17"/>
      <c r="Y902" s="17"/>
      <c r="Z902" s="17"/>
      <c r="AA902" s="17"/>
    </row>
    <row r="903" spans="1:29" x14ac:dyDescent="0.25">
      <c r="A903" s="17"/>
      <c r="B903" s="18"/>
      <c r="C903" s="18"/>
      <c r="D903" s="17"/>
      <c r="E903" s="17"/>
      <c r="F903" s="17"/>
      <c r="G903" s="17"/>
      <c r="H903" s="17"/>
      <c r="J903" s="17"/>
      <c r="K903" s="17"/>
      <c r="L903" s="20"/>
      <c r="M903" s="20"/>
      <c r="N903" s="20"/>
      <c r="O903" s="20"/>
      <c r="P903" s="17"/>
      <c r="Q903" s="17"/>
      <c r="R903" s="17"/>
      <c r="S903" s="17"/>
      <c r="T903" s="17"/>
      <c r="U903" s="17"/>
      <c r="V903" s="17"/>
      <c r="W903" s="17"/>
      <c r="X903" s="17"/>
      <c r="Y903" s="17"/>
      <c r="Z903" s="17"/>
      <c r="AA903" s="17"/>
      <c r="AB903" s="47"/>
      <c r="AC903" s="47"/>
    </row>
    <row r="904" spans="1:29" x14ac:dyDescent="0.25">
      <c r="A904" s="17"/>
      <c r="B904" s="18"/>
      <c r="C904" s="18"/>
      <c r="D904" s="17"/>
      <c r="E904" s="17"/>
      <c r="F904" s="17"/>
      <c r="G904" s="17"/>
      <c r="H904" s="17"/>
      <c r="J904" s="17"/>
      <c r="K904" s="17"/>
      <c r="L904" s="20"/>
      <c r="M904" s="20"/>
      <c r="N904" s="20"/>
      <c r="O904" s="20"/>
      <c r="P904" s="17"/>
      <c r="Q904" s="17"/>
      <c r="R904" s="17"/>
      <c r="S904" s="17"/>
      <c r="T904" s="17"/>
      <c r="U904" s="17"/>
      <c r="V904" s="17"/>
      <c r="W904" s="17"/>
      <c r="X904" s="17"/>
      <c r="Y904" s="17"/>
      <c r="Z904" s="17"/>
      <c r="AA904" s="17"/>
    </row>
    <row r="905" spans="1:29" x14ac:dyDescent="0.25">
      <c r="A905" s="17"/>
      <c r="B905" s="18"/>
      <c r="C905" s="18"/>
      <c r="D905" s="17"/>
      <c r="E905" s="17"/>
      <c r="F905" s="17"/>
      <c r="G905" s="17"/>
      <c r="H905" s="17"/>
      <c r="J905" s="17"/>
      <c r="K905" s="17"/>
      <c r="L905" s="20"/>
      <c r="M905" s="20"/>
      <c r="N905" s="20"/>
      <c r="O905" s="20"/>
      <c r="P905" s="17"/>
      <c r="Q905" s="17"/>
      <c r="R905" s="17"/>
      <c r="S905" s="17"/>
      <c r="T905" s="17"/>
      <c r="U905" s="17"/>
      <c r="V905" s="17"/>
      <c r="W905" s="17"/>
      <c r="X905" s="17"/>
      <c r="Y905" s="17"/>
      <c r="Z905" s="17"/>
      <c r="AA905" s="17"/>
    </row>
    <row r="906" spans="1:29" x14ac:dyDescent="0.25">
      <c r="A906" s="17"/>
      <c r="B906" s="18"/>
      <c r="C906" s="18"/>
      <c r="D906" s="17"/>
      <c r="E906" s="17"/>
      <c r="F906" s="17"/>
      <c r="G906" s="17"/>
      <c r="H906" s="17"/>
      <c r="J906" s="17"/>
      <c r="K906" s="17"/>
      <c r="L906" s="20"/>
      <c r="M906" s="20"/>
      <c r="N906" s="20"/>
      <c r="O906" s="20"/>
      <c r="P906" s="17"/>
      <c r="Q906" s="17"/>
      <c r="R906" s="17"/>
      <c r="S906" s="17"/>
      <c r="T906" s="17"/>
      <c r="U906" s="17"/>
      <c r="V906" s="17"/>
      <c r="W906" s="17"/>
      <c r="X906" s="17"/>
      <c r="Y906" s="17"/>
      <c r="Z906" s="17"/>
      <c r="AA906" s="17"/>
    </row>
    <row r="907" spans="1:29" x14ac:dyDescent="0.25">
      <c r="A907" s="17"/>
      <c r="B907" s="18"/>
      <c r="C907" s="18"/>
      <c r="D907" s="17"/>
      <c r="E907" s="17"/>
      <c r="F907" s="17"/>
      <c r="G907" s="18"/>
      <c r="H907" s="18"/>
      <c r="J907" s="17"/>
      <c r="K907" s="17"/>
      <c r="L907" s="20"/>
      <c r="M907" s="20"/>
      <c r="N907" s="20"/>
      <c r="O907" s="20"/>
      <c r="P907" s="17"/>
      <c r="Q907" s="17"/>
      <c r="R907" s="17"/>
      <c r="S907" s="17"/>
      <c r="T907" s="17"/>
      <c r="U907" s="17"/>
      <c r="V907" s="17"/>
      <c r="W907" s="17"/>
      <c r="X907" s="17"/>
      <c r="Y907" s="17"/>
      <c r="Z907" s="17"/>
      <c r="AA907" s="17"/>
    </row>
    <row r="908" spans="1:29" x14ac:dyDescent="0.25">
      <c r="A908" s="17"/>
      <c r="B908" s="18"/>
      <c r="C908" s="18"/>
      <c r="D908" s="17"/>
      <c r="E908" s="17"/>
      <c r="F908" s="17"/>
      <c r="G908" s="17"/>
      <c r="H908" s="17"/>
      <c r="J908" s="17"/>
      <c r="K908" s="17"/>
      <c r="L908" s="20"/>
      <c r="M908" s="20"/>
      <c r="N908" s="20"/>
      <c r="O908" s="20"/>
      <c r="P908" s="17"/>
      <c r="Q908" s="17"/>
      <c r="R908" s="17"/>
      <c r="S908" s="17"/>
      <c r="T908" s="17"/>
      <c r="U908" s="17"/>
      <c r="V908" s="17"/>
      <c r="W908" s="17"/>
      <c r="X908" s="17"/>
      <c r="Y908" s="17"/>
      <c r="Z908" s="17"/>
      <c r="AA908" s="17"/>
    </row>
    <row r="909" spans="1:29" x14ac:dyDescent="0.25">
      <c r="A909" s="17"/>
      <c r="B909" s="18"/>
      <c r="C909" s="18"/>
      <c r="D909" s="17"/>
      <c r="E909" s="17"/>
      <c r="F909" s="17"/>
      <c r="G909" s="17"/>
      <c r="H909" s="17"/>
      <c r="J909" s="17"/>
      <c r="K909" s="17"/>
      <c r="L909" s="20"/>
      <c r="M909" s="20"/>
      <c r="N909" s="20"/>
      <c r="O909" s="20"/>
      <c r="P909" s="17"/>
      <c r="Q909" s="17"/>
      <c r="R909" s="17"/>
      <c r="S909" s="17"/>
      <c r="T909" s="17"/>
      <c r="U909" s="17"/>
      <c r="V909" s="17"/>
      <c r="W909" s="17"/>
      <c r="X909" s="17"/>
      <c r="Y909" s="17"/>
      <c r="Z909" s="17"/>
      <c r="AA909" s="17"/>
    </row>
    <row r="910" spans="1:29" x14ac:dyDescent="0.25">
      <c r="A910" s="17"/>
      <c r="B910" s="18"/>
      <c r="C910" s="18"/>
      <c r="D910" s="17"/>
      <c r="E910" s="17"/>
      <c r="F910" s="17"/>
      <c r="G910" s="17"/>
      <c r="H910" s="17"/>
      <c r="J910" s="17"/>
      <c r="K910" s="17"/>
      <c r="L910" s="20"/>
      <c r="M910" s="20"/>
      <c r="N910" s="20"/>
      <c r="O910" s="20"/>
      <c r="P910" s="17"/>
      <c r="Q910" s="17"/>
      <c r="R910" s="17"/>
      <c r="S910" s="17"/>
      <c r="T910" s="17"/>
      <c r="U910" s="17"/>
      <c r="V910" s="17"/>
      <c r="W910" s="17"/>
      <c r="X910" s="17"/>
      <c r="Y910" s="17"/>
      <c r="Z910" s="17"/>
      <c r="AA910" s="17"/>
    </row>
    <row r="911" spans="1:29" x14ac:dyDescent="0.25">
      <c r="A911" s="17"/>
      <c r="B911" s="18"/>
      <c r="C911" s="18"/>
      <c r="D911" s="17"/>
      <c r="E911" s="17"/>
      <c r="F911" s="17"/>
      <c r="G911" s="17"/>
      <c r="H911" s="17"/>
      <c r="J911" s="17"/>
      <c r="K911" s="17"/>
      <c r="L911" s="20"/>
      <c r="M911" s="20"/>
      <c r="N911" s="20"/>
      <c r="O911" s="20"/>
      <c r="P911" s="17"/>
      <c r="Q911" s="17"/>
      <c r="R911" s="17"/>
      <c r="S911" s="17"/>
      <c r="T911" s="17"/>
      <c r="U911" s="17"/>
      <c r="V911" s="17"/>
      <c r="W911" s="17"/>
      <c r="X911" s="17"/>
      <c r="Y911" s="17"/>
      <c r="Z911" s="17"/>
      <c r="AA911" s="17"/>
      <c r="AB911" s="49"/>
      <c r="AC911" s="49"/>
    </row>
    <row r="912" spans="1:29" x14ac:dyDescent="0.25">
      <c r="A912" s="17"/>
      <c r="B912" s="18"/>
      <c r="C912" s="18"/>
      <c r="D912" s="17"/>
      <c r="E912" s="17"/>
      <c r="F912" s="17"/>
      <c r="G912" s="17"/>
      <c r="H912" s="17"/>
      <c r="J912" s="17"/>
      <c r="K912" s="17"/>
      <c r="L912" s="20"/>
      <c r="M912" s="20"/>
      <c r="N912" s="20"/>
      <c r="O912" s="20"/>
      <c r="P912" s="17"/>
      <c r="Q912" s="17"/>
      <c r="R912" s="17"/>
      <c r="S912" s="17"/>
      <c r="T912" s="17"/>
      <c r="U912" s="17"/>
      <c r="V912" s="17"/>
      <c r="W912" s="17"/>
      <c r="X912" s="17"/>
      <c r="Y912" s="17"/>
      <c r="Z912" s="17"/>
      <c r="AA912" s="17"/>
    </row>
    <row r="913" spans="1:29" x14ac:dyDescent="0.25">
      <c r="A913" s="17"/>
      <c r="B913" s="18"/>
      <c r="C913" s="18"/>
      <c r="D913" s="17"/>
      <c r="E913" s="17"/>
      <c r="F913" s="17"/>
      <c r="G913" s="17"/>
      <c r="H913" s="17"/>
      <c r="J913" s="17"/>
      <c r="K913" s="17"/>
      <c r="L913" s="20"/>
      <c r="M913" s="20"/>
      <c r="N913" s="20"/>
      <c r="O913" s="20"/>
      <c r="P913" s="17"/>
      <c r="Q913" s="17"/>
      <c r="R913" s="17"/>
      <c r="S913" s="17"/>
      <c r="T913" s="17"/>
      <c r="U913" s="17"/>
      <c r="V913" s="17"/>
      <c r="W913" s="17"/>
      <c r="X913" s="17"/>
      <c r="Y913" s="17"/>
      <c r="Z913" s="17"/>
      <c r="AA913" s="17"/>
    </row>
    <row r="914" spans="1:29" x14ac:dyDescent="0.25">
      <c r="A914" s="17"/>
      <c r="B914" s="18"/>
      <c r="C914" s="18"/>
      <c r="D914" s="17"/>
      <c r="E914" s="17"/>
      <c r="F914" s="17"/>
      <c r="G914" s="17"/>
      <c r="H914" s="17"/>
      <c r="J914" s="17"/>
      <c r="K914" s="17"/>
      <c r="L914" s="20"/>
      <c r="M914" s="20"/>
      <c r="N914" s="20"/>
      <c r="O914" s="20"/>
      <c r="P914" s="17"/>
      <c r="Q914" s="17"/>
      <c r="R914" s="17"/>
      <c r="S914" s="17"/>
      <c r="T914" s="17"/>
      <c r="U914" s="17"/>
      <c r="V914" s="17"/>
      <c r="W914" s="17"/>
      <c r="X914" s="17"/>
      <c r="Y914" s="17"/>
      <c r="Z914" s="17"/>
      <c r="AA914" s="17"/>
      <c r="AB914" s="51"/>
      <c r="AC914" s="51"/>
    </row>
    <row r="915" spans="1:29" x14ac:dyDescent="0.25">
      <c r="A915" s="17"/>
      <c r="B915" s="18"/>
      <c r="C915" s="18"/>
      <c r="D915" s="17"/>
      <c r="E915" s="17"/>
      <c r="F915" s="17"/>
      <c r="G915" s="17"/>
      <c r="H915" s="17"/>
      <c r="J915" s="17"/>
      <c r="K915" s="17"/>
      <c r="L915" s="20"/>
      <c r="M915" s="20"/>
      <c r="N915" s="20"/>
      <c r="O915" s="20"/>
      <c r="P915" s="17"/>
      <c r="Q915" s="17"/>
      <c r="R915" s="17"/>
      <c r="S915" s="17"/>
      <c r="T915" s="17"/>
      <c r="U915" s="17"/>
      <c r="V915" s="17"/>
      <c r="W915" s="17"/>
      <c r="X915" s="17"/>
      <c r="Y915" s="17"/>
      <c r="Z915" s="17"/>
      <c r="AA915" s="17"/>
    </row>
    <row r="916" spans="1:29" s="51" customFormat="1" x14ac:dyDescent="0.25">
      <c r="A916" s="17"/>
      <c r="B916" s="18"/>
      <c r="C916" s="18"/>
      <c r="D916" s="17"/>
      <c r="E916" s="17"/>
      <c r="F916" s="17"/>
      <c r="G916" s="17"/>
      <c r="H916" s="17"/>
      <c r="I916" s="19"/>
      <c r="J916" s="17"/>
      <c r="K916" s="17"/>
      <c r="L916" s="20"/>
      <c r="M916" s="20"/>
      <c r="N916" s="20"/>
      <c r="O916" s="20"/>
      <c r="P916" s="17"/>
      <c r="Q916" s="17"/>
      <c r="R916" s="17"/>
      <c r="S916" s="17"/>
      <c r="T916" s="17"/>
      <c r="U916" s="17"/>
      <c r="V916" s="17"/>
      <c r="W916" s="17"/>
      <c r="X916" s="17"/>
      <c r="Y916" s="17"/>
      <c r="Z916" s="17"/>
      <c r="AA916" s="17"/>
      <c r="AB916" s="43"/>
      <c r="AC916" s="43"/>
    </row>
    <row r="917" spans="1:29" x14ac:dyDescent="0.25">
      <c r="A917" s="17"/>
      <c r="B917" s="18"/>
      <c r="C917" s="18"/>
      <c r="D917" s="17"/>
      <c r="E917" s="17"/>
      <c r="F917" s="17"/>
      <c r="G917" s="17"/>
      <c r="H917" s="17"/>
      <c r="J917" s="17"/>
      <c r="K917" s="17"/>
      <c r="L917" s="20"/>
      <c r="M917" s="20"/>
      <c r="N917" s="20"/>
      <c r="O917" s="20"/>
      <c r="P917" s="17"/>
      <c r="Q917" s="17"/>
      <c r="R917" s="17"/>
      <c r="S917" s="17"/>
      <c r="T917" s="17"/>
      <c r="U917" s="17"/>
      <c r="V917" s="17"/>
      <c r="W917" s="17"/>
      <c r="X917" s="17"/>
      <c r="Y917" s="17"/>
      <c r="Z917" s="17"/>
      <c r="AA917" s="17"/>
      <c r="AB917" s="18"/>
      <c r="AC917" s="18"/>
    </row>
    <row r="918" spans="1:29" x14ac:dyDescent="0.25">
      <c r="A918" s="17"/>
      <c r="B918" s="18"/>
      <c r="C918" s="18"/>
      <c r="D918" s="17"/>
      <c r="E918" s="17"/>
      <c r="F918" s="17"/>
      <c r="G918" s="17"/>
      <c r="H918" s="17"/>
      <c r="J918" s="17"/>
      <c r="K918" s="17"/>
      <c r="L918" s="20"/>
      <c r="M918" s="20"/>
      <c r="N918" s="20"/>
      <c r="O918" s="20"/>
      <c r="P918" s="17"/>
      <c r="Q918" s="17"/>
      <c r="R918" s="17"/>
      <c r="S918" s="17"/>
      <c r="T918" s="17"/>
      <c r="U918" s="17"/>
      <c r="V918" s="17"/>
      <c r="W918" s="17"/>
      <c r="X918" s="17"/>
      <c r="Y918" s="17"/>
      <c r="Z918" s="17"/>
      <c r="AA918" s="17"/>
      <c r="AB918" s="50"/>
      <c r="AC918" s="50"/>
    </row>
    <row r="919" spans="1:29" x14ac:dyDescent="0.25">
      <c r="A919" s="17"/>
      <c r="B919" s="18"/>
      <c r="C919" s="18"/>
      <c r="D919" s="17"/>
      <c r="E919" s="17"/>
      <c r="F919" s="17"/>
      <c r="G919" s="17"/>
      <c r="H919" s="17"/>
      <c r="J919" s="17"/>
      <c r="K919" s="17"/>
      <c r="L919" s="20"/>
      <c r="M919" s="20"/>
      <c r="N919" s="20"/>
      <c r="O919" s="20"/>
      <c r="P919" s="17"/>
      <c r="Q919" s="17"/>
      <c r="R919" s="17"/>
      <c r="S919" s="17"/>
      <c r="T919" s="17"/>
      <c r="U919" s="17"/>
      <c r="V919" s="17"/>
      <c r="W919" s="17"/>
      <c r="X919" s="17"/>
      <c r="Y919" s="17"/>
      <c r="Z919" s="17"/>
      <c r="AA919" s="17"/>
    </row>
    <row r="920" spans="1:29" x14ac:dyDescent="0.25">
      <c r="A920" s="17"/>
      <c r="B920" s="18"/>
      <c r="C920" s="18"/>
      <c r="D920" s="17"/>
      <c r="E920" s="17"/>
      <c r="F920" s="17"/>
      <c r="G920" s="17"/>
      <c r="H920" s="17"/>
      <c r="J920" s="17"/>
      <c r="K920" s="17"/>
      <c r="L920" s="20"/>
      <c r="M920" s="20"/>
      <c r="N920" s="20"/>
      <c r="O920" s="20"/>
      <c r="P920" s="17"/>
      <c r="Q920" s="17"/>
      <c r="R920" s="17"/>
      <c r="S920" s="17"/>
      <c r="T920" s="17"/>
      <c r="U920" s="17"/>
      <c r="V920" s="17"/>
      <c r="W920" s="17"/>
      <c r="X920" s="17"/>
      <c r="Y920" s="17"/>
      <c r="Z920" s="17"/>
      <c r="AA920" s="17"/>
    </row>
    <row r="921" spans="1:29" x14ac:dyDescent="0.25">
      <c r="A921" s="17"/>
      <c r="B921" s="18"/>
      <c r="C921" s="18"/>
      <c r="D921" s="17"/>
      <c r="E921" s="17"/>
      <c r="F921" s="17"/>
      <c r="G921" s="17"/>
      <c r="H921" s="17"/>
      <c r="J921" s="17"/>
      <c r="K921" s="17"/>
      <c r="L921" s="20"/>
      <c r="M921" s="20"/>
      <c r="N921" s="20"/>
      <c r="O921" s="20"/>
      <c r="P921" s="17"/>
      <c r="Q921" s="17"/>
      <c r="R921" s="17"/>
      <c r="S921" s="17"/>
      <c r="T921" s="17"/>
      <c r="U921" s="17"/>
      <c r="V921" s="17"/>
      <c r="W921" s="17"/>
      <c r="X921" s="17"/>
      <c r="Y921" s="17"/>
      <c r="Z921" s="17"/>
      <c r="AA921" s="17"/>
    </row>
    <row r="922" spans="1:29" x14ac:dyDescent="0.25">
      <c r="A922" s="17"/>
      <c r="B922" s="18"/>
      <c r="C922" s="18"/>
      <c r="D922" s="17"/>
      <c r="E922" s="17"/>
      <c r="F922" s="17"/>
      <c r="G922" s="17"/>
      <c r="H922" s="17"/>
      <c r="J922" s="17"/>
      <c r="K922" s="17"/>
      <c r="L922" s="20"/>
      <c r="M922" s="20"/>
      <c r="N922" s="20"/>
      <c r="O922" s="20"/>
      <c r="P922" s="17"/>
      <c r="Q922" s="17"/>
      <c r="R922" s="17"/>
      <c r="S922" s="17"/>
      <c r="T922" s="17"/>
      <c r="U922" s="17"/>
      <c r="V922" s="17"/>
      <c r="W922" s="17"/>
      <c r="X922" s="17"/>
      <c r="Y922" s="17"/>
      <c r="Z922" s="17"/>
      <c r="AA922" s="17"/>
    </row>
    <row r="923" spans="1:29" x14ac:dyDescent="0.25">
      <c r="A923" s="17"/>
      <c r="B923" s="18"/>
      <c r="C923" s="18"/>
      <c r="D923" s="17"/>
      <c r="E923" s="17"/>
      <c r="F923" s="17"/>
      <c r="G923" s="18"/>
      <c r="H923" s="18"/>
      <c r="J923" s="17"/>
      <c r="K923" s="17"/>
      <c r="L923" s="20"/>
      <c r="M923" s="20"/>
      <c r="N923" s="20"/>
      <c r="O923" s="20"/>
      <c r="P923" s="17"/>
      <c r="Q923" s="17"/>
      <c r="R923" s="17"/>
      <c r="S923" s="17"/>
      <c r="T923" s="17"/>
      <c r="U923" s="17"/>
      <c r="V923" s="17"/>
      <c r="W923" s="17"/>
      <c r="X923" s="17"/>
      <c r="Y923" s="17"/>
      <c r="Z923" s="17"/>
      <c r="AA923" s="17"/>
      <c r="AB923" s="51"/>
      <c r="AC923" s="51"/>
    </row>
    <row r="924" spans="1:29" x14ac:dyDescent="0.25">
      <c r="A924" s="17"/>
      <c r="B924" s="18"/>
      <c r="C924" s="18"/>
      <c r="D924" s="17"/>
      <c r="E924" s="17"/>
      <c r="F924" s="17"/>
      <c r="G924" s="17"/>
      <c r="H924" s="17"/>
      <c r="J924" s="17"/>
      <c r="K924" s="17"/>
      <c r="L924" s="20"/>
      <c r="M924" s="20"/>
      <c r="N924" s="20"/>
      <c r="O924" s="20"/>
      <c r="P924" s="17"/>
      <c r="Q924" s="17"/>
      <c r="R924" s="17"/>
      <c r="S924" s="17"/>
      <c r="T924" s="17"/>
      <c r="U924" s="17"/>
      <c r="V924" s="17"/>
      <c r="W924" s="17"/>
      <c r="X924" s="17"/>
      <c r="Y924" s="17"/>
      <c r="Z924" s="17"/>
      <c r="AA924" s="17"/>
      <c r="AB924" s="18"/>
      <c r="AC924" s="18"/>
    </row>
    <row r="925" spans="1:29" x14ac:dyDescent="0.25">
      <c r="A925" s="17"/>
      <c r="B925" s="18"/>
      <c r="C925" s="18"/>
      <c r="D925" s="17"/>
      <c r="E925" s="17"/>
      <c r="F925" s="17"/>
      <c r="G925" s="17"/>
      <c r="H925" s="17"/>
      <c r="J925" s="17"/>
      <c r="K925" s="17"/>
      <c r="L925" s="20"/>
      <c r="M925" s="20"/>
      <c r="N925" s="20"/>
      <c r="O925" s="20"/>
      <c r="P925" s="17"/>
      <c r="Q925" s="17"/>
      <c r="R925" s="17"/>
      <c r="S925" s="17"/>
      <c r="T925" s="17"/>
      <c r="U925" s="17"/>
      <c r="V925" s="17"/>
      <c r="W925" s="17"/>
      <c r="X925" s="17"/>
      <c r="Y925" s="17"/>
      <c r="Z925" s="17"/>
      <c r="AA925" s="17"/>
    </row>
    <row r="926" spans="1:29" x14ac:dyDescent="0.25">
      <c r="A926" s="17"/>
      <c r="B926" s="18"/>
      <c r="C926" s="18"/>
      <c r="D926" s="17"/>
      <c r="E926" s="17"/>
      <c r="F926" s="17"/>
      <c r="G926" s="17"/>
      <c r="H926" s="17"/>
      <c r="J926" s="17"/>
      <c r="K926" s="17"/>
      <c r="L926" s="20"/>
      <c r="M926" s="20"/>
      <c r="N926" s="20"/>
      <c r="O926" s="20"/>
      <c r="P926" s="17"/>
      <c r="Q926" s="17"/>
      <c r="R926" s="17"/>
      <c r="S926" s="17"/>
      <c r="T926" s="17"/>
      <c r="U926" s="17"/>
      <c r="V926" s="17"/>
      <c r="W926" s="17"/>
      <c r="X926" s="17"/>
      <c r="Y926" s="17"/>
      <c r="Z926" s="17"/>
      <c r="AA926" s="17"/>
      <c r="AB926" s="48"/>
      <c r="AC926" s="48"/>
    </row>
    <row r="927" spans="1:29" x14ac:dyDescent="0.25">
      <c r="A927" s="17"/>
      <c r="B927" s="18"/>
      <c r="C927" s="18"/>
      <c r="D927" s="17"/>
      <c r="E927" s="17"/>
      <c r="F927" s="17"/>
      <c r="G927" s="17"/>
      <c r="H927" s="17"/>
      <c r="J927" s="17"/>
      <c r="K927" s="17"/>
      <c r="L927" s="20"/>
      <c r="M927" s="20"/>
      <c r="N927" s="20"/>
      <c r="O927" s="20"/>
      <c r="P927" s="17"/>
      <c r="Q927" s="17"/>
      <c r="R927" s="17"/>
      <c r="S927" s="17"/>
      <c r="T927" s="17"/>
      <c r="U927" s="17"/>
      <c r="V927" s="17"/>
      <c r="W927" s="17"/>
      <c r="X927" s="17"/>
      <c r="Y927" s="17"/>
      <c r="Z927" s="17"/>
      <c r="AA927" s="17"/>
    </row>
    <row r="928" spans="1:29" x14ac:dyDescent="0.25">
      <c r="A928" s="17"/>
      <c r="B928" s="18"/>
      <c r="C928" s="18"/>
      <c r="D928" s="17"/>
      <c r="E928" s="17"/>
      <c r="F928" s="17"/>
      <c r="G928" s="17"/>
      <c r="H928" s="17"/>
      <c r="J928" s="17"/>
      <c r="K928" s="17"/>
      <c r="L928" s="20"/>
      <c r="M928" s="20"/>
      <c r="N928" s="20"/>
      <c r="O928" s="20"/>
      <c r="P928" s="17"/>
      <c r="Q928" s="17"/>
      <c r="R928" s="17"/>
      <c r="S928" s="17"/>
      <c r="T928" s="17"/>
      <c r="U928" s="17"/>
      <c r="V928" s="17"/>
      <c r="W928" s="17"/>
      <c r="X928" s="17"/>
      <c r="Y928" s="17"/>
      <c r="Z928" s="17"/>
      <c r="AA928" s="17"/>
      <c r="AB928" s="50"/>
      <c r="AC928" s="50"/>
    </row>
    <row r="929" spans="1:29" x14ac:dyDescent="0.25">
      <c r="A929" s="17"/>
      <c r="B929" s="18"/>
      <c r="C929" s="18"/>
      <c r="D929" s="17"/>
      <c r="E929" s="17"/>
      <c r="F929" s="17"/>
      <c r="G929" s="17"/>
      <c r="H929" s="17"/>
      <c r="J929" s="17"/>
      <c r="K929" s="17"/>
      <c r="L929" s="20"/>
      <c r="M929" s="20"/>
      <c r="N929" s="20"/>
      <c r="O929" s="20"/>
      <c r="P929" s="17"/>
      <c r="Q929" s="17"/>
      <c r="R929" s="17"/>
      <c r="S929" s="17"/>
      <c r="T929" s="17"/>
      <c r="U929" s="17"/>
      <c r="V929" s="17"/>
      <c r="W929" s="17"/>
      <c r="X929" s="17"/>
      <c r="Y929" s="17"/>
      <c r="Z929" s="17"/>
      <c r="AA929" s="17"/>
    </row>
    <row r="930" spans="1:29" x14ac:dyDescent="0.25">
      <c r="A930" s="17"/>
      <c r="B930" s="18"/>
      <c r="C930" s="18"/>
      <c r="D930" s="17"/>
      <c r="E930" s="17"/>
      <c r="F930" s="17"/>
      <c r="G930" s="17"/>
      <c r="H930" s="17"/>
      <c r="J930" s="17"/>
      <c r="K930" s="17"/>
      <c r="L930" s="20"/>
      <c r="M930" s="20"/>
      <c r="N930" s="20"/>
      <c r="O930" s="20"/>
      <c r="P930" s="17"/>
      <c r="Q930" s="17"/>
      <c r="R930" s="17"/>
      <c r="S930" s="17"/>
      <c r="T930" s="17"/>
      <c r="U930" s="17"/>
      <c r="V930" s="17"/>
      <c r="W930" s="17"/>
      <c r="X930" s="17"/>
      <c r="Y930" s="17"/>
      <c r="Z930" s="17"/>
      <c r="AA930" s="17"/>
    </row>
    <row r="931" spans="1:29" x14ac:dyDescent="0.25">
      <c r="A931" s="17"/>
      <c r="B931" s="18"/>
      <c r="C931" s="18"/>
      <c r="D931" s="17"/>
      <c r="E931" s="17"/>
      <c r="F931" s="17"/>
      <c r="G931" s="17"/>
      <c r="H931" s="17"/>
      <c r="J931" s="17"/>
      <c r="K931" s="17"/>
      <c r="L931" s="20"/>
      <c r="M931" s="20"/>
      <c r="N931" s="20"/>
      <c r="O931" s="20"/>
      <c r="P931" s="17"/>
      <c r="Q931" s="17"/>
      <c r="R931" s="17"/>
      <c r="S931" s="17"/>
      <c r="T931" s="17"/>
      <c r="U931" s="17"/>
      <c r="V931" s="17"/>
      <c r="W931" s="17"/>
      <c r="X931" s="17"/>
      <c r="Y931" s="17"/>
      <c r="Z931" s="17"/>
      <c r="AA931" s="17"/>
    </row>
    <row r="932" spans="1:29" x14ac:dyDescent="0.25">
      <c r="A932" s="17"/>
      <c r="B932" s="18"/>
      <c r="C932" s="18"/>
      <c r="D932" s="17"/>
      <c r="E932" s="17"/>
      <c r="F932" s="17"/>
      <c r="G932" s="17"/>
      <c r="H932" s="17"/>
      <c r="J932" s="17"/>
      <c r="K932" s="17"/>
      <c r="L932" s="20"/>
      <c r="M932" s="20"/>
      <c r="N932" s="20"/>
      <c r="O932" s="20"/>
      <c r="P932" s="17"/>
      <c r="Q932" s="17"/>
      <c r="R932" s="17"/>
      <c r="S932" s="17"/>
      <c r="T932" s="17"/>
      <c r="U932" s="17"/>
      <c r="V932" s="17"/>
      <c r="W932" s="17"/>
      <c r="X932" s="17"/>
      <c r="Y932" s="17"/>
      <c r="Z932" s="17"/>
      <c r="AA932" s="17"/>
    </row>
    <row r="933" spans="1:29" x14ac:dyDescent="0.25">
      <c r="A933" s="17"/>
      <c r="B933" s="18"/>
      <c r="C933" s="18"/>
      <c r="D933" s="17"/>
      <c r="E933" s="17"/>
      <c r="F933" s="17"/>
      <c r="G933" s="17"/>
      <c r="H933" s="17"/>
      <c r="J933" s="17"/>
      <c r="K933" s="17"/>
      <c r="L933" s="20"/>
      <c r="M933" s="20"/>
      <c r="N933" s="20"/>
      <c r="O933" s="20"/>
      <c r="P933" s="17"/>
      <c r="Q933" s="17"/>
      <c r="R933" s="17"/>
      <c r="S933" s="17"/>
      <c r="T933" s="17"/>
      <c r="U933" s="17"/>
      <c r="V933" s="17"/>
      <c r="W933" s="17"/>
      <c r="X933" s="17"/>
      <c r="Y933" s="17"/>
      <c r="Z933" s="17"/>
      <c r="AA933" s="17"/>
      <c r="AB933" s="50"/>
      <c r="AC933" s="50"/>
    </row>
    <row r="934" spans="1:29" x14ac:dyDescent="0.25">
      <c r="A934" s="17"/>
      <c r="B934" s="18"/>
      <c r="C934" s="18"/>
      <c r="D934" s="17"/>
      <c r="E934" s="17"/>
      <c r="F934" s="17"/>
      <c r="G934" s="17"/>
      <c r="H934" s="17"/>
      <c r="J934" s="17"/>
      <c r="K934" s="17"/>
      <c r="L934" s="20"/>
      <c r="M934" s="20"/>
      <c r="N934" s="20"/>
      <c r="O934" s="20"/>
      <c r="P934" s="17"/>
      <c r="Q934" s="17"/>
      <c r="R934" s="17"/>
      <c r="S934" s="17"/>
      <c r="T934" s="17"/>
      <c r="U934" s="17"/>
      <c r="V934" s="17"/>
      <c r="W934" s="17"/>
      <c r="X934" s="17"/>
      <c r="Y934" s="17"/>
      <c r="Z934" s="17"/>
      <c r="AA934" s="17"/>
    </row>
    <row r="935" spans="1:29" x14ac:dyDescent="0.25">
      <c r="A935" s="17"/>
      <c r="B935" s="18"/>
      <c r="C935" s="18"/>
      <c r="D935" s="17"/>
      <c r="E935" s="17"/>
      <c r="F935" s="17"/>
      <c r="G935" s="17"/>
      <c r="H935" s="17"/>
      <c r="J935" s="17"/>
      <c r="K935" s="17"/>
      <c r="L935" s="20"/>
      <c r="M935" s="20"/>
      <c r="N935" s="20"/>
      <c r="O935" s="20"/>
      <c r="P935" s="17"/>
      <c r="Q935" s="17"/>
      <c r="R935" s="17"/>
      <c r="S935" s="17"/>
      <c r="T935" s="17"/>
      <c r="U935" s="17"/>
      <c r="V935" s="17"/>
      <c r="W935" s="17"/>
      <c r="X935" s="17"/>
      <c r="Y935" s="17"/>
      <c r="Z935" s="17"/>
      <c r="AA935" s="17"/>
      <c r="AB935" s="49"/>
      <c r="AC935" s="49"/>
    </row>
    <row r="936" spans="1:29" x14ac:dyDescent="0.25">
      <c r="A936" s="17"/>
      <c r="B936" s="18"/>
      <c r="C936" s="18"/>
      <c r="D936" s="17"/>
      <c r="E936" s="17"/>
      <c r="F936" s="17"/>
      <c r="G936" s="17"/>
      <c r="H936" s="17"/>
      <c r="J936" s="17"/>
      <c r="K936" s="17"/>
      <c r="L936" s="20"/>
      <c r="M936" s="20"/>
      <c r="N936" s="20"/>
      <c r="O936" s="20"/>
      <c r="P936" s="17"/>
      <c r="Q936" s="17"/>
      <c r="R936" s="17"/>
      <c r="S936" s="17"/>
      <c r="T936" s="17"/>
      <c r="U936" s="17"/>
      <c r="V936" s="17"/>
      <c r="W936" s="17"/>
      <c r="X936" s="17"/>
      <c r="Y936" s="17"/>
      <c r="Z936" s="17"/>
      <c r="AA936" s="17"/>
      <c r="AB936" s="50"/>
      <c r="AC936" s="50"/>
    </row>
    <row r="937" spans="1:29" x14ac:dyDescent="0.25">
      <c r="A937" s="17"/>
      <c r="B937" s="18"/>
      <c r="C937" s="18"/>
      <c r="D937" s="17"/>
      <c r="E937" s="17"/>
      <c r="F937" s="17"/>
      <c r="G937" s="17"/>
      <c r="H937" s="17"/>
      <c r="J937" s="17"/>
      <c r="K937" s="17"/>
      <c r="L937" s="20"/>
      <c r="M937" s="20"/>
      <c r="N937" s="20"/>
      <c r="O937" s="20"/>
      <c r="P937" s="17"/>
      <c r="Q937" s="17"/>
      <c r="R937" s="17"/>
      <c r="S937" s="17"/>
      <c r="T937" s="17"/>
      <c r="U937" s="17"/>
      <c r="V937" s="17"/>
      <c r="W937" s="17"/>
      <c r="X937" s="17"/>
      <c r="Y937" s="17"/>
      <c r="Z937" s="17"/>
      <c r="AA937" s="17"/>
      <c r="AB937" s="51"/>
      <c r="AC937" s="51"/>
    </row>
    <row r="938" spans="1:29" x14ac:dyDescent="0.25">
      <c r="A938" s="17"/>
      <c r="B938" s="18"/>
      <c r="C938" s="18"/>
      <c r="D938" s="17"/>
      <c r="E938" s="17"/>
      <c r="F938" s="17"/>
      <c r="G938" s="17"/>
      <c r="H938" s="17"/>
      <c r="J938" s="17"/>
      <c r="K938" s="17"/>
      <c r="L938" s="20"/>
      <c r="M938" s="20"/>
      <c r="N938" s="20"/>
      <c r="O938" s="20"/>
      <c r="P938" s="17"/>
      <c r="Q938" s="17"/>
      <c r="R938" s="17"/>
      <c r="S938" s="17"/>
      <c r="T938" s="17"/>
      <c r="U938" s="17"/>
      <c r="V938" s="17"/>
      <c r="W938" s="17"/>
      <c r="X938" s="17"/>
      <c r="Y938" s="17"/>
      <c r="Z938" s="17"/>
      <c r="AA938" s="17"/>
      <c r="AB938" s="50"/>
      <c r="AC938" s="50"/>
    </row>
    <row r="939" spans="1:29" x14ac:dyDescent="0.25">
      <c r="A939" s="17"/>
      <c r="B939" s="18"/>
      <c r="C939" s="18"/>
      <c r="D939" s="17"/>
      <c r="E939" s="17"/>
      <c r="F939" s="17"/>
      <c r="G939" s="17"/>
      <c r="H939" s="17"/>
      <c r="J939" s="17"/>
      <c r="K939" s="17"/>
      <c r="L939" s="20"/>
      <c r="M939" s="20"/>
      <c r="N939" s="20"/>
      <c r="O939" s="20"/>
      <c r="P939" s="17"/>
      <c r="Q939" s="17"/>
      <c r="R939" s="17"/>
      <c r="S939" s="17"/>
      <c r="T939" s="17"/>
      <c r="U939" s="17"/>
      <c r="V939" s="17"/>
      <c r="W939" s="17"/>
      <c r="X939" s="17"/>
      <c r="Y939" s="17"/>
      <c r="Z939" s="17"/>
      <c r="AA939" s="17"/>
      <c r="AB939" s="18"/>
      <c r="AC939" s="18"/>
    </row>
    <row r="940" spans="1:29" x14ac:dyDescent="0.25">
      <c r="A940" s="17"/>
      <c r="B940" s="18"/>
      <c r="C940" s="18"/>
      <c r="D940" s="17"/>
      <c r="E940" s="17"/>
      <c r="F940" s="17"/>
      <c r="G940" s="17"/>
      <c r="H940" s="17"/>
      <c r="J940" s="17"/>
      <c r="K940" s="17"/>
      <c r="L940" s="20"/>
      <c r="M940" s="20"/>
      <c r="N940" s="20"/>
      <c r="O940" s="20"/>
      <c r="R940" s="17"/>
      <c r="S940" s="17"/>
      <c r="T940" s="17"/>
      <c r="U940" s="17"/>
      <c r="V940" s="17"/>
      <c r="W940" s="17"/>
      <c r="X940" s="17"/>
      <c r="Y940" s="17"/>
      <c r="Z940" s="17"/>
      <c r="AA940" s="17"/>
      <c r="AB940" s="46"/>
      <c r="AC940" s="46"/>
    </row>
    <row r="941" spans="1:29" x14ac:dyDescent="0.25">
      <c r="A941" s="17"/>
      <c r="B941" s="18"/>
      <c r="C941" s="18"/>
      <c r="D941" s="17"/>
      <c r="E941" s="17"/>
      <c r="F941" s="17"/>
      <c r="G941" s="17"/>
      <c r="H941" s="17"/>
      <c r="J941" s="17"/>
      <c r="K941" s="17"/>
      <c r="L941" s="20"/>
      <c r="M941" s="20"/>
      <c r="N941" s="20"/>
      <c r="O941" s="20"/>
      <c r="R941" s="17"/>
      <c r="S941" s="17"/>
      <c r="T941" s="17"/>
      <c r="U941" s="17"/>
      <c r="V941" s="17"/>
      <c r="W941" s="17"/>
      <c r="X941" s="17"/>
      <c r="Y941" s="17"/>
      <c r="Z941" s="17"/>
      <c r="AA941" s="17"/>
    </row>
    <row r="942" spans="1:29" s="46" customFormat="1" x14ac:dyDescent="0.25">
      <c r="A942" s="17"/>
      <c r="B942" s="18"/>
      <c r="C942" s="18"/>
      <c r="D942" s="17"/>
      <c r="E942" s="17"/>
      <c r="F942" s="17"/>
      <c r="G942" s="17"/>
      <c r="H942" s="17"/>
      <c r="I942" s="19"/>
      <c r="J942" s="17"/>
      <c r="K942" s="17"/>
      <c r="L942" s="20"/>
      <c r="M942" s="20"/>
      <c r="N942" s="20"/>
      <c r="O942" s="20"/>
      <c r="R942" s="17"/>
      <c r="S942" s="17"/>
      <c r="T942" s="17"/>
      <c r="U942" s="17"/>
      <c r="V942" s="17"/>
      <c r="W942" s="17"/>
      <c r="X942" s="17"/>
      <c r="Y942" s="17"/>
      <c r="Z942" s="17"/>
      <c r="AA942" s="17"/>
      <c r="AB942" s="43"/>
      <c r="AC942" s="43"/>
    </row>
    <row r="943" spans="1:29" x14ac:dyDescent="0.25">
      <c r="A943" s="17"/>
      <c r="B943" s="18"/>
      <c r="C943" s="18"/>
      <c r="D943" s="17"/>
      <c r="E943" s="17"/>
      <c r="F943" s="17"/>
      <c r="G943" s="17"/>
      <c r="H943" s="17"/>
      <c r="J943" s="17"/>
      <c r="K943" s="17"/>
      <c r="L943" s="20"/>
      <c r="M943" s="20"/>
      <c r="N943" s="20"/>
      <c r="O943" s="20"/>
      <c r="R943" s="17"/>
      <c r="S943" s="17"/>
      <c r="T943" s="17"/>
      <c r="U943" s="17"/>
      <c r="V943" s="17"/>
      <c r="W943" s="17"/>
      <c r="X943" s="17"/>
      <c r="Y943" s="17"/>
      <c r="Z943" s="17"/>
      <c r="AA943" s="17"/>
      <c r="AB943" s="48"/>
      <c r="AC943" s="48"/>
    </row>
    <row r="944" spans="1:29" x14ac:dyDescent="0.25">
      <c r="A944" s="17"/>
      <c r="B944" s="18"/>
      <c r="C944" s="18"/>
      <c r="D944" s="17"/>
      <c r="E944" s="17"/>
      <c r="F944" s="17"/>
      <c r="G944" s="17"/>
      <c r="H944" s="17"/>
      <c r="J944" s="17"/>
      <c r="K944" s="17"/>
      <c r="L944" s="20"/>
      <c r="M944" s="20"/>
      <c r="N944" s="20"/>
      <c r="O944" s="20"/>
      <c r="R944" s="17"/>
      <c r="S944" s="17"/>
      <c r="T944" s="17"/>
      <c r="U944" s="17"/>
      <c r="V944" s="17"/>
      <c r="W944" s="17"/>
      <c r="X944" s="17"/>
      <c r="Y944" s="17"/>
      <c r="Z944" s="17"/>
      <c r="AA944" s="17"/>
    </row>
    <row r="945" spans="1:29" x14ac:dyDescent="0.25">
      <c r="A945" s="17"/>
      <c r="B945" s="18"/>
      <c r="C945" s="18"/>
      <c r="D945" s="17"/>
      <c r="E945" s="17"/>
      <c r="F945" s="17"/>
      <c r="G945" s="17"/>
      <c r="H945" s="17"/>
      <c r="J945" s="17"/>
      <c r="K945" s="17"/>
      <c r="L945" s="20"/>
      <c r="M945" s="20"/>
      <c r="N945" s="20"/>
      <c r="O945" s="20"/>
      <c r="R945" s="17"/>
      <c r="S945" s="17"/>
      <c r="T945" s="17"/>
      <c r="U945" s="17"/>
      <c r="V945" s="17"/>
      <c r="W945" s="17"/>
      <c r="X945" s="17"/>
      <c r="Y945" s="17"/>
      <c r="Z945" s="17"/>
      <c r="AA945" s="17"/>
    </row>
    <row r="946" spans="1:29" x14ac:dyDescent="0.25">
      <c r="A946" s="17"/>
      <c r="B946" s="18"/>
      <c r="C946" s="18"/>
      <c r="D946" s="17"/>
      <c r="E946" s="17"/>
      <c r="F946" s="17"/>
      <c r="G946" s="17"/>
      <c r="H946" s="17"/>
      <c r="J946" s="17"/>
      <c r="K946" s="17"/>
      <c r="L946" s="20"/>
      <c r="M946" s="20"/>
      <c r="N946" s="20"/>
      <c r="O946" s="20"/>
      <c r="R946" s="17"/>
      <c r="S946" s="17"/>
      <c r="T946" s="17"/>
      <c r="U946" s="17"/>
      <c r="V946" s="17"/>
      <c r="W946" s="17"/>
      <c r="X946" s="17"/>
      <c r="Y946" s="17"/>
      <c r="Z946" s="17"/>
      <c r="AA946" s="17"/>
    </row>
    <row r="947" spans="1:29" x14ac:dyDescent="0.25">
      <c r="A947" s="17"/>
      <c r="B947" s="18"/>
      <c r="C947" s="18"/>
      <c r="D947" s="17"/>
      <c r="E947" s="17"/>
      <c r="F947" s="17"/>
      <c r="G947" s="17"/>
      <c r="H947" s="17"/>
      <c r="J947" s="17"/>
      <c r="K947" s="17"/>
      <c r="L947" s="20"/>
      <c r="M947" s="20"/>
      <c r="N947" s="20"/>
      <c r="O947" s="20"/>
      <c r="R947" s="17"/>
      <c r="S947" s="17"/>
      <c r="T947" s="17"/>
      <c r="U947" s="17"/>
      <c r="V947" s="17"/>
      <c r="W947" s="17"/>
      <c r="X947" s="17"/>
      <c r="Y947" s="17"/>
      <c r="Z947" s="17"/>
      <c r="AA947" s="17"/>
      <c r="AB947" s="50"/>
      <c r="AC947" s="50"/>
    </row>
    <row r="948" spans="1:29" x14ac:dyDescent="0.25">
      <c r="A948" s="17"/>
      <c r="B948" s="18"/>
      <c r="C948" s="18"/>
      <c r="D948" s="17"/>
      <c r="E948" s="17"/>
      <c r="F948" s="17"/>
      <c r="G948" s="17"/>
      <c r="H948" s="17"/>
      <c r="J948" s="17"/>
      <c r="K948" s="17"/>
      <c r="L948" s="20"/>
      <c r="M948" s="20"/>
      <c r="N948" s="20"/>
      <c r="O948" s="20"/>
      <c r="R948" s="17"/>
      <c r="S948" s="17"/>
      <c r="T948" s="17"/>
      <c r="U948" s="17"/>
      <c r="V948" s="17"/>
      <c r="W948" s="17"/>
      <c r="X948" s="17"/>
      <c r="Y948" s="17"/>
      <c r="Z948" s="17"/>
      <c r="AA948" s="17"/>
    </row>
    <row r="949" spans="1:29" x14ac:dyDescent="0.25">
      <c r="A949" s="17"/>
      <c r="B949" s="18"/>
      <c r="C949" s="18"/>
      <c r="D949" s="17"/>
      <c r="E949" s="17"/>
      <c r="F949" s="17"/>
      <c r="G949" s="17"/>
      <c r="H949" s="17"/>
      <c r="J949" s="17"/>
      <c r="K949" s="17"/>
      <c r="L949" s="20"/>
      <c r="M949" s="20"/>
      <c r="N949" s="20"/>
      <c r="O949" s="20"/>
      <c r="R949" s="17"/>
      <c r="S949" s="17"/>
      <c r="T949" s="17"/>
      <c r="U949" s="17"/>
      <c r="V949" s="17"/>
      <c r="W949" s="17"/>
      <c r="X949" s="17"/>
      <c r="Y949" s="17"/>
      <c r="Z949" s="17"/>
      <c r="AA949" s="17"/>
    </row>
    <row r="950" spans="1:29" x14ac:dyDescent="0.25">
      <c r="A950" s="17"/>
      <c r="B950" s="18"/>
      <c r="C950" s="18"/>
      <c r="D950" s="17"/>
      <c r="E950" s="17"/>
      <c r="F950" s="17"/>
      <c r="G950" s="17"/>
      <c r="H950" s="17"/>
      <c r="J950" s="17"/>
      <c r="K950" s="17"/>
      <c r="L950" s="20"/>
      <c r="M950" s="20"/>
      <c r="N950" s="20"/>
      <c r="O950" s="20"/>
      <c r="R950" s="17"/>
      <c r="S950" s="17"/>
      <c r="T950" s="17"/>
      <c r="U950" s="17"/>
      <c r="V950" s="17"/>
      <c r="W950" s="17"/>
      <c r="X950" s="17"/>
      <c r="Y950" s="17"/>
      <c r="Z950" s="17"/>
      <c r="AA950" s="17"/>
    </row>
    <row r="951" spans="1:29" x14ac:dyDescent="0.25">
      <c r="A951" s="17"/>
      <c r="B951" s="18"/>
      <c r="C951" s="18"/>
      <c r="D951" s="17"/>
      <c r="E951" s="17"/>
      <c r="F951" s="17"/>
      <c r="G951" s="17"/>
      <c r="H951" s="17"/>
      <c r="J951" s="17"/>
      <c r="K951" s="17"/>
      <c r="L951" s="20"/>
      <c r="M951" s="20"/>
      <c r="N951" s="20"/>
      <c r="O951" s="20"/>
      <c r="R951" s="17"/>
      <c r="S951" s="17"/>
      <c r="T951" s="17"/>
      <c r="U951" s="17"/>
      <c r="V951" s="17"/>
      <c r="W951" s="17"/>
      <c r="X951" s="17"/>
      <c r="Y951" s="17"/>
      <c r="Z951" s="17"/>
      <c r="AA951" s="17"/>
    </row>
    <row r="952" spans="1:29" x14ac:dyDescent="0.25">
      <c r="A952" s="17"/>
      <c r="B952" s="18"/>
      <c r="C952" s="18"/>
      <c r="D952" s="17"/>
      <c r="E952" s="17"/>
      <c r="F952" s="17"/>
      <c r="G952" s="17"/>
      <c r="H952" s="17"/>
      <c r="J952" s="17"/>
      <c r="K952" s="17"/>
      <c r="L952" s="20"/>
      <c r="M952" s="20"/>
      <c r="N952" s="20"/>
      <c r="O952" s="20"/>
      <c r="R952" s="17"/>
      <c r="S952" s="17"/>
      <c r="T952" s="17"/>
      <c r="U952" s="17"/>
      <c r="V952" s="17"/>
      <c r="W952" s="17"/>
      <c r="X952" s="17"/>
      <c r="Y952" s="17"/>
      <c r="Z952" s="17"/>
      <c r="AA952" s="17"/>
    </row>
    <row r="953" spans="1:29" x14ac:dyDescent="0.25">
      <c r="A953" s="17"/>
      <c r="B953" s="18"/>
      <c r="C953" s="18"/>
      <c r="D953" s="17"/>
      <c r="E953" s="17"/>
      <c r="F953" s="17"/>
      <c r="G953" s="17"/>
      <c r="H953" s="17"/>
      <c r="J953" s="17"/>
      <c r="K953" s="17"/>
      <c r="L953" s="20"/>
      <c r="M953" s="20"/>
      <c r="N953" s="20"/>
      <c r="O953" s="20"/>
      <c r="Q953" s="62"/>
      <c r="R953" s="17"/>
      <c r="S953" s="17"/>
      <c r="T953" s="17"/>
      <c r="U953" s="17"/>
      <c r="V953" s="17"/>
      <c r="W953" s="17"/>
      <c r="X953" s="17"/>
      <c r="Y953" s="17"/>
      <c r="Z953" s="17"/>
      <c r="AA953" s="17"/>
    </row>
    <row r="954" spans="1:29" x14ac:dyDescent="0.25">
      <c r="A954" s="17"/>
      <c r="B954" s="18"/>
      <c r="C954" s="18"/>
      <c r="D954" s="17"/>
      <c r="E954" s="17"/>
      <c r="F954" s="17"/>
      <c r="G954" s="17"/>
      <c r="H954" s="17"/>
      <c r="J954" s="17"/>
      <c r="K954" s="17"/>
      <c r="L954" s="20"/>
      <c r="M954" s="20"/>
      <c r="N954" s="20"/>
      <c r="O954" s="20"/>
      <c r="R954" s="17"/>
      <c r="S954" s="17"/>
      <c r="T954" s="17"/>
      <c r="U954" s="17"/>
      <c r="V954" s="17"/>
      <c r="W954" s="17"/>
      <c r="X954" s="17"/>
      <c r="Y954" s="17"/>
      <c r="Z954" s="17"/>
      <c r="AA954" s="17"/>
      <c r="AB954" s="50"/>
      <c r="AC954" s="50"/>
    </row>
    <row r="955" spans="1:29" x14ac:dyDescent="0.25">
      <c r="A955" s="17"/>
      <c r="B955" s="18"/>
      <c r="C955" s="18"/>
      <c r="D955" s="17"/>
      <c r="E955" s="17"/>
      <c r="F955" s="17"/>
      <c r="G955" s="17"/>
      <c r="H955" s="17"/>
      <c r="J955" s="17"/>
      <c r="K955" s="17"/>
      <c r="L955" s="20"/>
      <c r="M955" s="20"/>
      <c r="N955" s="20"/>
      <c r="O955" s="20"/>
      <c r="R955" s="17"/>
      <c r="S955" s="17"/>
      <c r="T955" s="17"/>
      <c r="U955" s="17"/>
      <c r="V955" s="17"/>
      <c r="W955" s="17"/>
      <c r="X955" s="17"/>
      <c r="Y955" s="17"/>
      <c r="Z955" s="17"/>
      <c r="AA955" s="17"/>
    </row>
    <row r="956" spans="1:29" x14ac:dyDescent="0.25">
      <c r="A956" s="17"/>
      <c r="B956" s="18"/>
      <c r="C956" s="18"/>
      <c r="D956" s="17"/>
      <c r="E956" s="17"/>
      <c r="F956" s="17"/>
      <c r="G956" s="17"/>
      <c r="H956" s="17"/>
      <c r="J956" s="17"/>
      <c r="K956" s="17"/>
      <c r="L956" s="20"/>
      <c r="M956" s="20"/>
      <c r="N956" s="20"/>
      <c r="O956" s="20"/>
      <c r="R956" s="17"/>
      <c r="S956" s="17"/>
      <c r="T956" s="17"/>
      <c r="U956" s="17"/>
      <c r="V956" s="17"/>
      <c r="W956" s="17"/>
      <c r="X956" s="17"/>
      <c r="Y956" s="17"/>
      <c r="Z956" s="17"/>
      <c r="AA956" s="17"/>
    </row>
    <row r="957" spans="1:29" x14ac:dyDescent="0.25">
      <c r="A957" s="17"/>
      <c r="B957" s="18"/>
      <c r="C957" s="18"/>
      <c r="D957" s="17"/>
      <c r="E957" s="17"/>
      <c r="F957" s="17"/>
      <c r="G957" s="17"/>
      <c r="H957" s="17"/>
      <c r="J957" s="17"/>
      <c r="K957" s="17"/>
      <c r="L957" s="20"/>
      <c r="M957" s="20"/>
      <c r="N957" s="20"/>
      <c r="O957" s="20"/>
      <c r="R957" s="17"/>
      <c r="S957" s="17"/>
      <c r="T957" s="17"/>
      <c r="U957" s="17"/>
      <c r="V957" s="17"/>
      <c r="W957" s="17"/>
      <c r="X957" s="17"/>
      <c r="Y957" s="17"/>
      <c r="Z957" s="17"/>
      <c r="AA957" s="17"/>
      <c r="AB957" s="18"/>
      <c r="AC957" s="18"/>
    </row>
    <row r="958" spans="1:29" x14ac:dyDescent="0.25">
      <c r="A958" s="17"/>
      <c r="B958" s="18"/>
      <c r="C958" s="18"/>
      <c r="D958" s="17"/>
      <c r="E958" s="17"/>
      <c r="F958" s="17"/>
      <c r="G958" s="17"/>
      <c r="H958" s="17"/>
      <c r="J958" s="17"/>
      <c r="K958" s="17"/>
      <c r="L958" s="20"/>
      <c r="M958" s="20"/>
      <c r="N958" s="20"/>
      <c r="O958" s="20"/>
      <c r="R958" s="17"/>
      <c r="S958" s="17"/>
      <c r="T958" s="17"/>
      <c r="U958" s="17"/>
      <c r="V958" s="17"/>
      <c r="W958" s="17"/>
      <c r="X958" s="17"/>
      <c r="Y958" s="17"/>
      <c r="Z958" s="17"/>
      <c r="AA958" s="17"/>
    </row>
    <row r="959" spans="1:29" x14ac:dyDescent="0.25">
      <c r="A959" s="17"/>
      <c r="B959" s="18"/>
      <c r="C959" s="18"/>
      <c r="D959" s="17"/>
      <c r="E959" s="17"/>
      <c r="F959" s="17"/>
      <c r="G959" s="17"/>
      <c r="H959" s="17"/>
      <c r="J959" s="17"/>
      <c r="K959" s="17"/>
      <c r="L959" s="20"/>
      <c r="M959" s="20"/>
      <c r="N959" s="20"/>
      <c r="O959" s="20"/>
      <c r="R959" s="17"/>
      <c r="S959" s="17"/>
      <c r="T959" s="17"/>
      <c r="U959" s="17"/>
      <c r="V959" s="17"/>
      <c r="W959" s="17"/>
      <c r="X959" s="17"/>
      <c r="Y959" s="17"/>
      <c r="Z959" s="17"/>
      <c r="AA959" s="17"/>
      <c r="AB959" s="47"/>
      <c r="AC959" s="47"/>
    </row>
    <row r="960" spans="1:29" x14ac:dyDescent="0.25">
      <c r="A960" s="17"/>
      <c r="B960" s="18"/>
      <c r="C960" s="18"/>
      <c r="D960" s="17"/>
      <c r="E960" s="17"/>
      <c r="F960" s="17"/>
      <c r="G960" s="17"/>
      <c r="H960" s="17"/>
      <c r="J960" s="17"/>
      <c r="K960" s="17"/>
      <c r="L960" s="20"/>
      <c r="M960" s="20"/>
      <c r="N960" s="20"/>
      <c r="O960" s="20"/>
      <c r="P960" s="43"/>
      <c r="Q960" s="43"/>
      <c r="R960" s="17"/>
      <c r="S960" s="17"/>
      <c r="T960" s="17"/>
      <c r="U960" s="17"/>
      <c r="V960" s="17"/>
      <c r="W960" s="17"/>
      <c r="X960" s="17"/>
      <c r="Y960" s="17"/>
      <c r="Z960" s="17"/>
      <c r="AA960" s="17"/>
    </row>
    <row r="961" spans="1:29" x14ac:dyDescent="0.25">
      <c r="A961" s="17"/>
      <c r="B961" s="18"/>
      <c r="C961" s="18"/>
      <c r="D961" s="17"/>
      <c r="E961" s="17"/>
      <c r="F961" s="17"/>
      <c r="G961" s="17"/>
      <c r="H961" s="17"/>
      <c r="J961" s="17"/>
      <c r="K961" s="17"/>
      <c r="L961" s="20"/>
      <c r="M961" s="20"/>
      <c r="N961" s="20"/>
      <c r="O961" s="20"/>
      <c r="P961" s="43"/>
      <c r="Q961" s="43"/>
      <c r="R961" s="17"/>
      <c r="S961" s="17"/>
      <c r="T961" s="17"/>
      <c r="U961" s="17"/>
      <c r="V961" s="17"/>
      <c r="W961" s="17"/>
      <c r="X961" s="17"/>
      <c r="Y961" s="17"/>
      <c r="Z961" s="17"/>
      <c r="AA961" s="17"/>
      <c r="AB961" s="49"/>
      <c r="AC961" s="49"/>
    </row>
    <row r="962" spans="1:29" x14ac:dyDescent="0.25">
      <c r="A962" s="17"/>
      <c r="B962" s="18"/>
      <c r="C962" s="18"/>
      <c r="D962" s="17"/>
      <c r="E962" s="17"/>
      <c r="F962" s="17"/>
      <c r="G962" s="17"/>
      <c r="H962" s="17"/>
      <c r="J962" s="17"/>
      <c r="K962" s="17"/>
      <c r="L962" s="20"/>
      <c r="M962" s="20"/>
      <c r="N962" s="20"/>
      <c r="O962" s="20"/>
      <c r="P962" s="43"/>
      <c r="Q962" s="43"/>
      <c r="R962" s="17"/>
      <c r="S962" s="17"/>
      <c r="T962" s="17"/>
      <c r="U962" s="17"/>
      <c r="V962" s="17"/>
      <c r="W962" s="17"/>
      <c r="X962" s="17"/>
      <c r="Y962" s="17"/>
      <c r="Z962" s="17"/>
      <c r="AA962" s="17"/>
    </row>
    <row r="963" spans="1:29" x14ac:dyDescent="0.25">
      <c r="A963" s="17"/>
      <c r="B963" s="18"/>
      <c r="C963" s="18"/>
      <c r="D963" s="17"/>
      <c r="E963" s="17"/>
      <c r="F963" s="17"/>
      <c r="G963" s="17"/>
      <c r="H963" s="17"/>
      <c r="J963" s="17"/>
      <c r="K963" s="17"/>
      <c r="L963" s="20"/>
      <c r="M963" s="20"/>
      <c r="N963" s="20"/>
      <c r="O963" s="20"/>
      <c r="P963" s="43"/>
      <c r="Q963" s="43"/>
      <c r="R963" s="17"/>
      <c r="S963" s="17"/>
      <c r="T963" s="17"/>
      <c r="U963" s="17"/>
      <c r="V963" s="17"/>
      <c r="W963" s="17"/>
      <c r="X963" s="17"/>
      <c r="Y963" s="17"/>
      <c r="Z963" s="17"/>
      <c r="AA963" s="17"/>
    </row>
    <row r="964" spans="1:29" x14ac:dyDescent="0.25">
      <c r="A964" s="17"/>
      <c r="B964" s="18"/>
      <c r="C964" s="18"/>
      <c r="D964" s="17"/>
      <c r="E964" s="17"/>
      <c r="F964" s="17"/>
      <c r="G964" s="17"/>
      <c r="H964" s="17"/>
      <c r="J964" s="17"/>
      <c r="K964" s="17"/>
      <c r="L964" s="20"/>
      <c r="M964" s="20"/>
      <c r="N964" s="20"/>
      <c r="O964" s="20"/>
      <c r="P964" s="43"/>
      <c r="Q964" s="43"/>
      <c r="R964" s="17"/>
      <c r="S964" s="17"/>
      <c r="T964" s="17"/>
      <c r="U964" s="17"/>
      <c r="V964" s="17"/>
      <c r="W964" s="17"/>
      <c r="X964" s="17"/>
      <c r="Y964" s="17"/>
      <c r="Z964" s="17"/>
      <c r="AA964" s="17"/>
    </row>
    <row r="965" spans="1:29" x14ac:dyDescent="0.25">
      <c r="A965" s="17"/>
      <c r="B965" s="18"/>
      <c r="C965" s="18"/>
      <c r="D965" s="17"/>
      <c r="E965" s="17"/>
      <c r="F965" s="17"/>
      <c r="G965" s="17"/>
      <c r="H965" s="17"/>
      <c r="J965" s="17"/>
      <c r="K965" s="17"/>
      <c r="L965" s="20"/>
      <c r="M965" s="20"/>
      <c r="N965" s="20"/>
      <c r="O965" s="20"/>
      <c r="P965" s="43"/>
      <c r="Q965" s="43"/>
      <c r="R965" s="17"/>
      <c r="S965" s="17"/>
      <c r="T965" s="17"/>
      <c r="U965" s="17"/>
      <c r="V965" s="17"/>
      <c r="W965" s="17"/>
      <c r="X965" s="17"/>
      <c r="Y965" s="17"/>
      <c r="Z965" s="17"/>
      <c r="AA965" s="17"/>
    </row>
    <row r="966" spans="1:29" x14ac:dyDescent="0.25">
      <c r="A966" s="17"/>
      <c r="B966" s="18"/>
      <c r="C966" s="18"/>
      <c r="D966" s="17"/>
      <c r="E966" s="17"/>
      <c r="F966" s="17"/>
      <c r="G966" s="17"/>
      <c r="H966" s="17"/>
      <c r="J966" s="17"/>
      <c r="K966" s="17"/>
      <c r="L966" s="20"/>
      <c r="M966" s="20"/>
      <c r="N966" s="20"/>
      <c r="O966" s="20"/>
      <c r="P966" s="43"/>
      <c r="Q966" s="43"/>
      <c r="R966" s="17"/>
      <c r="S966" s="17"/>
      <c r="T966" s="17"/>
      <c r="U966" s="17"/>
      <c r="V966" s="17"/>
      <c r="W966" s="17"/>
      <c r="X966" s="17"/>
      <c r="Y966" s="17"/>
      <c r="Z966" s="17"/>
      <c r="AA966" s="17"/>
    </row>
    <row r="967" spans="1:29" x14ac:dyDescent="0.25">
      <c r="A967" s="17"/>
      <c r="B967" s="18"/>
      <c r="C967" s="18"/>
      <c r="D967" s="17"/>
      <c r="E967" s="17"/>
      <c r="F967" s="17"/>
      <c r="G967" s="17"/>
      <c r="H967" s="17"/>
      <c r="J967" s="17"/>
      <c r="K967" s="17"/>
      <c r="L967" s="20"/>
      <c r="M967" s="20"/>
      <c r="N967" s="20"/>
      <c r="O967" s="20"/>
      <c r="P967" s="43"/>
      <c r="Q967" s="43"/>
      <c r="R967" s="17"/>
      <c r="S967" s="17"/>
      <c r="T967" s="17"/>
      <c r="U967" s="17"/>
      <c r="V967" s="17"/>
      <c r="W967" s="17"/>
      <c r="X967" s="17"/>
      <c r="Y967" s="17"/>
      <c r="Z967" s="17"/>
      <c r="AA967" s="17"/>
    </row>
    <row r="968" spans="1:29" x14ac:dyDescent="0.25">
      <c r="A968" s="17"/>
      <c r="B968" s="18"/>
      <c r="C968" s="18"/>
      <c r="D968" s="17"/>
      <c r="E968" s="17"/>
      <c r="F968" s="17"/>
      <c r="G968" s="17"/>
      <c r="H968" s="17"/>
      <c r="J968" s="17"/>
      <c r="K968" s="17"/>
      <c r="L968" s="20"/>
      <c r="M968" s="20"/>
      <c r="N968" s="20"/>
      <c r="O968" s="20"/>
      <c r="R968" s="17"/>
      <c r="S968" s="17"/>
      <c r="T968" s="17"/>
      <c r="U968" s="17"/>
      <c r="V968" s="17"/>
      <c r="W968" s="17"/>
      <c r="X968" s="17"/>
      <c r="Y968" s="17"/>
      <c r="Z968" s="17"/>
      <c r="AA968" s="17"/>
    </row>
    <row r="969" spans="1:29" x14ac:dyDescent="0.25">
      <c r="A969" s="17"/>
      <c r="B969" s="18"/>
      <c r="C969" s="18"/>
      <c r="D969" s="17"/>
      <c r="E969" s="17"/>
      <c r="F969" s="17"/>
      <c r="G969" s="17"/>
      <c r="H969" s="17"/>
      <c r="J969" s="17"/>
      <c r="K969" s="17"/>
      <c r="L969" s="20"/>
      <c r="M969" s="20"/>
      <c r="N969" s="20"/>
      <c r="O969" s="20"/>
      <c r="R969" s="17"/>
      <c r="S969" s="17"/>
      <c r="T969" s="17"/>
      <c r="U969" s="17"/>
      <c r="V969" s="17"/>
      <c r="W969" s="17"/>
      <c r="X969" s="17"/>
      <c r="Y969" s="17"/>
      <c r="Z969" s="17"/>
      <c r="AA969" s="17"/>
    </row>
    <row r="970" spans="1:29" x14ac:dyDescent="0.25">
      <c r="A970" s="17"/>
      <c r="B970" s="18"/>
      <c r="C970" s="18"/>
      <c r="D970" s="17"/>
      <c r="E970" s="17"/>
      <c r="F970" s="17"/>
      <c r="G970" s="17"/>
      <c r="H970" s="17"/>
      <c r="J970" s="17"/>
      <c r="K970" s="17"/>
      <c r="L970" s="20"/>
      <c r="M970" s="20"/>
      <c r="N970" s="20"/>
      <c r="O970" s="20"/>
      <c r="R970" s="17"/>
      <c r="S970" s="17"/>
      <c r="T970" s="17"/>
      <c r="U970" s="17"/>
      <c r="V970" s="17"/>
      <c r="W970" s="17"/>
      <c r="X970" s="17"/>
      <c r="Y970" s="17"/>
      <c r="Z970" s="17"/>
      <c r="AA970" s="17"/>
    </row>
    <row r="971" spans="1:29" x14ac:dyDescent="0.25">
      <c r="A971" s="17"/>
      <c r="B971" s="18"/>
      <c r="C971" s="18"/>
      <c r="D971" s="17"/>
      <c r="E971" s="17"/>
      <c r="F971" s="17"/>
      <c r="G971" s="17"/>
      <c r="H971" s="17"/>
      <c r="J971" s="17"/>
      <c r="K971" s="17"/>
      <c r="L971" s="20"/>
      <c r="M971" s="20"/>
      <c r="N971" s="20"/>
      <c r="O971" s="20"/>
      <c r="R971" s="17"/>
      <c r="S971" s="17"/>
      <c r="T971" s="17"/>
      <c r="U971" s="17"/>
      <c r="V971" s="17"/>
      <c r="W971" s="17"/>
      <c r="X971" s="17"/>
      <c r="Y971" s="17"/>
      <c r="Z971" s="17"/>
      <c r="AA971" s="17"/>
    </row>
    <row r="972" spans="1:29" x14ac:dyDescent="0.25">
      <c r="A972" s="17"/>
      <c r="B972" s="18"/>
      <c r="C972" s="18"/>
      <c r="D972" s="17"/>
      <c r="E972" s="17"/>
      <c r="F972" s="17"/>
      <c r="G972" s="17"/>
      <c r="H972" s="17"/>
      <c r="J972" s="17"/>
      <c r="K972" s="17"/>
      <c r="L972" s="20"/>
      <c r="M972" s="20"/>
      <c r="N972" s="20"/>
      <c r="O972" s="20"/>
      <c r="R972" s="17"/>
      <c r="S972" s="17"/>
      <c r="T972" s="17"/>
      <c r="U972" s="17"/>
      <c r="V972" s="17"/>
      <c r="W972" s="17"/>
      <c r="X972" s="17"/>
      <c r="Y972" s="17"/>
      <c r="Z972" s="17"/>
      <c r="AA972" s="17"/>
    </row>
    <row r="973" spans="1:29" x14ac:dyDescent="0.25">
      <c r="A973" s="17"/>
      <c r="B973" s="18"/>
      <c r="C973" s="18"/>
      <c r="D973" s="17"/>
      <c r="E973" s="17"/>
      <c r="F973" s="17"/>
      <c r="G973" s="17"/>
      <c r="H973" s="17"/>
      <c r="J973" s="17"/>
      <c r="K973" s="17"/>
      <c r="L973" s="20"/>
      <c r="M973" s="20"/>
      <c r="N973" s="20"/>
      <c r="O973" s="20"/>
      <c r="R973" s="17"/>
      <c r="S973" s="17"/>
      <c r="T973" s="17"/>
      <c r="U973" s="17"/>
      <c r="V973" s="17"/>
      <c r="W973" s="17"/>
      <c r="X973" s="17"/>
      <c r="Y973" s="17"/>
      <c r="Z973" s="17"/>
      <c r="AA973" s="17"/>
    </row>
    <row r="974" spans="1:29" x14ac:dyDescent="0.25">
      <c r="A974" s="17"/>
      <c r="B974" s="18"/>
      <c r="C974" s="18"/>
      <c r="D974" s="17"/>
      <c r="E974" s="17"/>
      <c r="F974" s="17"/>
      <c r="G974" s="17"/>
      <c r="H974" s="17"/>
      <c r="J974" s="17"/>
      <c r="K974" s="17"/>
      <c r="L974" s="20"/>
      <c r="M974" s="20"/>
      <c r="N974" s="20"/>
      <c r="O974" s="20"/>
      <c r="R974" s="17"/>
      <c r="S974" s="17"/>
      <c r="T974" s="17"/>
      <c r="U974" s="17"/>
      <c r="V974" s="17"/>
      <c r="W974" s="17"/>
      <c r="X974" s="17"/>
      <c r="Y974" s="17"/>
      <c r="Z974" s="17"/>
      <c r="AA974" s="17"/>
    </row>
    <row r="975" spans="1:29" x14ac:dyDescent="0.25">
      <c r="A975" s="17"/>
      <c r="B975" s="18"/>
      <c r="C975" s="18"/>
      <c r="D975" s="17"/>
      <c r="E975" s="17"/>
      <c r="F975" s="17"/>
      <c r="G975" s="17"/>
      <c r="H975" s="17"/>
      <c r="J975" s="17"/>
      <c r="K975" s="17"/>
      <c r="L975" s="20"/>
      <c r="M975" s="20"/>
      <c r="N975" s="20"/>
      <c r="O975" s="20"/>
      <c r="R975" s="17"/>
      <c r="S975" s="17"/>
      <c r="T975" s="17"/>
      <c r="U975" s="17"/>
      <c r="V975" s="17"/>
      <c r="W975" s="17"/>
      <c r="X975" s="17"/>
      <c r="Y975" s="17"/>
      <c r="Z975" s="17"/>
      <c r="AA975" s="17"/>
    </row>
    <row r="976" spans="1:29" x14ac:dyDescent="0.25">
      <c r="A976" s="17"/>
      <c r="B976" s="18"/>
      <c r="C976" s="18"/>
      <c r="D976" s="17"/>
      <c r="E976" s="17"/>
      <c r="F976" s="17"/>
      <c r="G976" s="17"/>
      <c r="H976" s="17"/>
      <c r="J976" s="17"/>
      <c r="K976" s="17"/>
      <c r="L976" s="20"/>
      <c r="M976" s="20"/>
      <c r="N976" s="20"/>
      <c r="O976" s="20"/>
      <c r="R976" s="17"/>
      <c r="S976" s="17"/>
      <c r="T976" s="17"/>
      <c r="U976" s="17"/>
      <c r="V976" s="17"/>
      <c r="W976" s="17"/>
      <c r="X976" s="17"/>
      <c r="Y976" s="17"/>
      <c r="Z976" s="17"/>
      <c r="AA976" s="17"/>
    </row>
    <row r="977" spans="1:29" x14ac:dyDescent="0.25">
      <c r="A977" s="17"/>
      <c r="B977" s="18"/>
      <c r="C977" s="18"/>
      <c r="D977" s="17"/>
      <c r="E977" s="17"/>
      <c r="F977" s="17"/>
      <c r="G977" s="17"/>
      <c r="H977" s="17"/>
      <c r="J977" s="17"/>
      <c r="K977" s="17"/>
      <c r="L977" s="20"/>
      <c r="M977" s="20"/>
      <c r="N977" s="20"/>
      <c r="O977" s="20"/>
      <c r="R977" s="17"/>
      <c r="S977" s="17"/>
      <c r="T977" s="17"/>
      <c r="U977" s="17"/>
      <c r="V977" s="17"/>
      <c r="W977" s="17"/>
      <c r="X977" s="17"/>
      <c r="Y977" s="17"/>
      <c r="Z977" s="17"/>
      <c r="AA977" s="17"/>
      <c r="AB977" s="49"/>
      <c r="AC977" s="49"/>
    </row>
    <row r="978" spans="1:29" x14ac:dyDescent="0.25">
      <c r="A978" s="17"/>
      <c r="B978" s="18"/>
      <c r="C978" s="18"/>
      <c r="D978" s="17"/>
      <c r="E978" s="17"/>
      <c r="F978" s="17"/>
      <c r="G978" s="17"/>
      <c r="H978" s="17"/>
      <c r="J978" s="17"/>
      <c r="K978" s="17"/>
      <c r="L978" s="20"/>
      <c r="M978" s="20"/>
      <c r="N978" s="20"/>
      <c r="O978" s="20"/>
      <c r="R978" s="17"/>
      <c r="S978" s="17"/>
      <c r="T978" s="17"/>
      <c r="U978" s="17"/>
      <c r="V978" s="17"/>
      <c r="W978" s="17"/>
      <c r="X978" s="17"/>
      <c r="Y978" s="17"/>
      <c r="Z978" s="17"/>
      <c r="AA978" s="17"/>
    </row>
    <row r="979" spans="1:29" x14ac:dyDescent="0.25">
      <c r="A979" s="17"/>
      <c r="B979" s="18"/>
      <c r="C979" s="18"/>
      <c r="D979" s="17"/>
      <c r="E979" s="17"/>
      <c r="F979" s="17"/>
      <c r="G979" s="17"/>
      <c r="H979" s="17"/>
      <c r="J979" s="17"/>
      <c r="K979" s="17"/>
      <c r="L979" s="20"/>
      <c r="M979" s="20"/>
      <c r="N979" s="20"/>
      <c r="O979" s="20"/>
      <c r="R979" s="17"/>
      <c r="S979" s="17"/>
      <c r="T979" s="17"/>
      <c r="U979" s="17"/>
      <c r="V979" s="17"/>
      <c r="W979" s="17"/>
      <c r="X979" s="17"/>
      <c r="Y979" s="17"/>
      <c r="Z979" s="17"/>
      <c r="AA979" s="17"/>
      <c r="AB979" s="50"/>
      <c r="AC979" s="50"/>
    </row>
    <row r="980" spans="1:29" x14ac:dyDescent="0.25">
      <c r="A980" s="17"/>
      <c r="B980" s="18"/>
      <c r="C980" s="18"/>
      <c r="D980" s="17"/>
      <c r="E980" s="17"/>
      <c r="F980" s="17"/>
      <c r="G980" s="17"/>
      <c r="H980" s="17"/>
      <c r="J980" s="17"/>
      <c r="K980" s="17"/>
      <c r="L980" s="20"/>
      <c r="M980" s="20"/>
      <c r="N980" s="20"/>
      <c r="O980" s="20"/>
      <c r="P980" s="43"/>
      <c r="Q980" s="43"/>
      <c r="R980" s="17"/>
      <c r="S980" s="17"/>
      <c r="T980" s="17"/>
      <c r="U980" s="17"/>
      <c r="V980" s="17"/>
      <c r="W980" s="17"/>
      <c r="X980" s="17"/>
      <c r="Y980" s="17"/>
      <c r="Z980" s="17"/>
      <c r="AA980" s="17"/>
      <c r="AB980" s="47"/>
      <c r="AC980" s="47"/>
    </row>
    <row r="981" spans="1:29" x14ac:dyDescent="0.25">
      <c r="A981" s="17"/>
      <c r="B981" s="18"/>
      <c r="C981" s="18"/>
      <c r="D981" s="17"/>
      <c r="E981" s="17"/>
      <c r="F981" s="17"/>
      <c r="G981" s="17"/>
      <c r="H981" s="17"/>
      <c r="J981" s="17"/>
      <c r="K981" s="17"/>
      <c r="L981" s="20"/>
      <c r="M981" s="20"/>
      <c r="N981" s="20"/>
      <c r="O981" s="20"/>
      <c r="P981" s="43"/>
      <c r="Q981" s="43"/>
      <c r="R981" s="17"/>
      <c r="S981" s="17"/>
      <c r="T981" s="17"/>
      <c r="U981" s="17"/>
      <c r="V981" s="17"/>
      <c r="W981" s="17"/>
      <c r="X981" s="17"/>
      <c r="Y981" s="17"/>
      <c r="Z981" s="17"/>
      <c r="AA981" s="17"/>
      <c r="AB981" s="50"/>
      <c r="AC981" s="50"/>
    </row>
    <row r="982" spans="1:29" x14ac:dyDescent="0.25">
      <c r="A982" s="17"/>
      <c r="B982" s="18"/>
      <c r="C982" s="18"/>
      <c r="D982" s="17"/>
      <c r="E982" s="17"/>
      <c r="F982" s="17"/>
      <c r="G982" s="17"/>
      <c r="H982" s="17"/>
      <c r="J982" s="17"/>
      <c r="K982" s="17"/>
      <c r="L982" s="20"/>
      <c r="M982" s="20"/>
      <c r="N982" s="20"/>
      <c r="O982" s="20"/>
      <c r="P982" s="17"/>
      <c r="R982" s="17"/>
      <c r="S982" s="17"/>
      <c r="T982" s="17"/>
      <c r="U982" s="17"/>
      <c r="V982" s="17"/>
      <c r="W982" s="17"/>
      <c r="X982" s="17"/>
      <c r="Y982" s="17"/>
      <c r="Z982" s="17"/>
      <c r="AA982" s="17"/>
    </row>
    <row r="983" spans="1:29" x14ac:dyDescent="0.25">
      <c r="A983" s="17"/>
      <c r="B983" s="18"/>
      <c r="C983" s="18"/>
      <c r="D983" s="17"/>
      <c r="E983" s="17"/>
      <c r="F983" s="17"/>
      <c r="G983" s="17"/>
      <c r="H983" s="17"/>
      <c r="J983" s="17"/>
      <c r="K983" s="17"/>
      <c r="L983" s="20"/>
      <c r="M983" s="20"/>
      <c r="N983" s="20"/>
      <c r="O983" s="20"/>
      <c r="P983" s="17"/>
      <c r="R983" s="17"/>
      <c r="S983" s="17"/>
      <c r="T983" s="17"/>
      <c r="U983" s="17"/>
      <c r="V983" s="17"/>
      <c r="W983" s="17"/>
      <c r="X983" s="17"/>
      <c r="Y983" s="17"/>
      <c r="Z983" s="17"/>
      <c r="AA983" s="17"/>
    </row>
    <row r="984" spans="1:29" x14ac:dyDescent="0.25">
      <c r="A984" s="17"/>
      <c r="B984" s="18"/>
      <c r="C984" s="18"/>
      <c r="D984" s="17"/>
      <c r="E984" s="17"/>
      <c r="F984" s="17"/>
      <c r="G984" s="17"/>
      <c r="H984" s="17"/>
      <c r="J984" s="17"/>
      <c r="K984" s="17"/>
      <c r="L984" s="20"/>
      <c r="M984" s="20"/>
      <c r="N984" s="20"/>
      <c r="O984" s="20"/>
      <c r="P984" s="17"/>
      <c r="R984" s="17"/>
      <c r="S984" s="17"/>
      <c r="T984" s="17"/>
      <c r="U984" s="17"/>
      <c r="V984" s="17"/>
      <c r="W984" s="17"/>
      <c r="X984" s="17"/>
      <c r="Y984" s="17"/>
      <c r="Z984" s="17"/>
      <c r="AA984" s="17"/>
      <c r="AB984" s="50"/>
      <c r="AC984" s="50"/>
    </row>
    <row r="985" spans="1:29" x14ac:dyDescent="0.25">
      <c r="A985" s="17"/>
      <c r="B985" s="18"/>
      <c r="C985" s="18"/>
      <c r="D985" s="17"/>
      <c r="E985" s="17"/>
      <c r="F985" s="17"/>
      <c r="G985" s="17"/>
      <c r="H985" s="17"/>
      <c r="J985" s="17"/>
      <c r="K985" s="17"/>
      <c r="L985" s="20"/>
      <c r="M985" s="20"/>
      <c r="N985" s="20"/>
      <c r="O985" s="20"/>
      <c r="P985" s="17"/>
      <c r="R985" s="17"/>
      <c r="S985" s="17"/>
      <c r="T985" s="17"/>
      <c r="U985" s="17"/>
      <c r="V985" s="17"/>
      <c r="W985" s="17"/>
      <c r="X985" s="17"/>
      <c r="Y985" s="17"/>
      <c r="Z985" s="17"/>
      <c r="AA985" s="17"/>
    </row>
    <row r="986" spans="1:29" x14ac:dyDescent="0.25">
      <c r="A986" s="17"/>
      <c r="B986" s="18"/>
      <c r="C986" s="18"/>
      <c r="D986" s="17"/>
      <c r="E986" s="17"/>
      <c r="F986" s="17"/>
      <c r="G986" s="17"/>
      <c r="H986" s="17"/>
      <c r="J986" s="17"/>
      <c r="K986" s="17"/>
      <c r="L986" s="20"/>
      <c r="M986" s="20"/>
      <c r="N986" s="20"/>
      <c r="O986" s="20"/>
      <c r="P986" s="17"/>
      <c r="R986" s="17"/>
      <c r="S986" s="17"/>
      <c r="T986" s="17"/>
      <c r="U986" s="17"/>
      <c r="V986" s="17"/>
      <c r="W986" s="17"/>
      <c r="X986" s="17"/>
      <c r="Y986" s="17"/>
      <c r="Z986" s="17"/>
      <c r="AA986" s="17"/>
    </row>
    <row r="987" spans="1:29" x14ac:dyDescent="0.25">
      <c r="A987" s="17"/>
      <c r="B987" s="18"/>
      <c r="C987" s="18"/>
      <c r="D987" s="17"/>
      <c r="E987" s="17"/>
      <c r="F987" s="17"/>
      <c r="G987" s="17"/>
      <c r="H987" s="17"/>
      <c r="J987" s="17"/>
      <c r="K987" s="17"/>
      <c r="L987" s="20"/>
      <c r="M987" s="20"/>
      <c r="N987" s="20"/>
      <c r="O987" s="20"/>
      <c r="P987" s="17"/>
      <c r="R987" s="17"/>
      <c r="S987" s="17"/>
      <c r="T987" s="17"/>
      <c r="U987" s="17"/>
      <c r="V987" s="17"/>
      <c r="W987" s="17"/>
      <c r="X987" s="17"/>
      <c r="Y987" s="17"/>
      <c r="Z987" s="17"/>
      <c r="AA987" s="17"/>
    </row>
    <row r="988" spans="1:29" x14ac:dyDescent="0.25">
      <c r="A988" s="17"/>
      <c r="B988" s="18"/>
      <c r="C988" s="18"/>
      <c r="D988" s="17"/>
      <c r="E988" s="17"/>
      <c r="F988" s="17"/>
      <c r="G988" s="17"/>
      <c r="H988" s="17"/>
      <c r="J988" s="17"/>
      <c r="K988" s="17"/>
      <c r="L988" s="20"/>
      <c r="M988" s="20"/>
      <c r="N988" s="20"/>
      <c r="O988" s="20"/>
      <c r="P988" s="17"/>
      <c r="R988" s="17"/>
      <c r="S988" s="17"/>
      <c r="T988" s="17"/>
      <c r="U988" s="17"/>
      <c r="V988" s="17"/>
      <c r="W988" s="17"/>
      <c r="X988" s="17"/>
      <c r="Y988" s="17"/>
      <c r="Z988" s="17"/>
      <c r="AA988" s="17"/>
    </row>
    <row r="989" spans="1:29" x14ac:dyDescent="0.25">
      <c r="A989" s="17"/>
      <c r="B989" s="18"/>
      <c r="C989" s="18"/>
      <c r="D989" s="17"/>
      <c r="E989" s="17"/>
      <c r="F989" s="17"/>
      <c r="G989" s="17"/>
      <c r="H989" s="17"/>
      <c r="J989" s="17"/>
      <c r="K989" s="17"/>
      <c r="L989" s="20"/>
      <c r="M989" s="20"/>
      <c r="N989" s="20"/>
      <c r="O989" s="20"/>
      <c r="P989" s="17"/>
      <c r="R989" s="17"/>
      <c r="S989" s="17"/>
      <c r="T989" s="17"/>
      <c r="U989" s="17"/>
      <c r="V989" s="17"/>
      <c r="W989" s="17"/>
      <c r="X989" s="17"/>
      <c r="Y989" s="17"/>
      <c r="Z989" s="17"/>
      <c r="AA989" s="17"/>
    </row>
    <row r="990" spans="1:29" x14ac:dyDescent="0.25">
      <c r="A990" s="17"/>
      <c r="B990" s="18"/>
      <c r="C990" s="18"/>
      <c r="D990" s="17"/>
      <c r="E990" s="17"/>
      <c r="F990" s="17"/>
      <c r="G990" s="17"/>
      <c r="H990" s="17"/>
      <c r="J990" s="17"/>
      <c r="K990" s="17"/>
      <c r="L990" s="20"/>
      <c r="M990" s="20"/>
      <c r="N990" s="20"/>
      <c r="O990" s="20"/>
      <c r="P990" s="17"/>
      <c r="R990" s="17"/>
      <c r="S990" s="17"/>
      <c r="T990" s="17"/>
      <c r="U990" s="17"/>
      <c r="V990" s="17"/>
      <c r="W990" s="17"/>
      <c r="X990" s="17"/>
      <c r="Y990" s="17"/>
      <c r="Z990" s="17"/>
      <c r="AA990" s="17"/>
      <c r="AB990" s="50"/>
      <c r="AC990" s="50"/>
    </row>
    <row r="991" spans="1:29" x14ac:dyDescent="0.25">
      <c r="A991" s="17"/>
      <c r="B991" s="18"/>
      <c r="C991" s="18"/>
      <c r="D991" s="17"/>
      <c r="E991" s="17"/>
      <c r="F991" s="17"/>
      <c r="G991" s="17"/>
      <c r="H991" s="17"/>
      <c r="J991" s="17"/>
      <c r="K991" s="17"/>
      <c r="L991" s="20"/>
      <c r="M991" s="20"/>
      <c r="N991" s="20"/>
      <c r="O991" s="20"/>
      <c r="P991" s="17"/>
      <c r="R991" s="17"/>
      <c r="S991" s="17"/>
      <c r="T991" s="17"/>
      <c r="U991" s="17"/>
      <c r="V991" s="17"/>
      <c r="W991" s="17"/>
      <c r="X991" s="17"/>
      <c r="Y991" s="17"/>
      <c r="Z991" s="17"/>
      <c r="AA991" s="17"/>
    </row>
    <row r="992" spans="1:29" x14ac:dyDescent="0.25">
      <c r="A992" s="17"/>
      <c r="B992" s="18"/>
      <c r="C992" s="18"/>
      <c r="D992" s="17"/>
      <c r="E992" s="17"/>
      <c r="F992" s="17"/>
      <c r="G992" s="17"/>
      <c r="H992" s="17"/>
      <c r="J992" s="17"/>
      <c r="K992" s="17"/>
      <c r="L992" s="20"/>
      <c r="M992" s="20"/>
      <c r="N992" s="20"/>
      <c r="O992" s="20"/>
      <c r="P992" s="17"/>
      <c r="R992" s="17"/>
      <c r="S992" s="17"/>
      <c r="T992" s="17"/>
      <c r="U992" s="17"/>
      <c r="V992" s="17"/>
      <c r="W992" s="17"/>
      <c r="X992" s="17"/>
      <c r="Y992" s="17"/>
      <c r="Z992" s="17"/>
      <c r="AA992" s="17"/>
      <c r="AB992" s="49"/>
      <c r="AC992" s="49"/>
    </row>
    <row r="993" spans="1:29" x14ac:dyDescent="0.25">
      <c r="A993" s="17"/>
      <c r="B993" s="18"/>
      <c r="C993" s="18"/>
      <c r="D993" s="17"/>
      <c r="E993" s="17"/>
      <c r="F993" s="17"/>
      <c r="G993" s="17"/>
      <c r="H993" s="17"/>
      <c r="J993" s="17"/>
      <c r="K993" s="17"/>
      <c r="L993" s="20"/>
      <c r="M993" s="20"/>
      <c r="N993" s="20"/>
      <c r="O993" s="20"/>
      <c r="P993" s="17"/>
      <c r="R993" s="17"/>
      <c r="S993" s="17"/>
      <c r="T993" s="17"/>
      <c r="U993" s="17"/>
      <c r="V993" s="17"/>
      <c r="W993" s="17"/>
      <c r="X993" s="17"/>
      <c r="Y993" s="17"/>
      <c r="Z993" s="17"/>
      <c r="AA993" s="17"/>
    </row>
    <row r="994" spans="1:29" x14ac:dyDescent="0.25">
      <c r="A994" s="17"/>
      <c r="B994" s="18"/>
      <c r="C994" s="18"/>
      <c r="D994" s="17"/>
      <c r="E994" s="17"/>
      <c r="F994" s="17"/>
      <c r="G994" s="17"/>
      <c r="H994" s="17"/>
      <c r="J994" s="17"/>
      <c r="K994" s="17"/>
      <c r="L994" s="20"/>
      <c r="M994" s="20"/>
      <c r="N994" s="20"/>
      <c r="O994" s="20"/>
      <c r="P994" s="17"/>
      <c r="R994" s="17"/>
      <c r="S994" s="17"/>
      <c r="T994" s="17"/>
      <c r="U994" s="17"/>
      <c r="V994" s="17"/>
      <c r="W994" s="17"/>
      <c r="X994" s="17"/>
      <c r="Y994" s="17"/>
      <c r="Z994" s="17"/>
      <c r="AA994" s="17"/>
    </row>
    <row r="995" spans="1:29" x14ac:dyDescent="0.25">
      <c r="A995" s="17"/>
      <c r="B995" s="18"/>
      <c r="C995" s="18"/>
      <c r="D995" s="17"/>
      <c r="E995" s="17"/>
      <c r="F995" s="17"/>
      <c r="G995" s="17"/>
      <c r="H995" s="17"/>
      <c r="J995" s="17"/>
      <c r="K995" s="17"/>
      <c r="L995" s="20"/>
      <c r="M995" s="20"/>
      <c r="N995" s="20"/>
      <c r="O995" s="20"/>
      <c r="P995" s="17"/>
      <c r="R995" s="17"/>
      <c r="S995" s="17"/>
      <c r="T995" s="17"/>
      <c r="U995" s="17"/>
      <c r="V995" s="17"/>
      <c r="W995" s="17"/>
      <c r="X995" s="17"/>
      <c r="Y995" s="17"/>
      <c r="Z995" s="17"/>
      <c r="AA995" s="17"/>
      <c r="AB995" s="50"/>
      <c r="AC995" s="50"/>
    </row>
    <row r="996" spans="1:29" x14ac:dyDescent="0.25">
      <c r="A996" s="17"/>
      <c r="B996" s="18"/>
      <c r="C996" s="18"/>
      <c r="D996" s="17"/>
      <c r="E996" s="17"/>
      <c r="F996" s="17"/>
      <c r="G996" s="17"/>
      <c r="H996" s="17"/>
      <c r="J996" s="17"/>
      <c r="K996" s="17"/>
      <c r="L996" s="20"/>
      <c r="M996" s="20"/>
      <c r="N996" s="20"/>
      <c r="O996" s="20"/>
      <c r="P996" s="17"/>
      <c r="R996" s="17"/>
      <c r="S996" s="17"/>
      <c r="T996" s="17"/>
      <c r="U996" s="17"/>
      <c r="V996" s="17"/>
      <c r="W996" s="17"/>
      <c r="X996" s="17"/>
      <c r="Y996" s="17"/>
      <c r="Z996" s="17"/>
      <c r="AA996" s="17"/>
    </row>
    <row r="997" spans="1:29" x14ac:dyDescent="0.25">
      <c r="A997" s="17"/>
      <c r="B997" s="18"/>
      <c r="C997" s="18"/>
      <c r="D997" s="17"/>
      <c r="E997" s="17"/>
      <c r="F997" s="17"/>
      <c r="G997" s="17"/>
      <c r="H997" s="17"/>
      <c r="J997" s="17"/>
      <c r="K997" s="17"/>
      <c r="L997" s="20"/>
      <c r="M997" s="20"/>
      <c r="N997" s="20"/>
      <c r="O997" s="20"/>
      <c r="P997" s="17"/>
      <c r="R997" s="17"/>
      <c r="S997" s="17"/>
      <c r="T997" s="17"/>
      <c r="U997" s="17"/>
      <c r="V997" s="17"/>
      <c r="W997" s="17"/>
      <c r="X997" s="17"/>
      <c r="Y997" s="17"/>
      <c r="Z997" s="17"/>
      <c r="AA997" s="17"/>
    </row>
    <row r="998" spans="1:29" x14ac:dyDescent="0.25">
      <c r="A998" s="17"/>
      <c r="B998" s="18"/>
      <c r="C998" s="18"/>
      <c r="D998" s="17"/>
      <c r="E998" s="17"/>
      <c r="F998" s="17"/>
      <c r="G998" s="17"/>
      <c r="H998" s="17"/>
      <c r="J998" s="17"/>
      <c r="K998" s="17"/>
      <c r="L998" s="20"/>
      <c r="M998" s="20"/>
      <c r="N998" s="20"/>
      <c r="O998" s="20"/>
      <c r="P998" s="17"/>
      <c r="Q998" s="17"/>
      <c r="T998" s="17"/>
      <c r="U998" s="17"/>
      <c r="V998" s="17"/>
      <c r="W998" s="17"/>
      <c r="X998" s="17"/>
      <c r="Y998" s="17"/>
      <c r="Z998" s="17"/>
      <c r="AA998" s="17"/>
    </row>
    <row r="999" spans="1:29" x14ac:dyDescent="0.25">
      <c r="A999" s="17"/>
      <c r="B999" s="18"/>
      <c r="C999" s="18"/>
      <c r="D999" s="17"/>
      <c r="E999" s="17"/>
      <c r="F999" s="17"/>
      <c r="G999" s="17"/>
      <c r="H999" s="17"/>
      <c r="J999" s="17"/>
      <c r="K999" s="17"/>
      <c r="L999" s="20"/>
      <c r="M999" s="20"/>
      <c r="N999" s="20"/>
      <c r="O999" s="20"/>
      <c r="P999" s="17"/>
      <c r="Q999" s="17"/>
      <c r="T999" s="17"/>
      <c r="U999" s="17"/>
      <c r="V999" s="17"/>
      <c r="W999" s="17"/>
      <c r="X999" s="17"/>
      <c r="Y999" s="17"/>
      <c r="Z999" s="17"/>
      <c r="AA999" s="17"/>
      <c r="AB999" s="50"/>
      <c r="AC999" s="50"/>
    </row>
    <row r="1000" spans="1:29" x14ac:dyDescent="0.25">
      <c r="A1000" s="17"/>
      <c r="B1000" s="18"/>
      <c r="C1000" s="18"/>
      <c r="D1000" s="17"/>
      <c r="E1000" s="17"/>
      <c r="F1000" s="17"/>
      <c r="G1000" s="17"/>
      <c r="H1000" s="17"/>
      <c r="J1000" s="17"/>
      <c r="K1000" s="17"/>
      <c r="L1000" s="20"/>
      <c r="M1000" s="20"/>
      <c r="N1000" s="20"/>
      <c r="O1000" s="20"/>
      <c r="P1000" s="17"/>
      <c r="Q1000" s="17"/>
      <c r="T1000" s="17"/>
      <c r="U1000" s="17"/>
      <c r="V1000" s="17"/>
      <c r="W1000" s="17"/>
      <c r="X1000" s="17"/>
      <c r="Y1000" s="17"/>
      <c r="Z1000" s="17"/>
      <c r="AA1000" s="17"/>
    </row>
    <row r="1001" spans="1:29" x14ac:dyDescent="0.25">
      <c r="A1001" s="17"/>
      <c r="B1001" s="18"/>
      <c r="C1001" s="18"/>
      <c r="D1001" s="17"/>
      <c r="E1001" s="17"/>
      <c r="F1001" s="17"/>
      <c r="G1001" s="17"/>
      <c r="H1001" s="17"/>
      <c r="J1001" s="17"/>
      <c r="K1001" s="17"/>
      <c r="L1001" s="20"/>
      <c r="M1001" s="20"/>
      <c r="N1001" s="20"/>
      <c r="O1001" s="20"/>
      <c r="P1001" s="17"/>
      <c r="Q1001" s="17"/>
      <c r="T1001" s="17"/>
      <c r="U1001" s="17"/>
      <c r="V1001" s="17"/>
      <c r="W1001" s="17"/>
      <c r="X1001" s="17"/>
      <c r="Y1001" s="17"/>
      <c r="Z1001" s="17"/>
      <c r="AA1001" s="17"/>
    </row>
    <row r="1002" spans="1:29" x14ac:dyDescent="0.25">
      <c r="A1002" s="17"/>
      <c r="B1002" s="18"/>
      <c r="C1002" s="18"/>
      <c r="D1002" s="17"/>
      <c r="E1002" s="17"/>
      <c r="F1002" s="17"/>
      <c r="G1002" s="17"/>
      <c r="H1002" s="17"/>
      <c r="J1002" s="17"/>
      <c r="K1002" s="17"/>
      <c r="L1002" s="20"/>
      <c r="M1002" s="20"/>
      <c r="N1002" s="20"/>
      <c r="O1002" s="20"/>
      <c r="R1002" s="17"/>
      <c r="S1002" s="17"/>
      <c r="T1002" s="17"/>
      <c r="U1002" s="17"/>
      <c r="V1002" s="17"/>
      <c r="W1002" s="17"/>
      <c r="X1002" s="17"/>
      <c r="Y1002" s="17"/>
      <c r="Z1002" s="17"/>
      <c r="AA1002" s="17"/>
    </row>
    <row r="1003" spans="1:29" x14ac:dyDescent="0.25">
      <c r="A1003" s="17"/>
      <c r="B1003" s="18"/>
      <c r="C1003" s="18"/>
      <c r="D1003" s="17"/>
      <c r="E1003" s="17"/>
      <c r="F1003" s="17"/>
      <c r="G1003" s="17"/>
      <c r="H1003" s="17"/>
      <c r="J1003" s="17"/>
      <c r="K1003" s="17"/>
      <c r="L1003" s="20"/>
      <c r="M1003" s="20"/>
      <c r="N1003" s="20"/>
      <c r="O1003" s="20"/>
      <c r="R1003" s="17"/>
      <c r="S1003" s="17"/>
      <c r="T1003" s="17"/>
      <c r="U1003" s="17"/>
      <c r="V1003" s="17"/>
      <c r="W1003" s="17"/>
      <c r="X1003" s="17"/>
      <c r="Y1003" s="17"/>
      <c r="Z1003" s="17"/>
      <c r="AA1003" s="17"/>
    </row>
    <row r="1004" spans="1:29" x14ac:dyDescent="0.25">
      <c r="A1004" s="17"/>
      <c r="B1004" s="18"/>
      <c r="C1004" s="18"/>
      <c r="D1004" s="17"/>
      <c r="E1004" s="17"/>
      <c r="F1004" s="17"/>
      <c r="G1004" s="17"/>
      <c r="H1004" s="17"/>
      <c r="J1004" s="17"/>
      <c r="K1004" s="17"/>
      <c r="L1004" s="20"/>
      <c r="M1004" s="20"/>
      <c r="N1004" s="20"/>
      <c r="O1004" s="20"/>
      <c r="R1004" s="17"/>
      <c r="S1004" s="17"/>
      <c r="T1004" s="17"/>
      <c r="U1004" s="17"/>
      <c r="V1004" s="17"/>
      <c r="W1004" s="17"/>
      <c r="X1004" s="17"/>
      <c r="Y1004" s="17"/>
      <c r="Z1004" s="17"/>
      <c r="AA1004" s="17"/>
      <c r="AB1004" s="46"/>
      <c r="AC1004" s="46"/>
    </row>
    <row r="1005" spans="1:29" x14ac:dyDescent="0.25">
      <c r="A1005" s="17"/>
      <c r="B1005" s="18"/>
      <c r="C1005" s="18"/>
      <c r="D1005" s="17"/>
      <c r="E1005" s="17"/>
      <c r="F1005" s="17"/>
      <c r="G1005" s="17"/>
      <c r="H1005" s="17"/>
      <c r="J1005" s="17"/>
      <c r="K1005" s="17"/>
      <c r="L1005" s="20"/>
      <c r="M1005" s="20"/>
      <c r="N1005" s="20"/>
      <c r="O1005" s="20"/>
      <c r="R1005" s="17"/>
      <c r="S1005" s="17"/>
      <c r="T1005" s="17"/>
      <c r="U1005" s="17"/>
      <c r="V1005" s="17"/>
      <c r="W1005" s="17"/>
      <c r="X1005" s="17"/>
      <c r="Y1005" s="17"/>
      <c r="Z1005" s="17"/>
      <c r="AA1005" s="17"/>
    </row>
    <row r="1006" spans="1:29" x14ac:dyDescent="0.25">
      <c r="A1006" s="17"/>
      <c r="B1006" s="18"/>
      <c r="C1006" s="18"/>
      <c r="D1006" s="17"/>
      <c r="E1006" s="17"/>
      <c r="F1006" s="17"/>
      <c r="G1006" s="17"/>
      <c r="H1006" s="17"/>
      <c r="J1006" s="17"/>
      <c r="K1006" s="17"/>
      <c r="L1006" s="20"/>
      <c r="M1006" s="20"/>
      <c r="N1006" s="20"/>
      <c r="O1006" s="20"/>
      <c r="P1006" s="43"/>
      <c r="Q1006" s="43"/>
      <c r="R1006" s="17"/>
      <c r="S1006" s="17"/>
      <c r="T1006" s="17"/>
      <c r="U1006" s="17"/>
      <c r="V1006" s="17"/>
      <c r="W1006" s="17"/>
      <c r="X1006" s="17"/>
      <c r="Y1006" s="17"/>
      <c r="Z1006" s="17"/>
      <c r="AA1006" s="17"/>
    </row>
    <row r="1007" spans="1:29" x14ac:dyDescent="0.25">
      <c r="A1007" s="17"/>
      <c r="B1007" s="18"/>
      <c r="C1007" s="18"/>
      <c r="D1007" s="17"/>
      <c r="E1007" s="17"/>
      <c r="F1007" s="17"/>
      <c r="G1007" s="17"/>
      <c r="H1007" s="17"/>
      <c r="J1007" s="17"/>
      <c r="K1007" s="17"/>
      <c r="L1007" s="20"/>
      <c r="M1007" s="20"/>
      <c r="N1007" s="20"/>
      <c r="O1007" s="20"/>
      <c r="P1007" s="43"/>
      <c r="Q1007" s="43"/>
      <c r="R1007" s="17"/>
      <c r="S1007" s="17"/>
      <c r="T1007" s="17"/>
      <c r="U1007" s="17"/>
      <c r="V1007" s="17"/>
      <c r="W1007" s="17"/>
      <c r="X1007" s="17"/>
      <c r="Y1007" s="17"/>
      <c r="Z1007" s="17"/>
      <c r="AA1007" s="17"/>
      <c r="AB1007" s="50"/>
      <c r="AC1007" s="50"/>
    </row>
    <row r="1008" spans="1:29" x14ac:dyDescent="0.25">
      <c r="A1008" s="17"/>
      <c r="B1008" s="18"/>
      <c r="C1008" s="18"/>
      <c r="D1008" s="17"/>
      <c r="E1008" s="17"/>
      <c r="F1008" s="17"/>
      <c r="G1008" s="17"/>
      <c r="H1008" s="17"/>
      <c r="J1008" s="17"/>
      <c r="K1008" s="17"/>
      <c r="L1008" s="20"/>
      <c r="M1008" s="20"/>
      <c r="N1008" s="20"/>
      <c r="O1008" s="20"/>
      <c r="P1008" s="43"/>
      <c r="Q1008" s="43"/>
      <c r="R1008" s="17"/>
      <c r="S1008" s="17"/>
      <c r="T1008" s="17"/>
      <c r="U1008" s="17"/>
      <c r="V1008" s="17"/>
      <c r="W1008" s="17"/>
      <c r="X1008" s="17"/>
      <c r="Y1008" s="17"/>
      <c r="Z1008" s="17"/>
      <c r="AA1008" s="17"/>
    </row>
    <row r="1009" spans="1:29" x14ac:dyDescent="0.25">
      <c r="A1009" s="17"/>
      <c r="B1009" s="18"/>
      <c r="C1009" s="18"/>
      <c r="D1009" s="17"/>
      <c r="E1009" s="17"/>
      <c r="F1009" s="17"/>
      <c r="G1009" s="17"/>
      <c r="H1009" s="17"/>
      <c r="J1009" s="17"/>
      <c r="K1009" s="17"/>
      <c r="L1009" s="20"/>
      <c r="M1009" s="20"/>
      <c r="N1009" s="20"/>
      <c r="O1009" s="20"/>
      <c r="P1009" s="43"/>
      <c r="Q1009" s="43"/>
      <c r="R1009" s="17"/>
      <c r="S1009" s="17"/>
      <c r="T1009" s="17"/>
      <c r="U1009" s="17"/>
      <c r="V1009" s="17"/>
      <c r="W1009" s="17"/>
      <c r="X1009" s="17"/>
      <c r="Y1009" s="17"/>
      <c r="Z1009" s="17"/>
      <c r="AA1009" s="17"/>
    </row>
    <row r="1010" spans="1:29" x14ac:dyDescent="0.25">
      <c r="A1010" s="17"/>
      <c r="B1010" s="18"/>
      <c r="C1010" s="18"/>
      <c r="D1010" s="17"/>
      <c r="E1010" s="17"/>
      <c r="F1010" s="17"/>
      <c r="G1010" s="17"/>
      <c r="H1010" s="17"/>
      <c r="J1010" s="17"/>
      <c r="K1010" s="17"/>
      <c r="L1010" s="20"/>
      <c r="M1010" s="20"/>
      <c r="N1010" s="20"/>
      <c r="O1010" s="20"/>
      <c r="P1010" s="43"/>
      <c r="Q1010" s="43"/>
      <c r="R1010" s="17"/>
      <c r="S1010" s="17"/>
      <c r="T1010" s="17"/>
      <c r="U1010" s="17"/>
      <c r="V1010" s="17"/>
      <c r="W1010" s="17"/>
      <c r="X1010" s="17"/>
      <c r="Y1010" s="17"/>
      <c r="Z1010" s="17"/>
      <c r="AA1010" s="17"/>
    </row>
    <row r="1011" spans="1:29" x14ac:dyDescent="0.25">
      <c r="A1011" s="17"/>
      <c r="B1011" s="18"/>
      <c r="C1011" s="18"/>
      <c r="D1011" s="17"/>
      <c r="E1011" s="17"/>
      <c r="F1011" s="17"/>
      <c r="G1011" s="17"/>
      <c r="H1011" s="17"/>
      <c r="J1011" s="17"/>
      <c r="K1011" s="17"/>
      <c r="L1011" s="20"/>
      <c r="M1011" s="20"/>
      <c r="N1011" s="20"/>
      <c r="O1011" s="20"/>
      <c r="P1011" s="43"/>
      <c r="Q1011" s="43"/>
      <c r="R1011" s="17"/>
      <c r="S1011" s="17"/>
      <c r="T1011" s="17"/>
      <c r="U1011" s="17"/>
      <c r="V1011" s="17"/>
      <c r="W1011" s="17"/>
      <c r="X1011" s="17"/>
      <c r="Y1011" s="17"/>
      <c r="Z1011" s="17"/>
      <c r="AA1011" s="17"/>
      <c r="AB1011" s="50"/>
      <c r="AC1011" s="50"/>
    </row>
    <row r="1012" spans="1:29" x14ac:dyDescent="0.25">
      <c r="A1012" s="17"/>
      <c r="B1012" s="18"/>
      <c r="C1012" s="18"/>
      <c r="D1012" s="17"/>
      <c r="E1012" s="17"/>
      <c r="F1012" s="17"/>
      <c r="G1012" s="17"/>
      <c r="H1012" s="17"/>
      <c r="J1012" s="17"/>
      <c r="K1012" s="17"/>
      <c r="L1012" s="20"/>
      <c r="M1012" s="20"/>
      <c r="N1012" s="20"/>
      <c r="O1012" s="20"/>
      <c r="P1012" s="43"/>
      <c r="Q1012" s="43"/>
      <c r="R1012" s="17"/>
      <c r="S1012" s="17"/>
      <c r="T1012" s="17"/>
      <c r="U1012" s="17"/>
      <c r="V1012" s="17"/>
      <c r="W1012" s="17"/>
      <c r="X1012" s="17"/>
      <c r="Y1012" s="17"/>
      <c r="Z1012" s="17"/>
      <c r="AA1012" s="17"/>
      <c r="AB1012" s="49"/>
      <c r="AC1012" s="49"/>
    </row>
    <row r="1013" spans="1:29" x14ac:dyDescent="0.25">
      <c r="A1013" s="17"/>
      <c r="B1013" s="18"/>
      <c r="C1013" s="18"/>
      <c r="D1013" s="17"/>
      <c r="E1013" s="17"/>
      <c r="F1013" s="17"/>
      <c r="G1013" s="17"/>
      <c r="H1013" s="17"/>
      <c r="J1013" s="17"/>
      <c r="K1013" s="17"/>
      <c r="L1013" s="20"/>
      <c r="M1013" s="20"/>
      <c r="N1013" s="20"/>
      <c r="O1013" s="20"/>
      <c r="P1013" s="43"/>
      <c r="Q1013" s="43"/>
      <c r="R1013" s="17"/>
      <c r="S1013" s="17"/>
      <c r="T1013" s="17"/>
      <c r="U1013" s="17"/>
      <c r="V1013" s="17"/>
      <c r="W1013" s="17"/>
      <c r="X1013" s="17"/>
      <c r="Y1013" s="17"/>
      <c r="Z1013" s="17"/>
      <c r="AA1013" s="17"/>
    </row>
    <row r="1014" spans="1:29" x14ac:dyDescent="0.25">
      <c r="A1014" s="17"/>
      <c r="B1014" s="18"/>
      <c r="C1014" s="18"/>
      <c r="D1014" s="17"/>
      <c r="E1014" s="17"/>
      <c r="F1014" s="17"/>
      <c r="G1014" s="17"/>
      <c r="H1014" s="17"/>
      <c r="J1014" s="17"/>
      <c r="K1014" s="17"/>
      <c r="L1014" s="20"/>
      <c r="M1014" s="20"/>
      <c r="N1014" s="20"/>
      <c r="O1014" s="20"/>
      <c r="P1014" s="43"/>
      <c r="Q1014" s="43"/>
      <c r="R1014" s="17"/>
      <c r="S1014" s="17"/>
      <c r="T1014" s="17"/>
      <c r="U1014" s="17"/>
      <c r="V1014" s="17"/>
      <c r="W1014" s="17"/>
      <c r="X1014" s="17"/>
      <c r="Y1014" s="17"/>
      <c r="Z1014" s="17"/>
      <c r="AA1014" s="17"/>
    </row>
    <row r="1015" spans="1:29" x14ac:dyDescent="0.25">
      <c r="A1015" s="17"/>
      <c r="B1015" s="18"/>
      <c r="C1015" s="18"/>
      <c r="D1015" s="17"/>
      <c r="E1015" s="17"/>
      <c r="F1015" s="17"/>
      <c r="G1015" s="17"/>
      <c r="H1015" s="17"/>
      <c r="J1015" s="17"/>
      <c r="K1015" s="17"/>
      <c r="L1015" s="20"/>
      <c r="M1015" s="20"/>
      <c r="N1015" s="20"/>
      <c r="O1015" s="20"/>
      <c r="P1015" s="17"/>
      <c r="Q1015" s="17"/>
      <c r="R1015" s="17"/>
      <c r="S1015" s="17"/>
      <c r="T1015" s="17"/>
      <c r="U1015" s="17"/>
      <c r="V1015" s="17"/>
      <c r="W1015" s="17"/>
      <c r="X1015" s="17"/>
      <c r="Y1015" s="17"/>
      <c r="Z1015" s="17"/>
      <c r="AA1015" s="17"/>
    </row>
    <row r="1016" spans="1:29" x14ac:dyDescent="0.25">
      <c r="A1016" s="17"/>
      <c r="B1016" s="18"/>
      <c r="C1016" s="18"/>
      <c r="D1016" s="17"/>
      <c r="E1016" s="17"/>
      <c r="F1016" s="17"/>
      <c r="G1016" s="17"/>
      <c r="H1016" s="17"/>
      <c r="J1016" s="17"/>
      <c r="K1016" s="17"/>
      <c r="L1016" s="20"/>
      <c r="M1016" s="20"/>
      <c r="N1016" s="20"/>
      <c r="O1016" s="20"/>
      <c r="P1016" s="17"/>
      <c r="Q1016" s="17"/>
      <c r="R1016" s="17"/>
      <c r="S1016" s="17"/>
      <c r="T1016" s="17"/>
      <c r="U1016" s="17"/>
      <c r="V1016" s="17"/>
      <c r="W1016" s="17"/>
      <c r="X1016" s="17"/>
      <c r="Y1016" s="17"/>
      <c r="Z1016" s="17"/>
      <c r="AA1016" s="17"/>
    </row>
    <row r="1017" spans="1:29" x14ac:dyDescent="0.25">
      <c r="A1017" s="17"/>
      <c r="B1017" s="18"/>
      <c r="C1017" s="18"/>
      <c r="D1017" s="17"/>
      <c r="E1017" s="17"/>
      <c r="F1017" s="17"/>
      <c r="G1017" s="17"/>
      <c r="H1017" s="17"/>
      <c r="J1017" s="17"/>
      <c r="K1017" s="17"/>
      <c r="L1017" s="20"/>
      <c r="M1017" s="20"/>
      <c r="N1017" s="20"/>
      <c r="O1017" s="20"/>
      <c r="P1017" s="17"/>
      <c r="Q1017" s="17"/>
      <c r="R1017" s="17"/>
      <c r="S1017" s="17"/>
      <c r="T1017" s="17"/>
      <c r="U1017" s="17"/>
      <c r="V1017" s="17"/>
      <c r="W1017" s="17"/>
      <c r="X1017" s="17"/>
      <c r="Y1017" s="17"/>
      <c r="Z1017" s="17"/>
      <c r="AA1017" s="17"/>
    </row>
    <row r="1018" spans="1:29" x14ac:dyDescent="0.25">
      <c r="A1018" s="17"/>
      <c r="B1018" s="18"/>
      <c r="C1018" s="18"/>
      <c r="D1018" s="17"/>
      <c r="E1018" s="17"/>
      <c r="F1018" s="17"/>
      <c r="G1018" s="17"/>
      <c r="H1018" s="17"/>
      <c r="J1018" s="17"/>
      <c r="K1018" s="17"/>
      <c r="L1018" s="20"/>
      <c r="M1018" s="20"/>
      <c r="N1018" s="20"/>
      <c r="O1018" s="20"/>
      <c r="P1018" s="17"/>
      <c r="Q1018" s="17"/>
      <c r="R1018" s="17"/>
      <c r="S1018" s="17"/>
      <c r="T1018" s="17"/>
      <c r="U1018" s="17"/>
      <c r="V1018" s="17"/>
      <c r="W1018" s="17"/>
      <c r="X1018" s="17"/>
      <c r="Y1018" s="17"/>
      <c r="Z1018" s="17"/>
      <c r="AA1018" s="17"/>
    </row>
    <row r="1019" spans="1:29" x14ac:dyDescent="0.25">
      <c r="A1019" s="17"/>
      <c r="B1019" s="18"/>
      <c r="C1019" s="18"/>
      <c r="D1019" s="17"/>
      <c r="E1019" s="17"/>
      <c r="F1019" s="17"/>
      <c r="G1019" s="17"/>
      <c r="H1019" s="17"/>
      <c r="J1019" s="17"/>
      <c r="K1019" s="17"/>
      <c r="L1019" s="20"/>
      <c r="M1019" s="20"/>
      <c r="N1019" s="20"/>
      <c r="O1019" s="20"/>
      <c r="P1019" s="17"/>
      <c r="Q1019" s="17"/>
      <c r="R1019" s="17"/>
      <c r="S1019" s="17"/>
      <c r="T1019" s="17"/>
      <c r="U1019" s="17"/>
      <c r="V1019" s="17"/>
      <c r="W1019" s="17"/>
      <c r="X1019" s="17"/>
      <c r="Y1019" s="17"/>
      <c r="Z1019" s="17"/>
      <c r="AA1019" s="17"/>
      <c r="AB1019" s="50"/>
      <c r="AC1019" s="50"/>
    </row>
    <row r="1020" spans="1:29" x14ac:dyDescent="0.25">
      <c r="A1020" s="17"/>
      <c r="B1020" s="18"/>
      <c r="C1020" s="18"/>
      <c r="D1020" s="17"/>
      <c r="E1020" s="17"/>
      <c r="F1020" s="17"/>
      <c r="G1020" s="17"/>
      <c r="H1020" s="17"/>
      <c r="J1020" s="17"/>
      <c r="K1020" s="17"/>
      <c r="L1020" s="20"/>
      <c r="M1020" s="20"/>
      <c r="N1020" s="20"/>
      <c r="O1020" s="20"/>
      <c r="P1020" s="17"/>
      <c r="Q1020" s="17"/>
      <c r="R1020" s="17"/>
      <c r="S1020" s="17"/>
      <c r="T1020" s="17"/>
      <c r="U1020" s="17"/>
      <c r="V1020" s="17"/>
      <c r="W1020" s="17"/>
      <c r="X1020" s="17"/>
      <c r="Y1020" s="17"/>
      <c r="Z1020" s="17"/>
      <c r="AA1020" s="17"/>
      <c r="AB1020" s="48"/>
      <c r="AC1020" s="48"/>
    </row>
    <row r="1021" spans="1:29" x14ac:dyDescent="0.25">
      <c r="A1021" s="17"/>
      <c r="B1021" s="18"/>
      <c r="C1021" s="18"/>
      <c r="D1021" s="17"/>
      <c r="E1021" s="17"/>
      <c r="F1021" s="17"/>
      <c r="G1021" s="17"/>
      <c r="H1021" s="17"/>
      <c r="J1021" s="17"/>
      <c r="K1021" s="17"/>
      <c r="L1021" s="20"/>
      <c r="M1021" s="20"/>
      <c r="N1021" s="20"/>
      <c r="O1021" s="20"/>
      <c r="P1021" s="17"/>
      <c r="Q1021" s="17"/>
      <c r="R1021" s="17"/>
      <c r="S1021" s="17"/>
      <c r="T1021" s="17"/>
      <c r="U1021" s="17"/>
      <c r="V1021" s="17"/>
      <c r="W1021" s="17"/>
      <c r="X1021" s="17"/>
      <c r="Y1021" s="17"/>
      <c r="Z1021" s="17"/>
      <c r="AA1021" s="17"/>
    </row>
    <row r="1022" spans="1:29" x14ac:dyDescent="0.25">
      <c r="A1022" s="17"/>
      <c r="B1022" s="18"/>
      <c r="C1022" s="18"/>
      <c r="D1022" s="17"/>
      <c r="E1022" s="17"/>
      <c r="F1022" s="17"/>
      <c r="G1022" s="17"/>
      <c r="H1022" s="17"/>
      <c r="J1022" s="17"/>
      <c r="K1022" s="17"/>
      <c r="L1022" s="20"/>
      <c r="M1022" s="20"/>
      <c r="N1022" s="20"/>
      <c r="O1022" s="20"/>
      <c r="P1022" s="17"/>
      <c r="Q1022" s="17"/>
      <c r="R1022" s="17"/>
      <c r="S1022" s="17"/>
      <c r="T1022" s="17"/>
      <c r="U1022" s="17"/>
      <c r="V1022" s="17"/>
      <c r="W1022" s="17"/>
      <c r="X1022" s="17"/>
      <c r="Y1022" s="17"/>
      <c r="Z1022" s="17"/>
      <c r="AA1022" s="17"/>
    </row>
    <row r="1023" spans="1:29" x14ac:dyDescent="0.25">
      <c r="A1023" s="17"/>
      <c r="B1023" s="18"/>
      <c r="C1023" s="18"/>
      <c r="D1023" s="17"/>
      <c r="E1023" s="17"/>
      <c r="F1023" s="17"/>
      <c r="G1023" s="17"/>
      <c r="H1023" s="17"/>
      <c r="J1023" s="17"/>
      <c r="K1023" s="17"/>
      <c r="L1023" s="20"/>
      <c r="M1023" s="20"/>
      <c r="N1023" s="20"/>
      <c r="O1023" s="20"/>
      <c r="P1023" s="17"/>
      <c r="Q1023" s="17"/>
      <c r="R1023" s="17"/>
      <c r="S1023" s="17"/>
      <c r="T1023" s="17"/>
      <c r="U1023" s="17"/>
      <c r="V1023" s="17"/>
      <c r="W1023" s="17"/>
      <c r="X1023" s="17"/>
      <c r="Y1023" s="17"/>
      <c r="Z1023" s="17"/>
      <c r="AA1023" s="17"/>
    </row>
    <row r="1024" spans="1:29" x14ac:dyDescent="0.25">
      <c r="A1024" s="17"/>
      <c r="B1024" s="18"/>
      <c r="C1024" s="18"/>
      <c r="D1024" s="17"/>
      <c r="E1024" s="17"/>
      <c r="F1024" s="17"/>
      <c r="G1024" s="17"/>
      <c r="H1024" s="17"/>
      <c r="J1024" s="17"/>
      <c r="K1024" s="17"/>
      <c r="L1024" s="20"/>
      <c r="M1024" s="20"/>
      <c r="N1024" s="20"/>
      <c r="O1024" s="20"/>
      <c r="P1024" s="17"/>
      <c r="Q1024" s="17"/>
      <c r="R1024" s="17"/>
      <c r="S1024" s="17"/>
      <c r="T1024" s="17"/>
      <c r="U1024" s="17"/>
      <c r="V1024" s="17"/>
      <c r="W1024" s="17"/>
      <c r="X1024" s="17"/>
      <c r="Y1024" s="17"/>
      <c r="Z1024" s="17"/>
      <c r="AA1024" s="17"/>
    </row>
    <row r="1025" spans="1:29" x14ac:dyDescent="0.25">
      <c r="A1025" s="17"/>
      <c r="B1025" s="18"/>
      <c r="C1025" s="18"/>
      <c r="D1025" s="17"/>
      <c r="E1025" s="17"/>
      <c r="F1025" s="17"/>
      <c r="G1025" s="17"/>
      <c r="H1025" s="17"/>
      <c r="J1025" s="17"/>
      <c r="K1025" s="17"/>
      <c r="L1025" s="20"/>
      <c r="M1025" s="20"/>
      <c r="N1025" s="20"/>
      <c r="O1025" s="20"/>
      <c r="P1025" s="17"/>
      <c r="Q1025" s="17"/>
      <c r="R1025" s="17"/>
      <c r="S1025" s="17"/>
      <c r="T1025" s="17"/>
      <c r="U1025" s="17"/>
      <c r="V1025" s="17"/>
      <c r="W1025" s="17"/>
      <c r="X1025" s="17"/>
      <c r="Y1025" s="17"/>
      <c r="Z1025" s="17"/>
      <c r="AA1025" s="17"/>
    </row>
    <row r="1026" spans="1:29" x14ac:dyDescent="0.25">
      <c r="A1026" s="17"/>
      <c r="B1026" s="18"/>
      <c r="C1026" s="18"/>
      <c r="D1026" s="17"/>
      <c r="E1026" s="17"/>
      <c r="F1026" s="17"/>
      <c r="G1026" s="17"/>
      <c r="H1026" s="17"/>
      <c r="J1026" s="17"/>
      <c r="K1026" s="17"/>
      <c r="L1026" s="20"/>
      <c r="M1026" s="20"/>
      <c r="N1026" s="20"/>
      <c r="O1026" s="20"/>
      <c r="P1026" s="17"/>
      <c r="Q1026" s="17"/>
      <c r="R1026" s="17"/>
      <c r="S1026" s="17"/>
      <c r="T1026" s="17"/>
      <c r="U1026" s="17"/>
      <c r="V1026" s="17"/>
      <c r="W1026" s="17"/>
      <c r="X1026" s="17"/>
      <c r="Y1026" s="17"/>
      <c r="Z1026" s="17"/>
      <c r="AA1026" s="17"/>
      <c r="AB1026" s="47"/>
      <c r="AC1026" s="47"/>
    </row>
    <row r="1027" spans="1:29" x14ac:dyDescent="0.25">
      <c r="A1027" s="17"/>
      <c r="B1027" s="18"/>
      <c r="C1027" s="18"/>
      <c r="D1027" s="17"/>
      <c r="E1027" s="17"/>
      <c r="F1027" s="17"/>
      <c r="G1027" s="17"/>
      <c r="H1027" s="17"/>
      <c r="J1027" s="17"/>
      <c r="K1027" s="17"/>
      <c r="L1027" s="20"/>
      <c r="M1027" s="20"/>
      <c r="N1027" s="20"/>
      <c r="O1027" s="20"/>
      <c r="P1027" s="17"/>
      <c r="Q1027" s="17"/>
      <c r="R1027" s="17"/>
      <c r="S1027" s="17"/>
      <c r="T1027" s="17"/>
      <c r="U1027" s="17"/>
      <c r="V1027" s="17"/>
      <c r="W1027" s="17"/>
      <c r="X1027" s="17"/>
      <c r="Y1027" s="17"/>
      <c r="Z1027" s="17"/>
      <c r="AA1027" s="17"/>
      <c r="AB1027" s="50"/>
      <c r="AC1027" s="50"/>
    </row>
    <row r="1028" spans="1:29" x14ac:dyDescent="0.25">
      <c r="A1028" s="17"/>
      <c r="B1028" s="18"/>
      <c r="C1028" s="18"/>
      <c r="D1028" s="17"/>
      <c r="E1028" s="17"/>
      <c r="F1028" s="17"/>
      <c r="G1028" s="17"/>
      <c r="H1028" s="17"/>
      <c r="J1028" s="17"/>
      <c r="K1028" s="17"/>
      <c r="L1028" s="20"/>
      <c r="M1028" s="20"/>
      <c r="N1028" s="20"/>
      <c r="O1028" s="20"/>
      <c r="P1028" s="17"/>
      <c r="Q1028" s="17"/>
      <c r="R1028" s="17"/>
      <c r="S1028" s="17"/>
      <c r="T1028" s="17"/>
      <c r="U1028" s="17"/>
      <c r="V1028" s="17"/>
      <c r="W1028" s="17"/>
      <c r="X1028" s="17"/>
      <c r="Y1028" s="17"/>
      <c r="Z1028" s="17"/>
      <c r="AA1028" s="17"/>
    </row>
    <row r="1029" spans="1:29" x14ac:dyDescent="0.25">
      <c r="A1029" s="17"/>
      <c r="B1029" s="18"/>
      <c r="C1029" s="18"/>
      <c r="D1029" s="17"/>
      <c r="E1029" s="17"/>
      <c r="F1029" s="17"/>
      <c r="G1029" s="17"/>
      <c r="H1029" s="17"/>
      <c r="J1029" s="17"/>
      <c r="K1029" s="17"/>
      <c r="L1029" s="20"/>
      <c r="M1029" s="20"/>
      <c r="N1029" s="20"/>
      <c r="O1029" s="20"/>
      <c r="P1029" s="17"/>
      <c r="Q1029" s="17"/>
      <c r="R1029" s="17"/>
      <c r="S1029" s="17"/>
      <c r="T1029" s="17"/>
      <c r="U1029" s="17"/>
      <c r="V1029" s="17"/>
      <c r="W1029" s="17"/>
      <c r="X1029" s="17"/>
      <c r="Y1029" s="17"/>
      <c r="Z1029" s="17"/>
      <c r="AA1029" s="17"/>
    </row>
    <row r="1030" spans="1:29" x14ac:dyDescent="0.25">
      <c r="A1030" s="17"/>
      <c r="B1030" s="18"/>
      <c r="C1030" s="18"/>
      <c r="D1030" s="17"/>
      <c r="E1030" s="17"/>
      <c r="F1030" s="17"/>
      <c r="G1030" s="17"/>
      <c r="H1030" s="17"/>
      <c r="J1030" s="17"/>
      <c r="K1030" s="17"/>
      <c r="L1030" s="20"/>
      <c r="M1030" s="20"/>
      <c r="N1030" s="20"/>
      <c r="O1030" s="20"/>
      <c r="P1030" s="17"/>
      <c r="Q1030" s="17"/>
      <c r="R1030" s="17"/>
      <c r="S1030" s="17"/>
      <c r="T1030" s="17"/>
      <c r="U1030" s="17"/>
      <c r="V1030" s="17"/>
      <c r="W1030" s="17"/>
      <c r="X1030" s="17"/>
      <c r="Y1030" s="17"/>
      <c r="Z1030" s="17"/>
      <c r="AA1030" s="17"/>
      <c r="AB1030" s="50"/>
      <c r="AC1030" s="50"/>
    </row>
    <row r="1031" spans="1:29" x14ac:dyDescent="0.25">
      <c r="A1031" s="17"/>
      <c r="B1031" s="18"/>
      <c r="C1031" s="18"/>
      <c r="D1031" s="17"/>
      <c r="E1031" s="17"/>
      <c r="F1031" s="17"/>
      <c r="G1031" s="17"/>
      <c r="H1031" s="17"/>
      <c r="J1031" s="17"/>
      <c r="K1031" s="17"/>
      <c r="L1031" s="20"/>
      <c r="M1031" s="20"/>
      <c r="N1031" s="20"/>
      <c r="O1031" s="20"/>
      <c r="P1031" s="17"/>
      <c r="Q1031" s="17"/>
      <c r="R1031" s="17"/>
      <c r="S1031" s="17"/>
      <c r="T1031" s="17"/>
      <c r="U1031" s="17"/>
      <c r="V1031" s="17"/>
      <c r="W1031" s="17"/>
      <c r="X1031" s="17"/>
      <c r="Y1031" s="17"/>
      <c r="Z1031" s="17"/>
      <c r="AA1031" s="17"/>
      <c r="AB1031" s="49"/>
      <c r="AC1031" s="49"/>
    </row>
    <row r="1032" spans="1:29" x14ac:dyDescent="0.25">
      <c r="A1032" s="17"/>
      <c r="B1032" s="18"/>
      <c r="C1032" s="18"/>
      <c r="D1032" s="17"/>
      <c r="E1032" s="17"/>
      <c r="F1032" s="17"/>
      <c r="G1032" s="17"/>
      <c r="H1032" s="17"/>
      <c r="J1032" s="17"/>
      <c r="K1032" s="17"/>
      <c r="L1032" s="20"/>
      <c r="M1032" s="20"/>
      <c r="N1032" s="20"/>
      <c r="O1032" s="20"/>
      <c r="P1032" s="17"/>
      <c r="Q1032" s="17"/>
      <c r="R1032" s="17"/>
      <c r="S1032" s="17"/>
      <c r="T1032" s="17"/>
      <c r="U1032" s="17"/>
      <c r="V1032" s="17"/>
      <c r="W1032" s="17"/>
      <c r="X1032" s="17"/>
      <c r="Y1032" s="17"/>
      <c r="Z1032" s="17"/>
      <c r="AA1032" s="17"/>
    </row>
    <row r="1033" spans="1:29" x14ac:dyDescent="0.25">
      <c r="A1033" s="17"/>
      <c r="B1033" s="18"/>
      <c r="C1033" s="18"/>
      <c r="D1033" s="17"/>
      <c r="E1033" s="17"/>
      <c r="F1033" s="17"/>
      <c r="G1033" s="17"/>
      <c r="H1033" s="17"/>
      <c r="J1033" s="17"/>
      <c r="K1033" s="17"/>
      <c r="L1033" s="20"/>
      <c r="M1033" s="20"/>
      <c r="N1033" s="20"/>
      <c r="O1033" s="20"/>
      <c r="P1033" s="17"/>
      <c r="Q1033" s="17"/>
      <c r="R1033" s="17"/>
      <c r="S1033" s="17"/>
      <c r="T1033" s="17"/>
      <c r="U1033" s="17"/>
      <c r="V1033" s="17"/>
      <c r="W1033" s="17"/>
      <c r="X1033" s="17"/>
      <c r="Y1033" s="17"/>
      <c r="Z1033" s="17"/>
      <c r="AA1033" s="17"/>
    </row>
    <row r="1034" spans="1:29" x14ac:dyDescent="0.25">
      <c r="A1034" s="17"/>
      <c r="B1034" s="18"/>
      <c r="C1034" s="18"/>
      <c r="D1034" s="17"/>
      <c r="E1034" s="17"/>
      <c r="F1034" s="17"/>
      <c r="G1034" s="17"/>
      <c r="H1034" s="17"/>
      <c r="J1034" s="17"/>
      <c r="K1034" s="17"/>
      <c r="L1034" s="20"/>
      <c r="M1034" s="20"/>
      <c r="N1034" s="20"/>
      <c r="O1034" s="20"/>
      <c r="P1034" s="17"/>
      <c r="Q1034" s="17"/>
      <c r="R1034" s="17"/>
      <c r="S1034" s="17"/>
      <c r="T1034" s="17"/>
      <c r="U1034" s="17"/>
      <c r="V1034" s="17"/>
      <c r="W1034" s="17"/>
      <c r="X1034" s="17"/>
      <c r="Y1034" s="17"/>
      <c r="Z1034" s="17"/>
      <c r="AA1034" s="17"/>
    </row>
    <row r="1035" spans="1:29" x14ac:dyDescent="0.25">
      <c r="A1035" s="17"/>
      <c r="B1035" s="18"/>
      <c r="C1035" s="18"/>
      <c r="D1035" s="17"/>
      <c r="E1035" s="17"/>
      <c r="F1035" s="17"/>
      <c r="G1035" s="17"/>
      <c r="H1035" s="17"/>
      <c r="J1035" s="17"/>
      <c r="K1035" s="17"/>
      <c r="L1035" s="20"/>
      <c r="M1035" s="20"/>
      <c r="N1035" s="20"/>
      <c r="O1035" s="20"/>
      <c r="P1035" s="17"/>
      <c r="Q1035" s="17"/>
      <c r="R1035" s="17"/>
      <c r="S1035" s="17"/>
      <c r="T1035" s="17"/>
      <c r="U1035" s="17"/>
      <c r="V1035" s="17"/>
      <c r="W1035" s="17"/>
      <c r="X1035" s="17"/>
      <c r="Y1035" s="17"/>
      <c r="Z1035" s="17"/>
      <c r="AA1035" s="17"/>
    </row>
    <row r="1036" spans="1:29" x14ac:dyDescent="0.25">
      <c r="A1036" s="17"/>
      <c r="B1036" s="18"/>
      <c r="C1036" s="18"/>
      <c r="D1036" s="17"/>
      <c r="E1036" s="17"/>
      <c r="F1036" s="17"/>
      <c r="G1036" s="17"/>
      <c r="H1036" s="17"/>
      <c r="J1036" s="17"/>
      <c r="K1036" s="17"/>
      <c r="L1036" s="20"/>
      <c r="M1036" s="20"/>
      <c r="N1036" s="20"/>
      <c r="O1036" s="20"/>
      <c r="P1036" s="17"/>
      <c r="Q1036" s="17"/>
      <c r="R1036" s="17"/>
      <c r="S1036" s="17"/>
      <c r="T1036" s="17"/>
      <c r="U1036" s="17"/>
      <c r="V1036" s="17"/>
      <c r="W1036" s="17"/>
      <c r="X1036" s="17"/>
      <c r="Y1036" s="17"/>
      <c r="Z1036" s="17"/>
      <c r="AA1036" s="17"/>
    </row>
    <row r="1037" spans="1:29" x14ac:dyDescent="0.25">
      <c r="A1037" s="17"/>
      <c r="B1037" s="18"/>
      <c r="C1037" s="18"/>
      <c r="D1037" s="17"/>
      <c r="E1037" s="17"/>
      <c r="F1037" s="17"/>
      <c r="G1037" s="17"/>
      <c r="H1037" s="17"/>
      <c r="J1037" s="17"/>
      <c r="K1037" s="17"/>
      <c r="L1037" s="20"/>
      <c r="M1037" s="20"/>
      <c r="N1037" s="20"/>
      <c r="O1037" s="20"/>
      <c r="P1037" s="17"/>
      <c r="Q1037" s="17"/>
      <c r="R1037" s="17"/>
      <c r="S1037" s="17"/>
      <c r="T1037" s="17"/>
      <c r="U1037" s="17"/>
      <c r="V1037" s="17"/>
      <c r="W1037" s="17"/>
      <c r="X1037" s="17"/>
      <c r="Y1037" s="17"/>
      <c r="Z1037" s="17"/>
      <c r="AA1037" s="17"/>
    </row>
    <row r="1038" spans="1:29" x14ac:dyDescent="0.25">
      <c r="A1038" s="17"/>
      <c r="B1038" s="18"/>
      <c r="C1038" s="18"/>
      <c r="D1038" s="17"/>
      <c r="E1038" s="17"/>
      <c r="F1038" s="17"/>
      <c r="G1038" s="17"/>
      <c r="H1038" s="17"/>
      <c r="J1038" s="17"/>
      <c r="K1038" s="17"/>
      <c r="L1038" s="20"/>
      <c r="M1038" s="20"/>
      <c r="N1038" s="20"/>
      <c r="O1038" s="20"/>
      <c r="P1038" s="17"/>
      <c r="Q1038" s="17"/>
      <c r="R1038" s="17"/>
      <c r="S1038" s="17"/>
      <c r="T1038" s="17"/>
      <c r="U1038" s="17"/>
      <c r="V1038" s="17"/>
      <c r="W1038" s="17"/>
      <c r="X1038" s="17"/>
      <c r="Y1038" s="17"/>
      <c r="Z1038" s="17"/>
      <c r="AA1038" s="17"/>
    </row>
    <row r="1039" spans="1:29" x14ac:dyDescent="0.25">
      <c r="A1039" s="17"/>
      <c r="B1039" s="18"/>
      <c r="C1039" s="18"/>
      <c r="D1039" s="17"/>
      <c r="E1039" s="17"/>
      <c r="F1039" s="17"/>
      <c r="G1039" s="17"/>
      <c r="H1039" s="17"/>
      <c r="J1039" s="17"/>
      <c r="K1039" s="17"/>
      <c r="L1039" s="20"/>
      <c r="M1039" s="20"/>
      <c r="N1039" s="20"/>
      <c r="O1039" s="20"/>
      <c r="P1039" s="17"/>
      <c r="Q1039" s="17"/>
      <c r="R1039" s="17"/>
      <c r="S1039" s="17"/>
      <c r="T1039" s="17"/>
      <c r="U1039" s="17"/>
      <c r="V1039" s="17"/>
      <c r="W1039" s="17"/>
      <c r="X1039" s="17"/>
      <c r="Y1039" s="17"/>
      <c r="Z1039" s="17"/>
      <c r="AA1039" s="17"/>
    </row>
    <row r="1040" spans="1:29" x14ac:dyDescent="0.25">
      <c r="A1040" s="17"/>
      <c r="B1040" s="18"/>
      <c r="C1040" s="18"/>
      <c r="D1040" s="17"/>
      <c r="E1040" s="17"/>
      <c r="F1040" s="17"/>
      <c r="G1040" s="17"/>
      <c r="H1040" s="17"/>
      <c r="J1040" s="17"/>
      <c r="K1040" s="17"/>
      <c r="L1040" s="20"/>
      <c r="M1040" s="20"/>
      <c r="N1040" s="20"/>
      <c r="O1040" s="20"/>
      <c r="P1040" s="17"/>
      <c r="Q1040" s="17"/>
      <c r="R1040" s="17"/>
      <c r="S1040" s="17"/>
      <c r="T1040" s="17"/>
      <c r="U1040" s="17"/>
      <c r="V1040" s="17"/>
      <c r="W1040" s="17"/>
      <c r="X1040" s="17"/>
      <c r="Y1040" s="17"/>
      <c r="Z1040" s="17"/>
      <c r="AA1040" s="17"/>
      <c r="AB1040" s="50"/>
      <c r="AC1040" s="50"/>
    </row>
    <row r="1041" spans="1:29" x14ac:dyDescent="0.25">
      <c r="A1041" s="17"/>
      <c r="B1041" s="18"/>
      <c r="C1041" s="18"/>
      <c r="D1041" s="17"/>
      <c r="E1041" s="17"/>
      <c r="F1041" s="17"/>
      <c r="G1041" s="17"/>
      <c r="H1041" s="17"/>
      <c r="J1041" s="17"/>
      <c r="K1041" s="17"/>
      <c r="L1041" s="20"/>
      <c r="M1041" s="20"/>
      <c r="N1041" s="20"/>
      <c r="O1041" s="20"/>
      <c r="P1041" s="17"/>
      <c r="Q1041" s="17"/>
      <c r="R1041" s="17"/>
      <c r="S1041" s="17"/>
      <c r="T1041" s="17"/>
      <c r="U1041" s="17"/>
      <c r="V1041" s="17"/>
      <c r="W1041" s="17"/>
      <c r="X1041" s="17"/>
      <c r="Y1041" s="17"/>
      <c r="Z1041" s="17"/>
      <c r="AA1041" s="17"/>
    </row>
    <row r="1042" spans="1:29" x14ac:dyDescent="0.25">
      <c r="A1042" s="17"/>
      <c r="B1042" s="18"/>
      <c r="C1042" s="18"/>
      <c r="D1042" s="17"/>
      <c r="E1042" s="17"/>
      <c r="F1042" s="17"/>
      <c r="G1042" s="17"/>
      <c r="H1042" s="17"/>
      <c r="J1042" s="17"/>
      <c r="K1042" s="17"/>
      <c r="L1042" s="20"/>
      <c r="M1042" s="20"/>
      <c r="N1042" s="20"/>
      <c r="O1042" s="20"/>
      <c r="P1042" s="17"/>
      <c r="Q1042" s="17"/>
      <c r="R1042" s="17"/>
      <c r="S1042" s="17"/>
      <c r="T1042" s="17"/>
      <c r="U1042" s="17"/>
      <c r="V1042" s="17"/>
      <c r="W1042" s="17"/>
      <c r="X1042" s="17"/>
      <c r="Y1042" s="17"/>
      <c r="Z1042" s="17"/>
      <c r="AA1042" s="17"/>
    </row>
    <row r="1043" spans="1:29" x14ac:dyDescent="0.25">
      <c r="A1043" s="17"/>
      <c r="B1043" s="18"/>
      <c r="C1043" s="18"/>
      <c r="D1043" s="17"/>
      <c r="E1043" s="17"/>
      <c r="F1043" s="17"/>
      <c r="G1043" s="17"/>
      <c r="H1043" s="17"/>
      <c r="J1043" s="17"/>
      <c r="K1043" s="17"/>
      <c r="L1043" s="20"/>
      <c r="M1043" s="20"/>
      <c r="N1043" s="20"/>
      <c r="O1043" s="20"/>
      <c r="P1043" s="17"/>
      <c r="Q1043" s="17"/>
      <c r="R1043" s="17"/>
      <c r="S1043" s="17"/>
      <c r="T1043" s="17"/>
      <c r="U1043" s="17"/>
      <c r="V1043" s="17"/>
      <c r="W1043" s="17"/>
      <c r="X1043" s="17"/>
      <c r="Y1043" s="17"/>
      <c r="Z1043" s="17"/>
      <c r="AA1043" s="17"/>
      <c r="AB1043" s="49"/>
      <c r="AC1043" s="49"/>
    </row>
    <row r="1044" spans="1:29" x14ac:dyDescent="0.25">
      <c r="A1044" s="17"/>
      <c r="B1044" s="18"/>
      <c r="C1044" s="18"/>
      <c r="D1044" s="17"/>
      <c r="E1044" s="17"/>
      <c r="F1044" s="17"/>
      <c r="G1044" s="17"/>
      <c r="H1044" s="17"/>
      <c r="J1044" s="17"/>
      <c r="K1044" s="17"/>
      <c r="L1044" s="20"/>
      <c r="M1044" s="20"/>
      <c r="N1044" s="20"/>
      <c r="O1044" s="20"/>
      <c r="P1044" s="17"/>
      <c r="Q1044" s="17"/>
      <c r="R1044" s="17"/>
      <c r="S1044" s="17"/>
      <c r="T1044" s="17"/>
      <c r="U1044" s="17"/>
      <c r="V1044" s="17"/>
      <c r="W1044" s="17"/>
      <c r="X1044" s="17"/>
      <c r="Y1044" s="17"/>
      <c r="Z1044" s="17"/>
      <c r="AA1044" s="17"/>
    </row>
    <row r="1045" spans="1:29" x14ac:dyDescent="0.25">
      <c r="A1045" s="17"/>
      <c r="B1045" s="18"/>
      <c r="C1045" s="18"/>
      <c r="D1045" s="17"/>
      <c r="E1045" s="17"/>
      <c r="F1045" s="17"/>
      <c r="G1045" s="17"/>
      <c r="H1045" s="17"/>
      <c r="J1045" s="17"/>
      <c r="K1045" s="17"/>
      <c r="L1045" s="20"/>
      <c r="M1045" s="20"/>
      <c r="N1045" s="20"/>
      <c r="O1045" s="20"/>
      <c r="P1045" s="17"/>
      <c r="Q1045" s="17"/>
      <c r="R1045" s="17"/>
      <c r="S1045" s="17"/>
      <c r="T1045" s="17"/>
      <c r="U1045" s="17"/>
      <c r="V1045" s="17"/>
      <c r="W1045" s="17"/>
      <c r="X1045" s="17"/>
      <c r="Y1045" s="17"/>
      <c r="Z1045" s="17"/>
      <c r="AA1045" s="17"/>
    </row>
    <row r="1046" spans="1:29" x14ac:dyDescent="0.25">
      <c r="A1046" s="17"/>
      <c r="B1046" s="18"/>
      <c r="C1046" s="18"/>
      <c r="D1046" s="17"/>
      <c r="E1046" s="17"/>
      <c r="F1046" s="17"/>
      <c r="G1046" s="17"/>
      <c r="H1046" s="17"/>
      <c r="J1046" s="17"/>
      <c r="K1046" s="17"/>
      <c r="L1046" s="20"/>
      <c r="M1046" s="20"/>
      <c r="N1046" s="20"/>
      <c r="O1046" s="20"/>
      <c r="P1046" s="17"/>
      <c r="Q1046" s="17"/>
      <c r="R1046" s="17"/>
      <c r="S1046" s="17"/>
      <c r="T1046" s="17"/>
      <c r="U1046" s="17"/>
      <c r="V1046" s="17"/>
      <c r="W1046" s="17"/>
      <c r="X1046" s="17"/>
      <c r="Y1046" s="17"/>
      <c r="Z1046" s="17"/>
      <c r="AA1046" s="17"/>
    </row>
    <row r="1047" spans="1:29" x14ac:dyDescent="0.25">
      <c r="A1047" s="17"/>
      <c r="B1047" s="18"/>
      <c r="C1047" s="18"/>
      <c r="D1047" s="17"/>
      <c r="E1047" s="17"/>
      <c r="F1047" s="17"/>
      <c r="G1047" s="17"/>
      <c r="H1047" s="17"/>
      <c r="J1047" s="17"/>
      <c r="K1047" s="17"/>
      <c r="L1047" s="20"/>
      <c r="M1047" s="20"/>
      <c r="N1047" s="20"/>
      <c r="O1047" s="20"/>
      <c r="P1047" s="17"/>
      <c r="Q1047" s="17"/>
      <c r="R1047" s="17"/>
      <c r="S1047" s="17"/>
      <c r="T1047" s="17"/>
      <c r="U1047" s="17"/>
      <c r="V1047" s="17"/>
      <c r="W1047" s="17"/>
      <c r="X1047" s="17"/>
      <c r="Y1047" s="17"/>
      <c r="Z1047" s="17"/>
      <c r="AA1047" s="17"/>
    </row>
    <row r="1048" spans="1:29" x14ac:dyDescent="0.25">
      <c r="A1048" s="17"/>
      <c r="B1048" s="18"/>
      <c r="C1048" s="18"/>
      <c r="D1048" s="17"/>
      <c r="E1048" s="17"/>
      <c r="F1048" s="17"/>
      <c r="G1048" s="17"/>
      <c r="H1048" s="17"/>
      <c r="J1048" s="17"/>
      <c r="K1048" s="17"/>
      <c r="L1048" s="20"/>
      <c r="M1048" s="20"/>
      <c r="N1048" s="20"/>
      <c r="O1048" s="20"/>
      <c r="P1048" s="17"/>
      <c r="Q1048" s="17"/>
      <c r="R1048" s="17"/>
      <c r="S1048" s="17"/>
      <c r="T1048" s="17"/>
      <c r="U1048" s="17"/>
      <c r="V1048" s="17"/>
      <c r="W1048" s="17"/>
      <c r="X1048" s="17"/>
      <c r="Y1048" s="17"/>
      <c r="Z1048" s="17"/>
      <c r="AA1048" s="17"/>
    </row>
    <row r="1049" spans="1:29" x14ac:dyDescent="0.25">
      <c r="A1049" s="17"/>
      <c r="B1049" s="18"/>
      <c r="C1049" s="18"/>
      <c r="D1049" s="17"/>
      <c r="E1049" s="17"/>
      <c r="F1049" s="17"/>
      <c r="G1049" s="17"/>
      <c r="H1049" s="17"/>
      <c r="J1049" s="17"/>
      <c r="K1049" s="17"/>
      <c r="L1049" s="20"/>
      <c r="M1049" s="20"/>
      <c r="N1049" s="20"/>
      <c r="O1049" s="20"/>
      <c r="P1049" s="17"/>
      <c r="Q1049" s="17"/>
      <c r="R1049" s="17"/>
      <c r="S1049" s="17"/>
      <c r="T1049" s="17"/>
      <c r="U1049" s="17"/>
      <c r="V1049" s="17"/>
      <c r="W1049" s="17"/>
      <c r="X1049" s="17"/>
      <c r="Y1049" s="17"/>
      <c r="Z1049" s="17"/>
      <c r="AA1049" s="17"/>
      <c r="AB1049" s="50"/>
      <c r="AC1049" s="50"/>
    </row>
    <row r="1050" spans="1:29" x14ac:dyDescent="0.25">
      <c r="A1050" s="17"/>
      <c r="B1050" s="18"/>
      <c r="C1050" s="18"/>
      <c r="D1050" s="17"/>
      <c r="E1050" s="17"/>
      <c r="F1050" s="17"/>
      <c r="G1050" s="17"/>
      <c r="H1050" s="17"/>
      <c r="J1050" s="17"/>
      <c r="K1050" s="17"/>
      <c r="L1050" s="20"/>
      <c r="M1050" s="20"/>
      <c r="N1050" s="20"/>
      <c r="O1050" s="20"/>
      <c r="P1050" s="17"/>
      <c r="Q1050" s="17"/>
      <c r="R1050" s="17"/>
      <c r="S1050" s="17"/>
      <c r="T1050" s="17"/>
      <c r="U1050" s="17"/>
      <c r="V1050" s="17"/>
      <c r="W1050" s="17"/>
      <c r="X1050" s="17"/>
      <c r="Y1050" s="17"/>
      <c r="Z1050" s="17"/>
      <c r="AA1050" s="17"/>
    </row>
    <row r="1051" spans="1:29" x14ac:dyDescent="0.25">
      <c r="A1051" s="17"/>
      <c r="B1051" s="18"/>
      <c r="C1051" s="18"/>
      <c r="D1051" s="17"/>
      <c r="E1051" s="17"/>
      <c r="F1051" s="17"/>
      <c r="G1051" s="17"/>
      <c r="H1051" s="17"/>
      <c r="J1051" s="17"/>
      <c r="K1051" s="17"/>
      <c r="L1051" s="20"/>
      <c r="M1051" s="20"/>
      <c r="N1051" s="20"/>
      <c r="O1051" s="20"/>
      <c r="P1051" s="17"/>
      <c r="Q1051" s="17"/>
      <c r="R1051" s="17"/>
      <c r="S1051" s="17"/>
      <c r="T1051" s="17"/>
      <c r="U1051" s="17"/>
      <c r="V1051" s="17"/>
      <c r="W1051" s="17"/>
      <c r="X1051" s="17"/>
      <c r="Y1051" s="17"/>
      <c r="Z1051" s="17"/>
      <c r="AA1051" s="17"/>
    </row>
    <row r="1052" spans="1:29" x14ac:dyDescent="0.25">
      <c r="A1052" s="17"/>
      <c r="B1052" s="18"/>
      <c r="C1052" s="18"/>
      <c r="D1052" s="17"/>
      <c r="E1052" s="17"/>
      <c r="F1052" s="17"/>
      <c r="G1052" s="17"/>
      <c r="H1052" s="17"/>
      <c r="J1052" s="17"/>
      <c r="K1052" s="17"/>
      <c r="L1052" s="20"/>
      <c r="M1052" s="20"/>
      <c r="N1052" s="20"/>
      <c r="O1052" s="20"/>
      <c r="P1052" s="17"/>
      <c r="Q1052" s="17"/>
      <c r="R1052" s="17"/>
      <c r="S1052" s="17"/>
      <c r="T1052" s="17"/>
      <c r="U1052" s="17"/>
      <c r="V1052" s="17"/>
      <c r="W1052" s="17"/>
      <c r="X1052" s="17"/>
      <c r="Y1052" s="17"/>
      <c r="Z1052" s="17"/>
      <c r="AA1052" s="17"/>
    </row>
    <row r="1053" spans="1:29" x14ac:dyDescent="0.25">
      <c r="A1053" s="17"/>
      <c r="B1053" s="18"/>
      <c r="C1053" s="18"/>
      <c r="D1053" s="17"/>
      <c r="E1053" s="17"/>
      <c r="F1053" s="17"/>
      <c r="G1053" s="17"/>
      <c r="H1053" s="17"/>
      <c r="J1053" s="17"/>
      <c r="K1053" s="17"/>
      <c r="L1053" s="20"/>
      <c r="M1053" s="20"/>
      <c r="N1053" s="20"/>
      <c r="O1053" s="20"/>
      <c r="P1053" s="17"/>
      <c r="Q1053" s="17"/>
      <c r="R1053" s="17"/>
      <c r="S1053" s="17"/>
      <c r="T1053" s="17"/>
      <c r="U1053" s="17"/>
      <c r="V1053" s="17"/>
      <c r="W1053" s="17"/>
      <c r="X1053" s="17"/>
      <c r="Y1053" s="17"/>
      <c r="Z1053" s="17"/>
      <c r="AA1053" s="17"/>
      <c r="AB1053" s="49"/>
      <c r="AC1053" s="49"/>
    </row>
    <row r="1054" spans="1:29" s="46" customFormat="1" x14ac:dyDescent="0.25">
      <c r="A1054" s="17"/>
      <c r="B1054" s="18"/>
      <c r="C1054" s="18"/>
      <c r="D1054" s="17"/>
      <c r="E1054" s="17"/>
      <c r="F1054" s="17"/>
      <c r="G1054" s="17"/>
      <c r="H1054" s="17"/>
      <c r="I1054" s="19"/>
      <c r="J1054" s="17"/>
      <c r="K1054" s="17"/>
      <c r="L1054" s="20"/>
      <c r="M1054" s="20"/>
      <c r="N1054" s="20"/>
      <c r="O1054" s="20"/>
      <c r="P1054" s="17"/>
      <c r="Q1054" s="17"/>
      <c r="R1054" s="17"/>
      <c r="S1054" s="17"/>
      <c r="T1054" s="17"/>
      <c r="U1054" s="17"/>
      <c r="V1054" s="17"/>
      <c r="W1054" s="17"/>
      <c r="X1054" s="17"/>
      <c r="Y1054" s="17"/>
      <c r="Z1054" s="17"/>
      <c r="AA1054" s="17"/>
      <c r="AB1054" s="43"/>
      <c r="AC1054" s="43"/>
    </row>
    <row r="1055" spans="1:29" x14ac:dyDescent="0.25">
      <c r="A1055" s="17"/>
      <c r="B1055" s="18"/>
      <c r="C1055" s="18"/>
      <c r="D1055" s="17"/>
      <c r="E1055" s="17"/>
      <c r="F1055" s="17"/>
      <c r="G1055" s="17"/>
      <c r="H1055" s="17"/>
      <c r="J1055" s="17"/>
      <c r="K1055" s="17"/>
      <c r="L1055" s="20"/>
      <c r="M1055" s="20"/>
      <c r="N1055" s="20"/>
      <c r="O1055" s="20"/>
      <c r="P1055" s="17"/>
      <c r="Q1055" s="17"/>
      <c r="R1055" s="17"/>
      <c r="S1055" s="17"/>
      <c r="T1055" s="17"/>
      <c r="U1055" s="17"/>
      <c r="V1055" s="17"/>
      <c r="W1055" s="17"/>
      <c r="X1055" s="17"/>
      <c r="Y1055" s="17"/>
      <c r="Z1055" s="17"/>
      <c r="AA1055" s="17"/>
    </row>
    <row r="1056" spans="1:29" x14ac:dyDescent="0.25">
      <c r="A1056" s="17"/>
      <c r="B1056" s="18"/>
      <c r="C1056" s="18"/>
      <c r="D1056" s="17"/>
      <c r="E1056" s="17"/>
      <c r="F1056" s="17"/>
      <c r="G1056" s="17"/>
      <c r="H1056" s="17"/>
      <c r="J1056" s="17"/>
      <c r="K1056" s="17"/>
      <c r="L1056" s="20"/>
      <c r="M1056" s="20"/>
      <c r="N1056" s="20"/>
      <c r="O1056" s="20"/>
      <c r="P1056" s="17"/>
      <c r="Q1056" s="17"/>
      <c r="R1056" s="17"/>
      <c r="S1056" s="17"/>
      <c r="T1056" s="17"/>
      <c r="U1056" s="17"/>
      <c r="V1056" s="17"/>
      <c r="W1056" s="17"/>
      <c r="X1056" s="17"/>
      <c r="Y1056" s="17"/>
      <c r="Z1056" s="17"/>
      <c r="AA1056" s="17"/>
    </row>
    <row r="1057" spans="1:29" s="46" customFormat="1" x14ac:dyDescent="0.25">
      <c r="A1057" s="17"/>
      <c r="B1057" s="18"/>
      <c r="C1057" s="18"/>
      <c r="D1057" s="17"/>
      <c r="E1057" s="17"/>
      <c r="F1057" s="17"/>
      <c r="G1057" s="17"/>
      <c r="H1057" s="17"/>
      <c r="I1057" s="19"/>
      <c r="J1057" s="17"/>
      <c r="K1057" s="17"/>
      <c r="L1057" s="20"/>
      <c r="M1057" s="20"/>
      <c r="N1057" s="20"/>
      <c r="O1057" s="20"/>
      <c r="P1057" s="17"/>
      <c r="Q1057" s="17"/>
      <c r="R1057" s="17"/>
      <c r="S1057" s="17"/>
      <c r="T1057" s="17"/>
      <c r="U1057" s="17"/>
      <c r="V1057" s="17"/>
      <c r="W1057" s="17"/>
      <c r="X1057" s="17"/>
      <c r="Y1057" s="17"/>
      <c r="Z1057" s="17"/>
      <c r="AA1057" s="17"/>
      <c r="AB1057" s="43"/>
      <c r="AC1057" s="43"/>
    </row>
    <row r="1058" spans="1:29" s="46" customFormat="1" x14ac:dyDescent="0.25">
      <c r="A1058" s="17"/>
      <c r="B1058" s="18"/>
      <c r="C1058" s="18"/>
      <c r="D1058" s="17"/>
      <c r="E1058" s="17"/>
      <c r="F1058" s="17"/>
      <c r="G1058" s="17"/>
      <c r="H1058" s="17"/>
      <c r="I1058" s="19"/>
      <c r="J1058" s="17"/>
      <c r="K1058" s="17"/>
      <c r="L1058" s="20"/>
      <c r="M1058" s="20"/>
      <c r="N1058" s="20"/>
      <c r="O1058" s="20"/>
      <c r="P1058" s="17"/>
      <c r="Q1058" s="17"/>
      <c r="R1058" s="17"/>
      <c r="S1058" s="17"/>
      <c r="T1058" s="17"/>
      <c r="U1058" s="17"/>
      <c r="V1058" s="17"/>
      <c r="W1058" s="17"/>
      <c r="X1058" s="17"/>
      <c r="Y1058" s="17"/>
      <c r="Z1058" s="17"/>
      <c r="AA1058" s="17"/>
      <c r="AB1058" s="43"/>
      <c r="AC1058" s="43"/>
    </row>
    <row r="1059" spans="1:29" s="46" customFormat="1" x14ac:dyDescent="0.25">
      <c r="A1059" s="17"/>
      <c r="B1059" s="18"/>
      <c r="C1059" s="18"/>
      <c r="D1059" s="17"/>
      <c r="E1059" s="17"/>
      <c r="F1059" s="17"/>
      <c r="G1059" s="17"/>
      <c r="H1059" s="17"/>
      <c r="I1059" s="19"/>
      <c r="J1059" s="17"/>
      <c r="K1059" s="17"/>
      <c r="L1059" s="20"/>
      <c r="M1059" s="20"/>
      <c r="N1059" s="20"/>
      <c r="O1059" s="20"/>
      <c r="P1059" s="17"/>
      <c r="Q1059" s="17"/>
      <c r="R1059" s="17"/>
      <c r="S1059" s="17"/>
      <c r="T1059" s="17"/>
      <c r="U1059" s="17"/>
      <c r="V1059" s="17"/>
      <c r="W1059" s="17"/>
      <c r="X1059" s="17"/>
      <c r="Y1059" s="17"/>
      <c r="Z1059" s="17"/>
      <c r="AA1059" s="17"/>
      <c r="AB1059" s="43"/>
      <c r="AC1059" s="43"/>
    </row>
    <row r="1060" spans="1:29" s="46" customFormat="1" x14ac:dyDescent="0.25">
      <c r="A1060" s="17"/>
      <c r="B1060" s="18"/>
      <c r="C1060" s="18"/>
      <c r="D1060" s="17"/>
      <c r="E1060" s="17"/>
      <c r="F1060" s="17"/>
      <c r="G1060" s="17"/>
      <c r="H1060" s="17"/>
      <c r="I1060" s="19"/>
      <c r="J1060" s="17"/>
      <c r="K1060" s="17"/>
      <c r="L1060" s="20"/>
      <c r="M1060" s="20"/>
      <c r="N1060" s="20"/>
      <c r="O1060" s="20"/>
      <c r="P1060" s="17"/>
      <c r="Q1060" s="17"/>
      <c r="R1060" s="17"/>
      <c r="S1060" s="17"/>
      <c r="T1060" s="17"/>
      <c r="U1060" s="17"/>
      <c r="V1060" s="17"/>
      <c r="W1060" s="17"/>
      <c r="X1060" s="17"/>
      <c r="Y1060" s="17"/>
      <c r="Z1060" s="17"/>
      <c r="AA1060" s="17"/>
      <c r="AB1060" s="43"/>
      <c r="AC1060" s="43"/>
    </row>
    <row r="1061" spans="1:29" x14ac:dyDescent="0.25">
      <c r="A1061" s="17"/>
      <c r="B1061" s="18"/>
      <c r="C1061" s="18"/>
      <c r="D1061" s="17"/>
      <c r="E1061" s="17"/>
      <c r="F1061" s="17"/>
      <c r="G1061" s="17"/>
      <c r="H1061" s="17"/>
      <c r="J1061" s="17"/>
      <c r="K1061" s="17"/>
      <c r="L1061" s="20"/>
      <c r="M1061" s="20"/>
      <c r="N1061" s="20"/>
      <c r="O1061" s="20"/>
      <c r="P1061" s="17"/>
      <c r="Q1061" s="17"/>
      <c r="R1061" s="17"/>
      <c r="S1061" s="17"/>
      <c r="T1061" s="17"/>
      <c r="U1061" s="17"/>
      <c r="V1061" s="17"/>
      <c r="W1061" s="17"/>
      <c r="X1061" s="17"/>
      <c r="Y1061" s="17"/>
      <c r="Z1061" s="17"/>
      <c r="AA1061" s="17"/>
    </row>
    <row r="1062" spans="1:29" x14ac:dyDescent="0.25">
      <c r="A1062" s="17"/>
      <c r="B1062" s="18"/>
      <c r="C1062" s="18"/>
      <c r="D1062" s="17"/>
      <c r="E1062" s="17"/>
      <c r="F1062" s="17"/>
      <c r="G1062" s="17"/>
      <c r="H1062" s="17"/>
      <c r="J1062" s="17"/>
      <c r="K1062" s="17"/>
      <c r="L1062" s="20"/>
      <c r="M1062" s="20"/>
      <c r="N1062" s="20"/>
      <c r="O1062" s="20"/>
      <c r="P1062" s="17"/>
      <c r="Q1062" s="17"/>
      <c r="R1062" s="17"/>
      <c r="S1062" s="17"/>
      <c r="T1062" s="17"/>
      <c r="U1062" s="17"/>
      <c r="V1062" s="17"/>
      <c r="W1062" s="17"/>
      <c r="X1062" s="17"/>
      <c r="Y1062" s="17"/>
      <c r="Z1062" s="17"/>
      <c r="AA1062" s="17"/>
    </row>
  </sheetData>
  <autoFilter ref="A1:AC82" xr:uid="{AED38352-03A3-4A79-9CFD-88F814D8468D}">
    <sortState ref="A2:AC82">
      <sortCondition ref="B1:B82"/>
    </sortState>
  </autoFilter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649ED-0011-4717-B34E-E712CCB047B6}">
  <dimension ref="B1:F32"/>
  <sheetViews>
    <sheetView workbookViewId="0">
      <selection activeCell="L14" sqref="L14"/>
    </sheetView>
  </sheetViews>
  <sheetFormatPr baseColWidth="10" defaultRowHeight="15" x14ac:dyDescent="0.25"/>
  <cols>
    <col min="1" max="1" width="5.7109375" customWidth="1"/>
  </cols>
  <sheetData>
    <row r="1" spans="2:2" x14ac:dyDescent="0.25">
      <c r="B1" t="s">
        <v>1525</v>
      </c>
    </row>
    <row r="2" spans="2:2" x14ac:dyDescent="0.25">
      <c r="B2" t="s">
        <v>1526</v>
      </c>
    </row>
    <row r="3" spans="2:2" x14ac:dyDescent="0.25">
      <c r="B3" t="s">
        <v>1527</v>
      </c>
    </row>
    <row r="4" spans="2:2" x14ac:dyDescent="0.25">
      <c r="B4" t="s">
        <v>1528</v>
      </c>
    </row>
    <row r="5" spans="2:2" x14ac:dyDescent="0.25">
      <c r="B5" t="s">
        <v>1529</v>
      </c>
    </row>
    <row r="7" spans="2:2" x14ac:dyDescent="0.25">
      <c r="B7" s="56"/>
    </row>
    <row r="10" spans="2:2" x14ac:dyDescent="0.25">
      <c r="B10" s="17" t="s">
        <v>1530</v>
      </c>
    </row>
    <row r="32" spans="6:6" x14ac:dyDescent="0.25">
      <c r="F32" t="s">
        <v>1531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8B3B6D-0E8E-4119-A323-3A5655A239DD}">
  <dimension ref="B1:F32"/>
  <sheetViews>
    <sheetView workbookViewId="0">
      <selection activeCell="L14" sqref="L14"/>
    </sheetView>
  </sheetViews>
  <sheetFormatPr baseColWidth="10" defaultRowHeight="15" x14ac:dyDescent="0.25"/>
  <cols>
    <col min="1" max="1" width="5.7109375" customWidth="1"/>
  </cols>
  <sheetData>
    <row r="1" spans="2:2" x14ac:dyDescent="0.25">
      <c r="B1" t="s">
        <v>1532</v>
      </c>
    </row>
    <row r="2" spans="2:2" x14ac:dyDescent="0.25">
      <c r="B2" t="s">
        <v>1533</v>
      </c>
    </row>
    <row r="3" spans="2:2" x14ac:dyDescent="0.25">
      <c r="B3" t="s">
        <v>1534</v>
      </c>
    </row>
    <row r="4" spans="2:2" x14ac:dyDescent="0.25">
      <c r="B4" t="s">
        <v>1535</v>
      </c>
    </row>
    <row r="5" spans="2:2" x14ac:dyDescent="0.25">
      <c r="B5" t="s">
        <v>1536</v>
      </c>
    </row>
    <row r="7" spans="2:2" x14ac:dyDescent="0.25">
      <c r="B7" s="56"/>
    </row>
    <row r="10" spans="2:2" x14ac:dyDescent="0.25">
      <c r="B10" s="17" t="s">
        <v>1537</v>
      </c>
    </row>
    <row r="32" spans="6:6" x14ac:dyDescent="0.25">
      <c r="F32" t="s">
        <v>1531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FCDA3C-A260-4761-8FDF-70610CA9C5A5}">
  <dimension ref="A1:T309"/>
  <sheetViews>
    <sheetView zoomScale="51" zoomScaleNormal="51" workbookViewId="0">
      <selection activeCell="M15" sqref="M15"/>
    </sheetView>
  </sheetViews>
  <sheetFormatPr baseColWidth="10" defaultRowHeight="15" x14ac:dyDescent="0.25"/>
  <cols>
    <col min="10" max="10" width="11.85546875" bestFit="1" customWidth="1"/>
    <col min="11" max="12" width="14.42578125" bestFit="1" customWidth="1"/>
    <col min="13" max="13" width="11.28515625" bestFit="1" customWidth="1"/>
    <col min="14" max="14" width="9.140625" bestFit="1" customWidth="1"/>
    <col min="15" max="16" width="14.42578125" bestFit="1" customWidth="1"/>
    <col min="17" max="17" width="11.140625" bestFit="1" customWidth="1"/>
    <col min="18" max="18" width="9.140625" bestFit="1" customWidth="1"/>
    <col min="19" max="19" width="15" bestFit="1" customWidth="1"/>
    <col min="20" max="20" width="35.5703125" bestFit="1" customWidth="1"/>
  </cols>
  <sheetData>
    <row r="1" spans="1:20" x14ac:dyDescent="0.25">
      <c r="A1" t="s">
        <v>72</v>
      </c>
      <c r="B1" s="17" t="s">
        <v>1624</v>
      </c>
      <c r="C1" s="57" t="s">
        <v>76</v>
      </c>
      <c r="D1" s="17" t="s">
        <v>77</v>
      </c>
      <c r="E1" s="17" t="s">
        <v>1625</v>
      </c>
      <c r="F1" s="17" t="s">
        <v>79</v>
      </c>
      <c r="G1" s="17" t="s">
        <v>80</v>
      </c>
      <c r="H1" s="17" t="s">
        <v>81</v>
      </c>
      <c r="I1" s="17" t="s">
        <v>1538</v>
      </c>
      <c r="J1" s="17" t="s">
        <v>55</v>
      </c>
      <c r="K1" s="21" t="s">
        <v>93</v>
      </c>
      <c r="L1" s="21" t="s">
        <v>94</v>
      </c>
      <c r="M1" s="21" t="s">
        <v>95</v>
      </c>
      <c r="N1" s="21" t="s">
        <v>96</v>
      </c>
      <c r="O1" s="22" t="s">
        <v>97</v>
      </c>
      <c r="P1" s="22" t="s">
        <v>98</v>
      </c>
      <c r="Q1" s="22" t="s">
        <v>99</v>
      </c>
      <c r="R1" s="22" t="s">
        <v>96</v>
      </c>
      <c r="S1" s="17" t="s">
        <v>1541</v>
      </c>
      <c r="T1" s="17" t="s">
        <v>102</v>
      </c>
    </row>
    <row r="2" spans="1:20" x14ac:dyDescent="0.25">
      <c r="A2" s="63">
        <v>1</v>
      </c>
      <c r="B2" s="18"/>
      <c r="C2" s="18">
        <v>2020</v>
      </c>
      <c r="D2" s="18" t="s">
        <v>12</v>
      </c>
      <c r="E2" s="18">
        <v>2020</v>
      </c>
      <c r="F2" s="18"/>
      <c r="G2" s="18" t="s">
        <v>12</v>
      </c>
      <c r="H2" s="18" t="s">
        <v>12</v>
      </c>
      <c r="I2">
        <v>137507.4472</v>
      </c>
      <c r="J2">
        <v>5027063.6220000004</v>
      </c>
      <c r="K2" s="18">
        <v>1917</v>
      </c>
      <c r="L2" s="18">
        <v>1931</v>
      </c>
      <c r="M2" s="18">
        <f t="shared" ref="M2:M33" si="0">AVERAGE(K2:L2)</f>
        <v>1924</v>
      </c>
      <c r="N2" s="18">
        <f t="shared" ref="N2:N38" si="1">M2-K2</f>
        <v>7</v>
      </c>
      <c r="O2" s="18">
        <v>2020</v>
      </c>
      <c r="P2" s="18">
        <v>2020</v>
      </c>
      <c r="Q2" s="18">
        <f t="shared" ref="Q2:Q45" si="2">AVERAGE(O2:P2)</f>
        <v>2020</v>
      </c>
      <c r="R2" s="18">
        <f t="shared" ref="R2:R33" si="3">Q2-O2</f>
        <v>0</v>
      </c>
      <c r="S2" s="23" t="s">
        <v>105</v>
      </c>
      <c r="T2" s="18" t="s">
        <v>106</v>
      </c>
    </row>
    <row r="3" spans="1:20" x14ac:dyDescent="0.25">
      <c r="A3" s="63">
        <v>2</v>
      </c>
      <c r="B3" s="18"/>
      <c r="C3" s="18">
        <v>2020</v>
      </c>
      <c r="D3" s="18" t="s">
        <v>12</v>
      </c>
      <c r="E3" s="18">
        <v>2020</v>
      </c>
      <c r="F3" s="18"/>
      <c r="G3" s="18" t="s">
        <v>12</v>
      </c>
      <c r="H3" s="18" t="s">
        <v>12</v>
      </c>
      <c r="I3">
        <v>137884.7782</v>
      </c>
      <c r="J3">
        <v>5028654.9610000001</v>
      </c>
      <c r="K3" s="18">
        <v>1880</v>
      </c>
      <c r="L3" s="18">
        <v>1911</v>
      </c>
      <c r="M3" s="18">
        <f t="shared" si="0"/>
        <v>1895.5</v>
      </c>
      <c r="N3" s="18">
        <f t="shared" si="1"/>
        <v>15.5</v>
      </c>
      <c r="O3" s="18">
        <v>2020</v>
      </c>
      <c r="P3" s="18">
        <v>2020</v>
      </c>
      <c r="Q3" s="18">
        <f t="shared" si="2"/>
        <v>2020</v>
      </c>
      <c r="R3" s="18">
        <f t="shared" si="3"/>
        <v>0</v>
      </c>
      <c r="S3" s="23" t="s">
        <v>105</v>
      </c>
      <c r="T3" s="18" t="s">
        <v>108</v>
      </c>
    </row>
    <row r="4" spans="1:20" x14ac:dyDescent="0.25">
      <c r="A4" s="63">
        <v>3</v>
      </c>
      <c r="B4" s="18"/>
      <c r="C4" s="18">
        <v>2020</v>
      </c>
      <c r="D4" s="18" t="s">
        <v>12</v>
      </c>
      <c r="E4" s="18">
        <v>2020</v>
      </c>
      <c r="F4" s="18"/>
      <c r="G4" s="18" t="s">
        <v>12</v>
      </c>
      <c r="H4" s="18" t="s">
        <v>12</v>
      </c>
      <c r="I4">
        <v>139048.30859999999</v>
      </c>
      <c r="J4">
        <v>5028379.59</v>
      </c>
      <c r="K4" s="18">
        <v>1883</v>
      </c>
      <c r="L4" s="18">
        <v>1889</v>
      </c>
      <c r="M4" s="18">
        <f t="shared" si="0"/>
        <v>1886</v>
      </c>
      <c r="N4" s="18">
        <f t="shared" si="1"/>
        <v>3</v>
      </c>
      <c r="O4" s="18">
        <v>2020</v>
      </c>
      <c r="P4" s="18">
        <v>2020</v>
      </c>
      <c r="Q4" s="18">
        <f t="shared" si="2"/>
        <v>2020</v>
      </c>
      <c r="R4" s="18">
        <f t="shared" si="3"/>
        <v>0</v>
      </c>
      <c r="S4" s="23" t="s">
        <v>105</v>
      </c>
      <c r="T4" s="18" t="s">
        <v>110</v>
      </c>
    </row>
    <row r="5" spans="1:20" x14ac:dyDescent="0.25">
      <c r="A5" s="63">
        <v>4</v>
      </c>
      <c r="B5" s="18"/>
      <c r="C5" s="18">
        <v>2020</v>
      </c>
      <c r="D5" s="18" t="s">
        <v>12</v>
      </c>
      <c r="E5" s="18">
        <v>2020</v>
      </c>
      <c r="F5" s="18"/>
      <c r="G5" s="18" t="s">
        <v>12</v>
      </c>
      <c r="H5" s="18" t="s">
        <v>12</v>
      </c>
      <c r="I5">
        <v>139042.86850000001</v>
      </c>
      <c r="J5">
        <v>5028070.6809999999</v>
      </c>
      <c r="K5" s="18">
        <v>1790</v>
      </c>
      <c r="L5" s="18">
        <v>1797</v>
      </c>
      <c r="M5" s="18">
        <f t="shared" si="0"/>
        <v>1793.5</v>
      </c>
      <c r="N5" s="18">
        <f t="shared" si="1"/>
        <v>3.5</v>
      </c>
      <c r="O5" s="18">
        <v>2020</v>
      </c>
      <c r="P5" s="18">
        <v>2020</v>
      </c>
      <c r="Q5" s="18">
        <f t="shared" si="2"/>
        <v>2020</v>
      </c>
      <c r="R5" s="18">
        <f t="shared" si="3"/>
        <v>0</v>
      </c>
      <c r="S5" s="23" t="s">
        <v>105</v>
      </c>
      <c r="T5" s="18" t="s">
        <v>112</v>
      </c>
    </row>
    <row r="6" spans="1:20" x14ac:dyDescent="0.25">
      <c r="A6" s="63">
        <v>5</v>
      </c>
      <c r="B6" s="18"/>
      <c r="C6" s="18">
        <v>1946</v>
      </c>
      <c r="D6" s="18" t="s">
        <v>12</v>
      </c>
      <c r="E6" s="18">
        <v>1946</v>
      </c>
      <c r="F6" s="18"/>
      <c r="G6" s="18" t="s">
        <v>12</v>
      </c>
      <c r="H6" s="18" t="s">
        <v>12</v>
      </c>
      <c r="I6">
        <v>138524.06099999999</v>
      </c>
      <c r="J6">
        <v>5027439.5</v>
      </c>
      <c r="K6" s="18">
        <v>1813</v>
      </c>
      <c r="L6" s="18">
        <v>1852</v>
      </c>
      <c r="M6" s="18">
        <f t="shared" si="0"/>
        <v>1832.5</v>
      </c>
      <c r="N6" s="18">
        <f t="shared" si="1"/>
        <v>19.5</v>
      </c>
      <c r="O6" s="18">
        <v>2000</v>
      </c>
      <c r="P6" s="18">
        <v>2004</v>
      </c>
      <c r="Q6" s="18">
        <f t="shared" si="2"/>
        <v>2002</v>
      </c>
      <c r="R6" s="18">
        <f t="shared" si="3"/>
        <v>2</v>
      </c>
      <c r="S6" s="23" t="s">
        <v>105</v>
      </c>
      <c r="T6" s="18" t="s">
        <v>114</v>
      </c>
    </row>
    <row r="7" spans="1:20" x14ac:dyDescent="0.25">
      <c r="A7" s="63">
        <v>6</v>
      </c>
      <c r="B7" s="18"/>
      <c r="C7" s="18">
        <v>1946</v>
      </c>
      <c r="D7" s="18" t="s">
        <v>12</v>
      </c>
      <c r="E7" s="18">
        <v>1946</v>
      </c>
      <c r="F7" s="18"/>
      <c r="G7" s="18" t="s">
        <v>12</v>
      </c>
      <c r="H7" s="18" t="s">
        <v>12</v>
      </c>
      <c r="I7">
        <v>138328.01019999999</v>
      </c>
      <c r="J7">
        <v>5027348.5149999997</v>
      </c>
      <c r="K7" s="18">
        <v>1852</v>
      </c>
      <c r="L7" s="18">
        <v>1862</v>
      </c>
      <c r="M7" s="18">
        <f t="shared" si="0"/>
        <v>1857</v>
      </c>
      <c r="N7" s="18">
        <f t="shared" si="1"/>
        <v>5</v>
      </c>
      <c r="O7" s="18">
        <v>2000</v>
      </c>
      <c r="P7" s="18">
        <v>2004</v>
      </c>
      <c r="Q7" s="18">
        <f t="shared" si="2"/>
        <v>2002</v>
      </c>
      <c r="R7" s="18">
        <f t="shared" si="3"/>
        <v>2</v>
      </c>
      <c r="S7" s="23" t="s">
        <v>105</v>
      </c>
      <c r="T7" s="18" t="s">
        <v>116</v>
      </c>
    </row>
    <row r="8" spans="1:20" x14ac:dyDescent="0.25">
      <c r="A8" s="63">
        <v>7</v>
      </c>
      <c r="B8" s="18"/>
      <c r="C8" s="18">
        <v>1946</v>
      </c>
      <c r="D8" s="18" t="s">
        <v>12</v>
      </c>
      <c r="E8" s="18">
        <v>1946</v>
      </c>
      <c r="F8" s="18"/>
      <c r="G8" s="18" t="s">
        <v>12</v>
      </c>
      <c r="H8" s="18" t="s">
        <v>12</v>
      </c>
      <c r="I8">
        <v>138113.54569999999</v>
      </c>
      <c r="J8">
        <v>5027303.023</v>
      </c>
      <c r="K8" s="18">
        <v>1852</v>
      </c>
      <c r="L8" s="18">
        <v>1862</v>
      </c>
      <c r="M8" s="18">
        <f t="shared" si="0"/>
        <v>1857</v>
      </c>
      <c r="N8" s="18">
        <f t="shared" si="1"/>
        <v>5</v>
      </c>
      <c r="O8" s="18">
        <v>2000</v>
      </c>
      <c r="P8" s="18">
        <v>2004</v>
      </c>
      <c r="Q8" s="18">
        <f t="shared" si="2"/>
        <v>2002</v>
      </c>
      <c r="R8" s="18">
        <f t="shared" si="3"/>
        <v>2</v>
      </c>
      <c r="S8" s="23" t="s">
        <v>105</v>
      </c>
      <c r="T8" s="18" t="s">
        <v>118</v>
      </c>
    </row>
    <row r="9" spans="1:20" x14ac:dyDescent="0.25">
      <c r="A9" s="63">
        <v>8</v>
      </c>
      <c r="B9" s="18"/>
      <c r="C9" s="18">
        <v>1946</v>
      </c>
      <c r="D9" s="18" t="s">
        <v>12</v>
      </c>
      <c r="E9" s="18">
        <v>1946</v>
      </c>
      <c r="F9" s="18"/>
      <c r="G9" s="18" t="s">
        <v>12</v>
      </c>
      <c r="H9" s="18" t="s">
        <v>12</v>
      </c>
      <c r="I9">
        <v>138829.38699999999</v>
      </c>
      <c r="J9">
        <v>5027869.4029999999</v>
      </c>
      <c r="K9" s="18">
        <v>1917</v>
      </c>
      <c r="L9" s="18">
        <v>1931</v>
      </c>
      <c r="M9" s="18">
        <f t="shared" si="0"/>
        <v>1924</v>
      </c>
      <c r="N9" s="18">
        <f t="shared" si="1"/>
        <v>7</v>
      </c>
      <c r="O9" s="18">
        <v>1974</v>
      </c>
      <c r="P9" s="18">
        <v>1983</v>
      </c>
      <c r="Q9" s="18">
        <f t="shared" si="2"/>
        <v>1978.5</v>
      </c>
      <c r="R9" s="18">
        <f t="shared" si="3"/>
        <v>4.5</v>
      </c>
      <c r="S9" s="23" t="s">
        <v>105</v>
      </c>
      <c r="T9" s="18" t="s">
        <v>120</v>
      </c>
    </row>
    <row r="10" spans="1:20" x14ac:dyDescent="0.25">
      <c r="A10" s="63">
        <v>9</v>
      </c>
      <c r="B10" s="18"/>
      <c r="C10" s="18">
        <v>1946</v>
      </c>
      <c r="D10" s="18" t="s">
        <v>12</v>
      </c>
      <c r="E10" s="18">
        <v>1946</v>
      </c>
      <c r="F10" s="18"/>
      <c r="G10" s="18" t="s">
        <v>12</v>
      </c>
      <c r="H10" s="18" t="s">
        <v>12</v>
      </c>
      <c r="I10">
        <v>138476.45569999999</v>
      </c>
      <c r="J10">
        <v>5027917.4749999996</v>
      </c>
      <c r="K10" s="18">
        <v>1891</v>
      </c>
      <c r="L10" s="18">
        <v>1905</v>
      </c>
      <c r="M10" s="18">
        <f t="shared" si="0"/>
        <v>1898</v>
      </c>
      <c r="N10" s="18">
        <f t="shared" si="1"/>
        <v>7</v>
      </c>
      <c r="O10" s="18">
        <v>1974</v>
      </c>
      <c r="P10" s="18">
        <v>1983</v>
      </c>
      <c r="Q10" s="18">
        <f t="shared" si="2"/>
        <v>1978.5</v>
      </c>
      <c r="R10" s="18">
        <f t="shared" si="3"/>
        <v>4.5</v>
      </c>
      <c r="S10" s="23" t="s">
        <v>105</v>
      </c>
      <c r="T10" s="18" t="s">
        <v>122</v>
      </c>
    </row>
    <row r="11" spans="1:20" x14ac:dyDescent="0.25">
      <c r="A11" s="63">
        <v>10</v>
      </c>
      <c r="B11" s="18"/>
      <c r="C11" s="18">
        <v>1946</v>
      </c>
      <c r="D11" s="18" t="s">
        <v>12</v>
      </c>
      <c r="E11" s="18">
        <v>1946</v>
      </c>
      <c r="F11" s="18"/>
      <c r="G11" s="18" t="s">
        <v>12</v>
      </c>
      <c r="H11" s="18" t="s">
        <v>12</v>
      </c>
      <c r="I11">
        <v>137525.39319999999</v>
      </c>
      <c r="J11">
        <v>5027127.5520000001</v>
      </c>
      <c r="K11" s="18">
        <v>1911</v>
      </c>
      <c r="L11" s="18">
        <v>1917</v>
      </c>
      <c r="M11" s="18">
        <f t="shared" si="0"/>
        <v>1914</v>
      </c>
      <c r="N11" s="18">
        <f t="shared" si="1"/>
        <v>3</v>
      </c>
      <c r="O11" s="18">
        <v>1974</v>
      </c>
      <c r="P11" s="18">
        <v>1983</v>
      </c>
      <c r="Q11" s="18">
        <f t="shared" si="2"/>
        <v>1978.5</v>
      </c>
      <c r="R11" s="18">
        <f t="shared" si="3"/>
        <v>4.5</v>
      </c>
      <c r="S11" s="23" t="s">
        <v>105</v>
      </c>
      <c r="T11" s="18" t="s">
        <v>124</v>
      </c>
    </row>
    <row r="12" spans="1:20" x14ac:dyDescent="0.25">
      <c r="A12" s="63">
        <v>11</v>
      </c>
      <c r="B12" s="18"/>
      <c r="C12" s="18">
        <v>1946</v>
      </c>
      <c r="D12" s="18" t="s">
        <v>12</v>
      </c>
      <c r="E12" s="18">
        <v>1946</v>
      </c>
      <c r="F12" s="18"/>
      <c r="G12" s="18" t="s">
        <v>12</v>
      </c>
      <c r="H12" s="18" t="s">
        <v>12</v>
      </c>
      <c r="I12">
        <v>137025.39989999999</v>
      </c>
      <c r="J12">
        <v>5028136.7539999997</v>
      </c>
      <c r="K12" s="18">
        <v>1883</v>
      </c>
      <c r="L12" s="18">
        <v>1889</v>
      </c>
      <c r="M12" s="18">
        <f t="shared" si="0"/>
        <v>1886</v>
      </c>
      <c r="N12" s="18">
        <f t="shared" si="1"/>
        <v>3</v>
      </c>
      <c r="O12" s="18">
        <v>1971</v>
      </c>
      <c r="P12" s="18">
        <v>1974</v>
      </c>
      <c r="Q12" s="18">
        <f t="shared" si="2"/>
        <v>1972.5</v>
      </c>
      <c r="R12" s="18">
        <f t="shared" si="3"/>
        <v>1.5</v>
      </c>
      <c r="S12" s="23" t="s">
        <v>105</v>
      </c>
      <c r="T12" s="18" t="s">
        <v>126</v>
      </c>
    </row>
    <row r="13" spans="1:20" x14ac:dyDescent="0.25">
      <c r="A13" s="63">
        <v>12</v>
      </c>
      <c r="B13" s="18"/>
      <c r="C13" s="18">
        <v>1946</v>
      </c>
      <c r="D13" s="18" t="s">
        <v>12</v>
      </c>
      <c r="E13" s="18">
        <v>1946</v>
      </c>
      <c r="F13" s="18"/>
      <c r="G13" s="18" t="s">
        <v>12</v>
      </c>
      <c r="H13" s="18" t="s">
        <v>12</v>
      </c>
      <c r="I13">
        <v>138829.0577</v>
      </c>
      <c r="J13">
        <v>5027799.0020000003</v>
      </c>
      <c r="K13" s="18">
        <v>1891</v>
      </c>
      <c r="L13" s="18">
        <v>1905</v>
      </c>
      <c r="M13" s="18">
        <f t="shared" si="0"/>
        <v>1898</v>
      </c>
      <c r="N13" s="18">
        <f t="shared" si="1"/>
        <v>7</v>
      </c>
      <c r="O13" s="18">
        <v>1966</v>
      </c>
      <c r="P13" s="18">
        <v>1971</v>
      </c>
      <c r="Q13" s="18">
        <f t="shared" si="2"/>
        <v>1968.5</v>
      </c>
      <c r="R13" s="18">
        <f t="shared" si="3"/>
        <v>2.5</v>
      </c>
      <c r="S13" s="23" t="s">
        <v>105</v>
      </c>
      <c r="T13" s="18" t="s">
        <v>128</v>
      </c>
    </row>
    <row r="14" spans="1:20" x14ac:dyDescent="0.25">
      <c r="A14" s="63">
        <v>13</v>
      </c>
      <c r="B14" s="18"/>
      <c r="C14" s="18">
        <v>1946</v>
      </c>
      <c r="D14" s="18" t="s">
        <v>12</v>
      </c>
      <c r="E14" s="18">
        <v>1946</v>
      </c>
      <c r="F14" s="18"/>
      <c r="G14" s="18" t="s">
        <v>12</v>
      </c>
      <c r="H14" s="18" t="s">
        <v>12</v>
      </c>
      <c r="I14">
        <v>138237.6624</v>
      </c>
      <c r="J14">
        <v>5027770.51</v>
      </c>
      <c r="K14" s="18">
        <v>1880</v>
      </c>
      <c r="L14" s="18">
        <v>1882</v>
      </c>
      <c r="M14" s="18">
        <f t="shared" si="0"/>
        <v>1881</v>
      </c>
      <c r="N14" s="18">
        <f t="shared" si="1"/>
        <v>1</v>
      </c>
      <c r="O14" s="18">
        <v>1952</v>
      </c>
      <c r="P14" s="18">
        <v>1958</v>
      </c>
      <c r="Q14" s="18">
        <f t="shared" si="2"/>
        <v>1955</v>
      </c>
      <c r="R14" s="18">
        <f t="shared" si="3"/>
        <v>3</v>
      </c>
      <c r="S14" s="23" t="s">
        <v>105</v>
      </c>
      <c r="T14" s="18" t="s">
        <v>130</v>
      </c>
    </row>
    <row r="15" spans="1:20" x14ac:dyDescent="0.25">
      <c r="A15" s="63">
        <v>14</v>
      </c>
      <c r="B15" s="18"/>
      <c r="C15" s="18">
        <v>1946</v>
      </c>
      <c r="D15" s="18" t="s">
        <v>12</v>
      </c>
      <c r="E15" s="18">
        <v>1946</v>
      </c>
      <c r="F15" s="18"/>
      <c r="G15" s="18" t="s">
        <v>12</v>
      </c>
      <c r="H15" s="18" t="s">
        <v>12</v>
      </c>
      <c r="I15">
        <v>138283.8492</v>
      </c>
      <c r="J15">
        <v>5027798.9330000002</v>
      </c>
      <c r="K15" s="18">
        <v>1880</v>
      </c>
      <c r="L15" s="18">
        <v>1882</v>
      </c>
      <c r="M15" s="18">
        <f t="shared" si="0"/>
        <v>1881</v>
      </c>
      <c r="N15" s="18">
        <f t="shared" si="1"/>
        <v>1</v>
      </c>
      <c r="O15" s="18">
        <v>1952</v>
      </c>
      <c r="P15" s="18">
        <v>1958</v>
      </c>
      <c r="Q15" s="18">
        <f t="shared" si="2"/>
        <v>1955</v>
      </c>
      <c r="R15" s="18">
        <f t="shared" si="3"/>
        <v>3</v>
      </c>
      <c r="S15" s="23" t="s">
        <v>105</v>
      </c>
      <c r="T15" s="18" t="s">
        <v>132</v>
      </c>
    </row>
    <row r="16" spans="1:20" x14ac:dyDescent="0.25">
      <c r="A16" s="63">
        <v>15</v>
      </c>
      <c r="B16" s="18"/>
      <c r="C16" s="18">
        <v>1946</v>
      </c>
      <c r="D16" s="18" t="s">
        <v>12</v>
      </c>
      <c r="E16" s="18">
        <v>1946</v>
      </c>
      <c r="F16" s="18"/>
      <c r="G16" s="18" t="s">
        <v>12</v>
      </c>
      <c r="H16" s="18" t="s">
        <v>12</v>
      </c>
      <c r="I16">
        <v>137682.64189999999</v>
      </c>
      <c r="J16">
        <v>5028195.0889999997</v>
      </c>
      <c r="K16" s="18">
        <v>1827</v>
      </c>
      <c r="L16" s="18">
        <v>1852</v>
      </c>
      <c r="M16" s="18">
        <f t="shared" si="0"/>
        <v>1839.5</v>
      </c>
      <c r="N16" s="18">
        <f t="shared" si="1"/>
        <v>12.5</v>
      </c>
      <c r="O16" s="18">
        <v>1946</v>
      </c>
      <c r="P16" s="18">
        <v>1946</v>
      </c>
      <c r="Q16" s="18">
        <f t="shared" si="2"/>
        <v>1946</v>
      </c>
      <c r="R16" s="18">
        <f t="shared" si="3"/>
        <v>0</v>
      </c>
      <c r="S16" s="23" t="s">
        <v>105</v>
      </c>
      <c r="T16" s="18" t="s">
        <v>134</v>
      </c>
    </row>
    <row r="17" spans="1:20" x14ac:dyDescent="0.25">
      <c r="A17" s="63">
        <v>16</v>
      </c>
      <c r="B17" s="18"/>
      <c r="C17" s="18">
        <v>1946</v>
      </c>
      <c r="D17" s="18" t="s">
        <v>12</v>
      </c>
      <c r="E17" s="18">
        <v>1946</v>
      </c>
      <c r="F17" s="18"/>
      <c r="G17" s="18" t="s">
        <v>12</v>
      </c>
      <c r="H17" s="18" t="s">
        <v>12</v>
      </c>
      <c r="I17">
        <v>137828.94200000001</v>
      </c>
      <c r="J17">
        <v>5028343.6739999996</v>
      </c>
      <c r="K17" s="18">
        <v>1827</v>
      </c>
      <c r="L17" s="18">
        <v>1852</v>
      </c>
      <c r="M17" s="18">
        <f t="shared" si="0"/>
        <v>1839.5</v>
      </c>
      <c r="N17" s="18">
        <f t="shared" si="1"/>
        <v>12.5</v>
      </c>
      <c r="O17" s="18">
        <v>1946</v>
      </c>
      <c r="P17" s="18">
        <v>1946</v>
      </c>
      <c r="Q17" s="18">
        <f t="shared" si="2"/>
        <v>1946</v>
      </c>
      <c r="R17" s="18">
        <f t="shared" si="3"/>
        <v>0</v>
      </c>
      <c r="S17" s="23" t="s">
        <v>105</v>
      </c>
      <c r="T17" s="18" t="s">
        <v>136</v>
      </c>
    </row>
    <row r="18" spans="1:20" x14ac:dyDescent="0.25">
      <c r="A18" s="63">
        <v>17</v>
      </c>
      <c r="B18" s="18"/>
      <c r="C18" s="18">
        <v>1824</v>
      </c>
      <c r="D18" s="18" t="s">
        <v>12</v>
      </c>
      <c r="E18" s="18">
        <v>1824</v>
      </c>
      <c r="F18" s="18"/>
      <c r="G18" s="18" t="s">
        <v>12</v>
      </c>
      <c r="H18" s="18" t="s">
        <v>12</v>
      </c>
      <c r="I18">
        <v>138093.1605789687</v>
      </c>
      <c r="J18">
        <v>5028483.4719872996</v>
      </c>
      <c r="K18" s="18">
        <v>1790</v>
      </c>
      <c r="L18" s="18">
        <v>1807</v>
      </c>
      <c r="M18" s="18">
        <f t="shared" si="0"/>
        <v>1798.5</v>
      </c>
      <c r="N18" s="18">
        <f t="shared" si="1"/>
        <v>8.5</v>
      </c>
      <c r="O18" s="18">
        <v>1878</v>
      </c>
      <c r="P18" s="18">
        <v>1882</v>
      </c>
      <c r="Q18" s="18">
        <f t="shared" si="2"/>
        <v>1880</v>
      </c>
      <c r="R18" s="18">
        <f t="shared" si="3"/>
        <v>2</v>
      </c>
      <c r="S18" s="23" t="s">
        <v>105</v>
      </c>
      <c r="T18" s="18" t="s">
        <v>138</v>
      </c>
    </row>
    <row r="19" spans="1:20" x14ac:dyDescent="0.25">
      <c r="A19" s="63">
        <v>18</v>
      </c>
      <c r="B19" s="18"/>
      <c r="C19" s="18">
        <v>1824</v>
      </c>
      <c r="D19" s="18" t="s">
        <v>12</v>
      </c>
      <c r="E19" s="18">
        <v>1824</v>
      </c>
      <c r="F19" s="18"/>
      <c r="G19" s="18" t="s">
        <v>12</v>
      </c>
      <c r="H19" s="18" t="s">
        <v>12</v>
      </c>
      <c r="I19">
        <v>138660.9471297572</v>
      </c>
      <c r="J19">
        <v>5027554.343701222</v>
      </c>
      <c r="K19" s="18">
        <v>1790</v>
      </c>
      <c r="L19" s="18">
        <v>1803</v>
      </c>
      <c r="M19" s="18">
        <f t="shared" si="0"/>
        <v>1796.5</v>
      </c>
      <c r="N19" s="18">
        <f t="shared" si="1"/>
        <v>6.5</v>
      </c>
      <c r="O19" s="18">
        <v>1827</v>
      </c>
      <c r="P19" s="18">
        <v>1852</v>
      </c>
      <c r="Q19" s="18">
        <f t="shared" si="2"/>
        <v>1839.5</v>
      </c>
      <c r="R19" s="18">
        <f t="shared" si="3"/>
        <v>12.5</v>
      </c>
      <c r="S19" s="23" t="s">
        <v>105</v>
      </c>
      <c r="T19" s="18" t="s">
        <v>140</v>
      </c>
    </row>
    <row r="20" spans="1:20" x14ac:dyDescent="0.25">
      <c r="A20" s="64">
        <v>19</v>
      </c>
      <c r="B20" s="18"/>
      <c r="C20" s="18">
        <v>2020</v>
      </c>
      <c r="D20" s="18" t="s">
        <v>12</v>
      </c>
      <c r="E20" s="18">
        <v>2020</v>
      </c>
      <c r="F20" s="18"/>
      <c r="G20" s="18" t="s">
        <v>12</v>
      </c>
      <c r="H20" s="18" t="s">
        <v>12</v>
      </c>
      <c r="I20">
        <v>137986.1893</v>
      </c>
      <c r="J20">
        <v>5028609.9960000003</v>
      </c>
      <c r="K20" s="18">
        <v>1946</v>
      </c>
      <c r="L20" s="18">
        <v>1958</v>
      </c>
      <c r="M20" s="18">
        <f t="shared" si="0"/>
        <v>1952</v>
      </c>
      <c r="N20" s="18">
        <f t="shared" si="1"/>
        <v>6</v>
      </c>
      <c r="O20" s="18">
        <v>2020</v>
      </c>
      <c r="P20" s="18">
        <v>2020</v>
      </c>
      <c r="Q20" s="18">
        <f t="shared" si="2"/>
        <v>2020</v>
      </c>
      <c r="R20" s="18">
        <f t="shared" si="3"/>
        <v>0</v>
      </c>
      <c r="S20" s="29" t="s">
        <v>142</v>
      </c>
      <c r="T20" s="18" t="s">
        <v>143</v>
      </c>
    </row>
    <row r="21" spans="1:20" x14ac:dyDescent="0.25">
      <c r="A21" s="64">
        <v>20</v>
      </c>
      <c r="B21" s="18"/>
      <c r="C21" s="18">
        <v>2020</v>
      </c>
      <c r="D21" s="18" t="s">
        <v>12</v>
      </c>
      <c r="E21" s="18">
        <v>2020</v>
      </c>
      <c r="F21" s="18"/>
      <c r="G21" s="18" t="s">
        <v>12</v>
      </c>
      <c r="H21" s="18" t="s">
        <v>12</v>
      </c>
      <c r="I21">
        <v>138309.29639999999</v>
      </c>
      <c r="J21">
        <v>5028647.4110000003</v>
      </c>
      <c r="K21" s="18">
        <v>1911</v>
      </c>
      <c r="L21" s="18">
        <v>1917</v>
      </c>
      <c r="M21" s="18">
        <f t="shared" si="0"/>
        <v>1914</v>
      </c>
      <c r="N21" s="18">
        <f t="shared" si="1"/>
        <v>3</v>
      </c>
      <c r="O21" s="18">
        <v>2020</v>
      </c>
      <c r="P21" s="18">
        <v>2020</v>
      </c>
      <c r="Q21" s="18">
        <f t="shared" si="2"/>
        <v>2020</v>
      </c>
      <c r="R21" s="18">
        <f t="shared" si="3"/>
        <v>0</v>
      </c>
      <c r="S21" s="29" t="s">
        <v>142</v>
      </c>
      <c r="T21" s="18" t="s">
        <v>145</v>
      </c>
    </row>
    <row r="22" spans="1:20" x14ac:dyDescent="0.25">
      <c r="A22" s="64">
        <v>21</v>
      </c>
      <c r="B22" s="18"/>
      <c r="C22" s="18">
        <v>2020</v>
      </c>
      <c r="D22" s="18" t="s">
        <v>12</v>
      </c>
      <c r="E22" s="18">
        <v>2020</v>
      </c>
      <c r="F22" s="18"/>
      <c r="G22" s="18" t="s">
        <v>12</v>
      </c>
      <c r="H22" s="18" t="s">
        <v>12</v>
      </c>
      <c r="I22">
        <v>138925.0497</v>
      </c>
      <c r="J22">
        <v>5028453.1310000001</v>
      </c>
      <c r="K22" s="18">
        <v>1893</v>
      </c>
      <c r="L22" s="18">
        <v>1893</v>
      </c>
      <c r="M22" s="18">
        <f t="shared" si="0"/>
        <v>1893</v>
      </c>
      <c r="N22" s="18">
        <f t="shared" si="1"/>
        <v>0</v>
      </c>
      <c r="O22" s="18">
        <v>2020</v>
      </c>
      <c r="P22" s="18">
        <v>2020</v>
      </c>
      <c r="Q22" s="18">
        <f t="shared" si="2"/>
        <v>2020</v>
      </c>
      <c r="R22" s="18">
        <f t="shared" si="3"/>
        <v>0</v>
      </c>
      <c r="S22" s="29" t="s">
        <v>142</v>
      </c>
      <c r="T22" s="18" t="s">
        <v>147</v>
      </c>
    </row>
    <row r="23" spans="1:20" x14ac:dyDescent="0.25">
      <c r="A23" s="64">
        <v>22</v>
      </c>
      <c r="B23" s="18"/>
      <c r="C23" s="18">
        <v>2020</v>
      </c>
      <c r="D23" s="18" t="s">
        <v>12</v>
      </c>
      <c r="E23" s="18">
        <v>2020</v>
      </c>
      <c r="F23" s="18"/>
      <c r="G23" s="18" t="s">
        <v>12</v>
      </c>
      <c r="H23" s="18" t="s">
        <v>12</v>
      </c>
      <c r="I23">
        <v>138533.26500000001</v>
      </c>
      <c r="J23">
        <v>5028544.8210000005</v>
      </c>
      <c r="K23" s="18">
        <v>1893</v>
      </c>
      <c r="L23" s="18">
        <v>1893</v>
      </c>
      <c r="M23" s="18">
        <f t="shared" si="0"/>
        <v>1893</v>
      </c>
      <c r="N23" s="18">
        <f t="shared" si="1"/>
        <v>0</v>
      </c>
      <c r="O23" s="18">
        <v>2020</v>
      </c>
      <c r="P23" s="18">
        <v>2020</v>
      </c>
      <c r="Q23" s="18">
        <f t="shared" si="2"/>
        <v>2020</v>
      </c>
      <c r="R23" s="18">
        <f t="shared" si="3"/>
        <v>0</v>
      </c>
      <c r="S23" s="29" t="s">
        <v>142</v>
      </c>
      <c r="T23" s="18" t="s">
        <v>149</v>
      </c>
    </row>
    <row r="24" spans="1:20" x14ac:dyDescent="0.25">
      <c r="A24" s="64">
        <v>23</v>
      </c>
      <c r="B24" s="18"/>
      <c r="C24" s="18">
        <v>2020</v>
      </c>
      <c r="D24" s="18" t="s">
        <v>12</v>
      </c>
      <c r="E24" s="18">
        <v>2020</v>
      </c>
      <c r="F24" s="18"/>
      <c r="G24" s="18" t="s">
        <v>12</v>
      </c>
      <c r="H24" s="18" t="s">
        <v>12</v>
      </c>
      <c r="I24">
        <v>138748.35829999999</v>
      </c>
      <c r="J24">
        <v>5028517.4220000003</v>
      </c>
      <c r="K24" s="18">
        <v>1893</v>
      </c>
      <c r="L24" s="18">
        <v>1893</v>
      </c>
      <c r="M24" s="18">
        <f t="shared" si="0"/>
        <v>1893</v>
      </c>
      <c r="N24" s="18">
        <f t="shared" si="1"/>
        <v>0</v>
      </c>
      <c r="O24" s="18">
        <v>2020</v>
      </c>
      <c r="P24" s="18">
        <v>2020</v>
      </c>
      <c r="Q24" s="18">
        <f t="shared" si="2"/>
        <v>2020</v>
      </c>
      <c r="R24" s="18">
        <f t="shared" si="3"/>
        <v>0</v>
      </c>
      <c r="S24" s="29" t="s">
        <v>142</v>
      </c>
      <c r="T24" s="18" t="s">
        <v>151</v>
      </c>
    </row>
    <row r="25" spans="1:20" x14ac:dyDescent="0.25">
      <c r="A25" s="64">
        <v>24</v>
      </c>
      <c r="B25" s="18"/>
      <c r="C25" s="18">
        <v>2020</v>
      </c>
      <c r="D25" s="18" t="s">
        <v>12</v>
      </c>
      <c r="E25" s="18">
        <v>2020</v>
      </c>
      <c r="F25" s="18"/>
      <c r="G25" s="18" t="s">
        <v>12</v>
      </c>
      <c r="H25" s="18" t="s">
        <v>12</v>
      </c>
      <c r="I25">
        <v>138081.36960000001</v>
      </c>
      <c r="J25">
        <v>5028455.8279999997</v>
      </c>
      <c r="K25" s="18">
        <v>1878</v>
      </c>
      <c r="L25" s="18">
        <v>1880</v>
      </c>
      <c r="M25" s="18">
        <f t="shared" si="0"/>
        <v>1879</v>
      </c>
      <c r="N25" s="18">
        <f t="shared" si="1"/>
        <v>1</v>
      </c>
      <c r="O25" s="18">
        <v>2020</v>
      </c>
      <c r="P25" s="18">
        <v>2020</v>
      </c>
      <c r="Q25" s="18">
        <f t="shared" si="2"/>
        <v>2020</v>
      </c>
      <c r="R25" s="18">
        <f t="shared" si="3"/>
        <v>0</v>
      </c>
      <c r="S25" s="29" t="s">
        <v>142</v>
      </c>
      <c r="T25" s="18" t="s">
        <v>153</v>
      </c>
    </row>
    <row r="26" spans="1:20" x14ac:dyDescent="0.25">
      <c r="A26" s="64">
        <v>25</v>
      </c>
      <c r="B26" s="18"/>
      <c r="C26" s="18">
        <v>2020</v>
      </c>
      <c r="D26" s="18" t="s">
        <v>12</v>
      </c>
      <c r="E26" s="18">
        <v>2020</v>
      </c>
      <c r="F26" s="18"/>
      <c r="G26" s="18" t="s">
        <v>12</v>
      </c>
      <c r="H26" s="18" t="s">
        <v>12</v>
      </c>
      <c r="I26">
        <v>139455.185</v>
      </c>
      <c r="J26">
        <v>5028772.8140000002</v>
      </c>
      <c r="K26" s="18">
        <v>1876</v>
      </c>
      <c r="L26" s="18">
        <v>1880</v>
      </c>
      <c r="M26" s="18">
        <f t="shared" si="0"/>
        <v>1878</v>
      </c>
      <c r="N26" s="18">
        <f t="shared" si="1"/>
        <v>2</v>
      </c>
      <c r="O26" s="18">
        <v>2020</v>
      </c>
      <c r="P26" s="18">
        <v>2020</v>
      </c>
      <c r="Q26" s="18">
        <f t="shared" si="2"/>
        <v>2020</v>
      </c>
      <c r="R26" s="18">
        <f t="shared" si="3"/>
        <v>0</v>
      </c>
      <c r="S26" s="29" t="s">
        <v>142</v>
      </c>
      <c r="T26" s="18" t="s">
        <v>155</v>
      </c>
    </row>
    <row r="27" spans="1:20" x14ac:dyDescent="0.25">
      <c r="A27" s="64">
        <v>26</v>
      </c>
      <c r="B27" s="18"/>
      <c r="C27" s="18">
        <v>2020</v>
      </c>
      <c r="D27" s="18" t="s">
        <v>12</v>
      </c>
      <c r="E27" s="18">
        <v>2020</v>
      </c>
      <c r="F27" s="18"/>
      <c r="G27" s="18" t="s">
        <v>12</v>
      </c>
      <c r="H27" s="18" t="s">
        <v>12</v>
      </c>
      <c r="I27">
        <v>139237.90119999999</v>
      </c>
      <c r="J27">
        <v>5029033.3870000001</v>
      </c>
      <c r="K27" s="18">
        <v>1852</v>
      </c>
      <c r="L27" s="18">
        <v>1876</v>
      </c>
      <c r="M27" s="18">
        <f t="shared" si="0"/>
        <v>1864</v>
      </c>
      <c r="N27" s="18">
        <f t="shared" si="1"/>
        <v>12</v>
      </c>
      <c r="O27" s="18">
        <v>2020</v>
      </c>
      <c r="P27" s="18">
        <v>2020</v>
      </c>
      <c r="Q27" s="18">
        <f t="shared" si="2"/>
        <v>2020</v>
      </c>
      <c r="R27" s="18">
        <f t="shared" si="3"/>
        <v>0</v>
      </c>
      <c r="S27" s="29" t="s">
        <v>142</v>
      </c>
      <c r="T27" s="18" t="s">
        <v>157</v>
      </c>
    </row>
    <row r="28" spans="1:20" x14ac:dyDescent="0.25">
      <c r="A28" s="64">
        <v>27</v>
      </c>
      <c r="B28" s="18"/>
      <c r="C28" s="18">
        <v>2020</v>
      </c>
      <c r="D28" s="18" t="s">
        <v>12</v>
      </c>
      <c r="E28" s="18">
        <v>2020</v>
      </c>
      <c r="F28" s="18"/>
      <c r="G28" s="18" t="s">
        <v>12</v>
      </c>
      <c r="H28" s="18" t="s">
        <v>12</v>
      </c>
      <c r="I28">
        <v>138445.57680000001</v>
      </c>
      <c r="J28">
        <v>5028752.2980000004</v>
      </c>
      <c r="K28" s="18">
        <v>1852</v>
      </c>
      <c r="L28" s="18">
        <v>1862</v>
      </c>
      <c r="M28" s="18">
        <f t="shared" si="0"/>
        <v>1857</v>
      </c>
      <c r="N28" s="18">
        <f t="shared" si="1"/>
        <v>5</v>
      </c>
      <c r="O28" s="18">
        <v>2020</v>
      </c>
      <c r="P28" s="18">
        <v>2020</v>
      </c>
      <c r="Q28" s="18">
        <f t="shared" si="2"/>
        <v>2020</v>
      </c>
      <c r="R28" s="18">
        <f t="shared" si="3"/>
        <v>0</v>
      </c>
      <c r="S28" s="29" t="s">
        <v>142</v>
      </c>
      <c r="T28" s="18" t="s">
        <v>159</v>
      </c>
    </row>
    <row r="29" spans="1:20" x14ac:dyDescent="0.25">
      <c r="A29" s="64">
        <v>28</v>
      </c>
      <c r="B29" s="18"/>
      <c r="C29" s="18">
        <v>2020</v>
      </c>
      <c r="D29" s="18" t="s">
        <v>12</v>
      </c>
      <c r="E29" s="18">
        <v>2020</v>
      </c>
      <c r="F29" s="18"/>
      <c r="G29" s="18" t="s">
        <v>12</v>
      </c>
      <c r="H29" s="18" t="s">
        <v>12</v>
      </c>
      <c r="I29">
        <v>139103.08199999999</v>
      </c>
      <c r="J29">
        <v>5028674.676</v>
      </c>
      <c r="K29" s="18">
        <v>1824</v>
      </c>
      <c r="L29" s="18">
        <v>1852</v>
      </c>
      <c r="M29" s="18">
        <f t="shared" si="0"/>
        <v>1838</v>
      </c>
      <c r="N29" s="18">
        <f t="shared" si="1"/>
        <v>14</v>
      </c>
      <c r="O29" s="18">
        <v>2020</v>
      </c>
      <c r="P29" s="18">
        <v>2020</v>
      </c>
      <c r="Q29" s="18">
        <f t="shared" si="2"/>
        <v>2020</v>
      </c>
      <c r="R29" s="18">
        <f t="shared" si="3"/>
        <v>0</v>
      </c>
      <c r="S29" s="29" t="s">
        <v>142</v>
      </c>
      <c r="T29" s="18" t="s">
        <v>161</v>
      </c>
    </row>
    <row r="30" spans="1:20" x14ac:dyDescent="0.25">
      <c r="A30" s="64">
        <v>29</v>
      </c>
      <c r="B30" s="18"/>
      <c r="C30" s="18">
        <v>2020</v>
      </c>
      <c r="D30" s="18" t="s">
        <v>12</v>
      </c>
      <c r="E30" s="18">
        <v>2020</v>
      </c>
      <c r="F30" s="18"/>
      <c r="G30" s="18" t="s">
        <v>12</v>
      </c>
      <c r="H30" s="18" t="s">
        <v>12</v>
      </c>
      <c r="I30">
        <v>138866.1061</v>
      </c>
      <c r="J30">
        <v>5028731.7510000002</v>
      </c>
      <c r="K30" s="18">
        <v>1824</v>
      </c>
      <c r="L30" s="18">
        <v>1852</v>
      </c>
      <c r="M30" s="18">
        <f t="shared" si="0"/>
        <v>1838</v>
      </c>
      <c r="N30" s="18">
        <f t="shared" si="1"/>
        <v>14</v>
      </c>
      <c r="O30" s="18">
        <v>2020</v>
      </c>
      <c r="P30" s="18">
        <v>2020</v>
      </c>
      <c r="Q30" s="18">
        <f t="shared" si="2"/>
        <v>2020</v>
      </c>
      <c r="R30" s="18">
        <f t="shared" si="3"/>
        <v>0</v>
      </c>
      <c r="S30" s="29" t="s">
        <v>142</v>
      </c>
      <c r="T30" s="18" t="s">
        <v>163</v>
      </c>
    </row>
    <row r="31" spans="1:20" x14ac:dyDescent="0.25">
      <c r="A31" s="64">
        <v>30</v>
      </c>
      <c r="B31" s="18"/>
      <c r="C31" s="18">
        <v>2020</v>
      </c>
      <c r="D31" s="18" t="s">
        <v>12</v>
      </c>
      <c r="E31" s="18">
        <v>2020</v>
      </c>
      <c r="F31" s="18"/>
      <c r="G31" s="18" t="s">
        <v>12</v>
      </c>
      <c r="H31" s="18" t="s">
        <v>12</v>
      </c>
      <c r="I31">
        <v>138616.8021</v>
      </c>
      <c r="J31">
        <v>5028790.6529999999</v>
      </c>
      <c r="K31" s="18">
        <v>1824</v>
      </c>
      <c r="L31" s="18">
        <v>1852</v>
      </c>
      <c r="M31" s="18">
        <f t="shared" si="0"/>
        <v>1838</v>
      </c>
      <c r="N31" s="18">
        <f t="shared" si="1"/>
        <v>14</v>
      </c>
      <c r="O31" s="18">
        <v>2020</v>
      </c>
      <c r="P31" s="18">
        <v>2020</v>
      </c>
      <c r="Q31" s="18">
        <f t="shared" si="2"/>
        <v>2020</v>
      </c>
      <c r="R31" s="18">
        <f t="shared" si="3"/>
        <v>0</v>
      </c>
      <c r="S31" s="29" t="s">
        <v>142</v>
      </c>
      <c r="T31" s="18" t="s">
        <v>165</v>
      </c>
    </row>
    <row r="32" spans="1:20" x14ac:dyDescent="0.25">
      <c r="A32" s="64">
        <v>31</v>
      </c>
      <c r="B32" s="18"/>
      <c r="C32" s="18">
        <v>2020</v>
      </c>
      <c r="D32" s="18" t="s">
        <v>12</v>
      </c>
      <c r="E32" s="18">
        <v>2020</v>
      </c>
      <c r="F32" s="18"/>
      <c r="G32" s="18" t="s">
        <v>12</v>
      </c>
      <c r="H32" s="18" t="s">
        <v>12</v>
      </c>
      <c r="I32">
        <v>138598.53810000001</v>
      </c>
      <c r="J32">
        <v>5028714.4009999996</v>
      </c>
      <c r="K32" s="18">
        <v>1824</v>
      </c>
      <c r="L32" s="18">
        <v>1852</v>
      </c>
      <c r="M32" s="18">
        <f t="shared" si="0"/>
        <v>1838</v>
      </c>
      <c r="N32" s="18">
        <f t="shared" si="1"/>
        <v>14</v>
      </c>
      <c r="O32" s="18">
        <v>2020</v>
      </c>
      <c r="P32" s="18">
        <v>2020</v>
      </c>
      <c r="Q32" s="18">
        <f t="shared" si="2"/>
        <v>2020</v>
      </c>
      <c r="R32" s="18">
        <f t="shared" si="3"/>
        <v>0</v>
      </c>
      <c r="S32" s="29" t="s">
        <v>142</v>
      </c>
      <c r="T32" s="18" t="s">
        <v>167</v>
      </c>
    </row>
    <row r="33" spans="1:20" x14ac:dyDescent="0.25">
      <c r="A33" s="64">
        <v>32</v>
      </c>
      <c r="B33" s="18"/>
      <c r="C33" s="18">
        <v>2020</v>
      </c>
      <c r="D33" s="18" t="s">
        <v>12</v>
      </c>
      <c r="E33" s="18">
        <v>2020</v>
      </c>
      <c r="F33" s="18"/>
      <c r="G33" s="18" t="s">
        <v>12</v>
      </c>
      <c r="H33" s="18" t="s">
        <v>12</v>
      </c>
      <c r="I33">
        <v>139215.86240000001</v>
      </c>
      <c r="J33">
        <v>5028647.28</v>
      </c>
      <c r="K33" s="18">
        <v>1807</v>
      </c>
      <c r="L33" s="18">
        <v>1824</v>
      </c>
      <c r="M33" s="18">
        <f t="shared" si="0"/>
        <v>1815.5</v>
      </c>
      <c r="N33" s="18">
        <f t="shared" si="1"/>
        <v>8.5</v>
      </c>
      <c r="O33" s="18">
        <v>2020</v>
      </c>
      <c r="P33" s="18">
        <v>2020</v>
      </c>
      <c r="Q33" s="18">
        <f t="shared" si="2"/>
        <v>2020</v>
      </c>
      <c r="R33" s="18">
        <f t="shared" si="3"/>
        <v>0</v>
      </c>
      <c r="S33" s="29" t="s">
        <v>142</v>
      </c>
      <c r="T33" s="18" t="s">
        <v>169</v>
      </c>
    </row>
    <row r="34" spans="1:20" x14ac:dyDescent="0.25">
      <c r="A34" s="64">
        <v>33</v>
      </c>
      <c r="B34" s="18"/>
      <c r="C34" s="18">
        <v>2020</v>
      </c>
      <c r="D34" s="18" t="s">
        <v>12</v>
      </c>
      <c r="E34" s="18">
        <v>2020</v>
      </c>
      <c r="F34" s="18"/>
      <c r="G34" s="18" t="s">
        <v>12</v>
      </c>
      <c r="H34" s="18" t="s">
        <v>12</v>
      </c>
      <c r="I34">
        <v>139191.65270000001</v>
      </c>
      <c r="J34">
        <v>5028834.04</v>
      </c>
      <c r="K34" s="18">
        <v>1807</v>
      </c>
      <c r="L34" s="18">
        <v>1824</v>
      </c>
      <c r="M34" s="18">
        <f t="shared" ref="M34:M56" si="4">AVERAGE(K34:L34)</f>
        <v>1815.5</v>
      </c>
      <c r="N34" s="18">
        <f t="shared" si="1"/>
        <v>8.5</v>
      </c>
      <c r="O34" s="18">
        <v>2020</v>
      </c>
      <c r="P34" s="18">
        <v>2020</v>
      </c>
      <c r="Q34" s="18">
        <f t="shared" si="2"/>
        <v>2020</v>
      </c>
      <c r="R34" s="18">
        <f t="shared" ref="R34:R56" si="5">Q34-O34</f>
        <v>0</v>
      </c>
      <c r="S34" s="29" t="s">
        <v>142</v>
      </c>
      <c r="T34" s="18" t="s">
        <v>171</v>
      </c>
    </row>
    <row r="35" spans="1:20" x14ac:dyDescent="0.25">
      <c r="A35" s="64">
        <v>34</v>
      </c>
      <c r="B35" s="18"/>
      <c r="C35" s="18">
        <v>2020</v>
      </c>
      <c r="D35" s="18" t="s">
        <v>12</v>
      </c>
      <c r="E35" s="18">
        <v>2020</v>
      </c>
      <c r="F35" s="18"/>
      <c r="G35" s="18" t="s">
        <v>12</v>
      </c>
      <c r="H35" s="18" t="s">
        <v>12</v>
      </c>
      <c r="I35">
        <v>139102.00668964081</v>
      </c>
      <c r="J35">
        <v>5029037.7789892824</v>
      </c>
      <c r="K35" s="18">
        <v>1802</v>
      </c>
      <c r="L35" s="18">
        <v>1805</v>
      </c>
      <c r="M35" s="18">
        <f t="shared" si="4"/>
        <v>1803.5</v>
      </c>
      <c r="N35" s="18">
        <f t="shared" si="1"/>
        <v>1.5</v>
      </c>
      <c r="O35" s="18">
        <v>2020</v>
      </c>
      <c r="P35" s="18">
        <v>2020</v>
      </c>
      <c r="Q35" s="18">
        <f t="shared" si="2"/>
        <v>2020</v>
      </c>
      <c r="R35" s="18">
        <f t="shared" si="5"/>
        <v>0</v>
      </c>
      <c r="S35" s="29" t="s">
        <v>142</v>
      </c>
      <c r="T35" s="18" t="s">
        <v>173</v>
      </c>
    </row>
    <row r="36" spans="1:20" x14ac:dyDescent="0.25">
      <c r="A36" s="64">
        <v>35</v>
      </c>
      <c r="B36" s="18"/>
      <c r="C36" s="18">
        <v>2020</v>
      </c>
      <c r="D36" s="18" t="s">
        <v>12</v>
      </c>
      <c r="E36" s="18">
        <v>2020</v>
      </c>
      <c r="F36" s="18"/>
      <c r="G36" s="18" t="s">
        <v>12</v>
      </c>
      <c r="H36" s="18" t="s">
        <v>12</v>
      </c>
      <c r="I36">
        <v>139078.0723</v>
      </c>
      <c r="J36">
        <v>5028738.1339999996</v>
      </c>
      <c r="K36" s="18">
        <v>1790</v>
      </c>
      <c r="L36" s="18">
        <v>1803</v>
      </c>
      <c r="M36" s="18">
        <f t="shared" si="4"/>
        <v>1796.5</v>
      </c>
      <c r="N36" s="18">
        <f t="shared" si="1"/>
        <v>6.5</v>
      </c>
      <c r="O36" s="18">
        <v>2020</v>
      </c>
      <c r="P36" s="18">
        <v>2020</v>
      </c>
      <c r="Q36" s="18">
        <f t="shared" si="2"/>
        <v>2020</v>
      </c>
      <c r="R36" s="18">
        <f t="shared" si="5"/>
        <v>0</v>
      </c>
      <c r="S36" s="29" t="s">
        <v>142</v>
      </c>
      <c r="T36" s="18" t="s">
        <v>175</v>
      </c>
    </row>
    <row r="37" spans="1:20" x14ac:dyDescent="0.25">
      <c r="A37" s="64">
        <v>36</v>
      </c>
      <c r="B37" s="18"/>
      <c r="C37" s="18">
        <v>2020</v>
      </c>
      <c r="D37" s="18" t="s">
        <v>12</v>
      </c>
      <c r="E37" s="18">
        <v>2020</v>
      </c>
      <c r="F37" s="18"/>
      <c r="G37" s="18" t="s">
        <v>12</v>
      </c>
      <c r="H37" s="18" t="s">
        <v>12</v>
      </c>
      <c r="I37">
        <v>138964.92259999999</v>
      </c>
      <c r="J37">
        <v>5028900.1830000002</v>
      </c>
      <c r="K37" s="18">
        <v>1790</v>
      </c>
      <c r="L37" s="18">
        <v>1803</v>
      </c>
      <c r="M37" s="18">
        <f t="shared" si="4"/>
        <v>1796.5</v>
      </c>
      <c r="N37" s="18">
        <f t="shared" si="1"/>
        <v>6.5</v>
      </c>
      <c r="O37" s="18">
        <v>2020</v>
      </c>
      <c r="P37" s="18">
        <v>2020</v>
      </c>
      <c r="Q37" s="18">
        <f t="shared" si="2"/>
        <v>2020</v>
      </c>
      <c r="R37" s="18">
        <f t="shared" si="5"/>
        <v>0</v>
      </c>
      <c r="S37" s="29" t="s">
        <v>142</v>
      </c>
      <c r="T37" s="18" t="s">
        <v>175</v>
      </c>
    </row>
    <row r="38" spans="1:20" x14ac:dyDescent="0.25">
      <c r="A38" s="64">
        <v>37</v>
      </c>
      <c r="B38" s="18"/>
      <c r="C38" s="18">
        <v>2020</v>
      </c>
      <c r="D38" s="18" t="s">
        <v>12</v>
      </c>
      <c r="E38" s="18">
        <v>2020</v>
      </c>
      <c r="F38" s="18"/>
      <c r="G38" s="18" t="s">
        <v>12</v>
      </c>
      <c r="H38" s="18" t="s">
        <v>12</v>
      </c>
      <c r="I38">
        <v>139083.78479999999</v>
      </c>
      <c r="J38">
        <v>5028849.4800000004</v>
      </c>
      <c r="K38" s="18">
        <v>1790</v>
      </c>
      <c r="L38" s="18">
        <v>1803</v>
      </c>
      <c r="M38" s="18">
        <f t="shared" si="4"/>
        <v>1796.5</v>
      </c>
      <c r="N38" s="18">
        <f t="shared" si="1"/>
        <v>6.5</v>
      </c>
      <c r="O38" s="18">
        <v>2020</v>
      </c>
      <c r="P38" s="18">
        <v>2020</v>
      </c>
      <c r="Q38" s="18">
        <f t="shared" si="2"/>
        <v>2020</v>
      </c>
      <c r="R38" s="18">
        <f t="shared" si="5"/>
        <v>0</v>
      </c>
      <c r="S38" s="29" t="s">
        <v>142</v>
      </c>
      <c r="T38" s="18" t="s">
        <v>175</v>
      </c>
    </row>
    <row r="39" spans="1:20" x14ac:dyDescent="0.25">
      <c r="A39" s="64">
        <v>38</v>
      </c>
      <c r="B39" s="18"/>
      <c r="C39" s="18">
        <v>2020</v>
      </c>
      <c r="D39" s="18" t="s">
        <v>12</v>
      </c>
      <c r="E39" s="18">
        <v>2020</v>
      </c>
      <c r="F39" s="18"/>
      <c r="G39" s="18" t="s">
        <v>12</v>
      </c>
      <c r="H39" s="18" t="s">
        <v>12</v>
      </c>
      <c r="I39">
        <v>138911.7255</v>
      </c>
      <c r="J39">
        <v>5028801.2699999996</v>
      </c>
      <c r="K39" s="18"/>
      <c r="L39" s="18">
        <v>1780</v>
      </c>
      <c r="M39" s="18">
        <f t="shared" si="4"/>
        <v>1780</v>
      </c>
      <c r="N39" s="18"/>
      <c r="O39" s="18">
        <v>2020</v>
      </c>
      <c r="P39" s="18">
        <v>2020</v>
      </c>
      <c r="Q39" s="18">
        <f t="shared" si="2"/>
        <v>2020</v>
      </c>
      <c r="R39" s="18">
        <f t="shared" si="5"/>
        <v>0</v>
      </c>
      <c r="S39" s="29" t="s">
        <v>142</v>
      </c>
      <c r="T39" s="18" t="s">
        <v>179</v>
      </c>
    </row>
    <row r="40" spans="1:20" x14ac:dyDescent="0.25">
      <c r="A40" s="64">
        <v>39</v>
      </c>
      <c r="B40" s="18"/>
      <c r="C40" s="18">
        <v>2020</v>
      </c>
      <c r="D40" s="18" t="s">
        <v>12</v>
      </c>
      <c r="E40" s="18">
        <v>2020</v>
      </c>
      <c r="F40" s="18"/>
      <c r="G40" s="18" t="s">
        <v>12</v>
      </c>
      <c r="H40" s="18" t="s">
        <v>12</v>
      </c>
      <c r="I40">
        <v>139119.30790000001</v>
      </c>
      <c r="J40">
        <v>5028700.33</v>
      </c>
      <c r="K40" s="18"/>
      <c r="L40" s="18">
        <v>1780</v>
      </c>
      <c r="M40" s="18">
        <f t="shared" si="4"/>
        <v>1780</v>
      </c>
      <c r="N40" s="18"/>
      <c r="O40" s="18">
        <v>2020</v>
      </c>
      <c r="P40" s="18">
        <v>2020</v>
      </c>
      <c r="Q40" s="18">
        <f t="shared" si="2"/>
        <v>2020</v>
      </c>
      <c r="R40" s="18">
        <f t="shared" si="5"/>
        <v>0</v>
      </c>
      <c r="S40" s="29" t="s">
        <v>142</v>
      </c>
      <c r="T40" s="18" t="s">
        <v>181</v>
      </c>
    </row>
    <row r="41" spans="1:20" x14ac:dyDescent="0.25">
      <c r="A41" s="64">
        <v>40</v>
      </c>
      <c r="B41" s="18"/>
      <c r="C41" s="18">
        <v>1946</v>
      </c>
      <c r="D41" s="18" t="s">
        <v>12</v>
      </c>
      <c r="E41" s="18">
        <v>1946</v>
      </c>
      <c r="F41" s="18"/>
      <c r="G41" s="18" t="s">
        <v>12</v>
      </c>
      <c r="H41" s="18" t="s">
        <v>12</v>
      </c>
      <c r="I41">
        <v>139134.08679999999</v>
      </c>
      <c r="J41">
        <v>5028449.1359999999</v>
      </c>
      <c r="K41" s="18">
        <v>1852</v>
      </c>
      <c r="L41" s="18">
        <v>1862</v>
      </c>
      <c r="M41" s="18">
        <f t="shared" si="4"/>
        <v>1857</v>
      </c>
      <c r="N41" s="18">
        <f>M41-K41</f>
        <v>5</v>
      </c>
      <c r="O41" s="18">
        <v>1966</v>
      </c>
      <c r="P41" s="18">
        <v>1983</v>
      </c>
      <c r="Q41" s="18">
        <f t="shared" si="2"/>
        <v>1974.5</v>
      </c>
      <c r="R41" s="18">
        <f t="shared" si="5"/>
        <v>8.5</v>
      </c>
      <c r="S41" s="29" t="s">
        <v>142</v>
      </c>
      <c r="T41" s="18" t="s">
        <v>183</v>
      </c>
    </row>
    <row r="42" spans="1:20" x14ac:dyDescent="0.25">
      <c r="A42" s="64">
        <v>41</v>
      </c>
      <c r="B42" s="18"/>
      <c r="C42" s="18">
        <v>1883</v>
      </c>
      <c r="D42" s="18" t="s">
        <v>12</v>
      </c>
      <c r="E42" s="18">
        <v>1883</v>
      </c>
      <c r="F42" s="18"/>
      <c r="G42" s="18" t="s">
        <v>12</v>
      </c>
      <c r="H42" s="18" t="s">
        <v>12</v>
      </c>
      <c r="I42">
        <v>139250.37379407461</v>
      </c>
      <c r="J42">
        <v>5028558.1919999998</v>
      </c>
      <c r="K42" s="18">
        <v>1852</v>
      </c>
      <c r="L42" s="18">
        <v>1862</v>
      </c>
      <c r="M42" s="18">
        <f t="shared" si="4"/>
        <v>1857</v>
      </c>
      <c r="N42" s="18">
        <f>M42-K42</f>
        <v>5</v>
      </c>
      <c r="O42" s="18">
        <v>1931</v>
      </c>
      <c r="P42" s="18">
        <v>1947</v>
      </c>
      <c r="Q42" s="18">
        <f t="shared" si="2"/>
        <v>1939</v>
      </c>
      <c r="R42" s="18">
        <f t="shared" si="5"/>
        <v>8</v>
      </c>
      <c r="S42" s="29" t="s">
        <v>142</v>
      </c>
      <c r="T42" s="18" t="s">
        <v>185</v>
      </c>
    </row>
    <row r="43" spans="1:20" x14ac:dyDescent="0.25">
      <c r="A43" s="64">
        <v>42</v>
      </c>
      <c r="B43" s="18"/>
      <c r="C43" s="18">
        <v>1882</v>
      </c>
      <c r="D43" s="18" t="s">
        <v>12</v>
      </c>
      <c r="E43" s="18">
        <v>1882</v>
      </c>
      <c r="F43" s="18"/>
      <c r="G43" s="18" t="s">
        <v>12</v>
      </c>
      <c r="H43" s="18" t="s">
        <v>12</v>
      </c>
      <c r="I43">
        <v>139086.51836294529</v>
      </c>
      <c r="J43">
        <v>5028415.1236740416</v>
      </c>
      <c r="K43" s="18">
        <v>1797</v>
      </c>
      <c r="L43" s="18">
        <v>1807</v>
      </c>
      <c r="M43" s="18">
        <f t="shared" si="4"/>
        <v>1802</v>
      </c>
      <c r="N43" s="18">
        <f>M43-K43</f>
        <v>5</v>
      </c>
      <c r="O43" s="18">
        <v>1917</v>
      </c>
      <c r="P43" s="18">
        <v>1931</v>
      </c>
      <c r="Q43" s="18">
        <f t="shared" si="2"/>
        <v>1924</v>
      </c>
      <c r="R43" s="18">
        <f t="shared" si="5"/>
        <v>7</v>
      </c>
      <c r="S43" s="29" t="s">
        <v>142</v>
      </c>
      <c r="T43" s="18" t="s">
        <v>187</v>
      </c>
    </row>
    <row r="44" spans="1:20" x14ac:dyDescent="0.25">
      <c r="A44" s="64">
        <v>43</v>
      </c>
      <c r="B44" s="18"/>
      <c r="C44" s="18">
        <v>1882</v>
      </c>
      <c r="D44" s="18" t="s">
        <v>12</v>
      </c>
      <c r="E44" s="18">
        <v>1882</v>
      </c>
      <c r="F44" s="18"/>
      <c r="G44" s="18" t="s">
        <v>12</v>
      </c>
      <c r="H44" s="18" t="s">
        <v>12</v>
      </c>
      <c r="I44">
        <v>138397.4695715617</v>
      </c>
      <c r="J44">
        <v>5028633.3114128225</v>
      </c>
      <c r="K44" s="18">
        <v>1813</v>
      </c>
      <c r="L44" s="18">
        <v>1824</v>
      </c>
      <c r="M44" s="18">
        <f t="shared" si="4"/>
        <v>1818.5</v>
      </c>
      <c r="N44" s="18">
        <f>M44-K44</f>
        <v>5.5</v>
      </c>
      <c r="O44" s="18">
        <v>1905</v>
      </c>
      <c r="P44" s="18">
        <v>1911</v>
      </c>
      <c r="Q44" s="18">
        <f t="shared" si="2"/>
        <v>1908</v>
      </c>
      <c r="R44" s="18">
        <f t="shared" si="5"/>
        <v>3</v>
      </c>
      <c r="S44" s="29" t="s">
        <v>142</v>
      </c>
      <c r="T44" s="18" t="s">
        <v>189</v>
      </c>
    </row>
    <row r="45" spans="1:20" x14ac:dyDescent="0.25">
      <c r="A45" s="64">
        <v>44</v>
      </c>
      <c r="B45" s="18"/>
      <c r="C45" s="18">
        <v>1883</v>
      </c>
      <c r="D45" s="18" t="s">
        <v>12</v>
      </c>
      <c r="E45" s="18">
        <v>1883</v>
      </c>
      <c r="F45" s="18"/>
      <c r="G45" s="18" t="s">
        <v>12</v>
      </c>
      <c r="H45" s="18" t="s">
        <v>12</v>
      </c>
      <c r="I45">
        <v>138802.95759999999</v>
      </c>
      <c r="J45">
        <v>5029082.5420000004</v>
      </c>
      <c r="K45" s="18"/>
      <c r="L45" s="18">
        <v>1749</v>
      </c>
      <c r="M45" s="18">
        <f t="shared" si="4"/>
        <v>1749</v>
      </c>
      <c r="N45" s="18"/>
      <c r="O45" s="18">
        <v>1876</v>
      </c>
      <c r="P45" s="18">
        <v>1905</v>
      </c>
      <c r="Q45" s="18">
        <f t="shared" si="2"/>
        <v>1890.5</v>
      </c>
      <c r="R45" s="18">
        <f t="shared" si="5"/>
        <v>14.5</v>
      </c>
      <c r="S45" s="29" t="s">
        <v>142</v>
      </c>
      <c r="T45" s="18" t="s">
        <v>191</v>
      </c>
    </row>
    <row r="46" spans="1:20" x14ac:dyDescent="0.25">
      <c r="A46" s="64">
        <v>45</v>
      </c>
      <c r="B46" s="18"/>
      <c r="C46" s="18">
        <v>1883</v>
      </c>
      <c r="D46" s="18" t="s">
        <v>12</v>
      </c>
      <c r="E46" s="18">
        <v>1883</v>
      </c>
      <c r="F46" s="18"/>
      <c r="G46" s="18" t="s">
        <v>12</v>
      </c>
      <c r="H46" s="18" t="s">
        <v>12</v>
      </c>
      <c r="I46">
        <v>138423.23970000001</v>
      </c>
      <c r="J46">
        <v>5028843.1730000004</v>
      </c>
      <c r="K46" s="18">
        <v>1807</v>
      </c>
      <c r="L46" s="18">
        <v>1824</v>
      </c>
      <c r="M46" s="18">
        <f t="shared" si="4"/>
        <v>1815.5</v>
      </c>
      <c r="N46" s="18">
        <f>M46-K46</f>
        <v>8.5</v>
      </c>
      <c r="O46" s="18">
        <v>1883</v>
      </c>
      <c r="P46" s="18">
        <v>1905</v>
      </c>
      <c r="Q46" s="18">
        <v>1911</v>
      </c>
      <c r="R46" s="18">
        <f t="shared" si="5"/>
        <v>28</v>
      </c>
      <c r="S46" s="29" t="s">
        <v>142</v>
      </c>
      <c r="T46" s="18" t="s">
        <v>193</v>
      </c>
    </row>
    <row r="47" spans="1:20" x14ac:dyDescent="0.25">
      <c r="A47" s="64">
        <v>46</v>
      </c>
      <c r="B47" s="18"/>
      <c r="C47" s="18">
        <v>1883</v>
      </c>
      <c r="D47" s="18" t="s">
        <v>12</v>
      </c>
      <c r="E47" s="18">
        <v>1883</v>
      </c>
      <c r="F47" s="18"/>
      <c r="G47" s="18" t="s">
        <v>12</v>
      </c>
      <c r="H47" s="18" t="s">
        <v>12</v>
      </c>
      <c r="I47">
        <v>138422.77349525969</v>
      </c>
      <c r="J47">
        <v>5028980.245744667</v>
      </c>
      <c r="K47" s="18">
        <v>1807</v>
      </c>
      <c r="L47" s="18">
        <v>1824</v>
      </c>
      <c r="M47" s="18">
        <f t="shared" si="4"/>
        <v>1815.5</v>
      </c>
      <c r="N47" s="18">
        <f>M47-K47</f>
        <v>8.5</v>
      </c>
      <c r="O47" s="18">
        <v>1883</v>
      </c>
      <c r="P47" s="18">
        <v>1905</v>
      </c>
      <c r="Q47" s="18">
        <v>1911</v>
      </c>
      <c r="R47" s="18">
        <f t="shared" si="5"/>
        <v>28</v>
      </c>
      <c r="S47" s="29" t="s">
        <v>142</v>
      </c>
      <c r="T47" s="18" t="s">
        <v>195</v>
      </c>
    </row>
    <row r="48" spans="1:20" x14ac:dyDescent="0.25">
      <c r="A48" s="64">
        <v>47</v>
      </c>
      <c r="B48" s="18"/>
      <c r="C48" s="18">
        <v>1883</v>
      </c>
      <c r="D48" s="18" t="s">
        <v>12</v>
      </c>
      <c r="E48" s="18">
        <v>1883</v>
      </c>
      <c r="F48" s="18"/>
      <c r="G48" s="18" t="s">
        <v>12</v>
      </c>
      <c r="H48" s="18" t="s">
        <v>12</v>
      </c>
      <c r="I48">
        <v>138551.83749881489</v>
      </c>
      <c r="J48">
        <v>5029272.4085011845</v>
      </c>
      <c r="K48" s="18">
        <v>1807</v>
      </c>
      <c r="L48" s="18">
        <v>1824</v>
      </c>
      <c r="M48" s="18">
        <f t="shared" si="4"/>
        <v>1815.5</v>
      </c>
      <c r="N48" s="18">
        <f>M48-K48</f>
        <v>8.5</v>
      </c>
      <c r="O48" s="18">
        <v>1883</v>
      </c>
      <c r="P48" s="18">
        <v>1905</v>
      </c>
      <c r="Q48" s="18">
        <v>1911</v>
      </c>
      <c r="R48" s="18">
        <f t="shared" si="5"/>
        <v>28</v>
      </c>
      <c r="S48" s="29" t="s">
        <v>142</v>
      </c>
      <c r="T48" s="18" t="s">
        <v>197</v>
      </c>
    </row>
    <row r="49" spans="1:20" x14ac:dyDescent="0.25">
      <c r="A49" s="64">
        <v>48</v>
      </c>
      <c r="B49" s="18"/>
      <c r="C49" s="18">
        <v>1803</v>
      </c>
      <c r="D49" s="18" t="s">
        <v>12</v>
      </c>
      <c r="E49" s="18">
        <v>1803</v>
      </c>
      <c r="F49" s="18"/>
      <c r="G49" s="18" t="s">
        <v>12</v>
      </c>
      <c r="H49" s="18" t="s">
        <v>12</v>
      </c>
      <c r="I49">
        <v>139070.81270000001</v>
      </c>
      <c r="J49">
        <v>5028683.5599999996</v>
      </c>
      <c r="K49" s="18">
        <v>1749</v>
      </c>
      <c r="L49" s="18">
        <v>1780</v>
      </c>
      <c r="M49" s="18">
        <f t="shared" si="4"/>
        <v>1764.5</v>
      </c>
      <c r="N49" s="18">
        <f>M49-K49</f>
        <v>15.5</v>
      </c>
      <c r="O49" s="18">
        <v>1807</v>
      </c>
      <c r="P49" s="18">
        <v>1824</v>
      </c>
      <c r="Q49" s="18">
        <f t="shared" ref="Q49:Q56" si="6">AVERAGE(O49:P49)</f>
        <v>1815.5</v>
      </c>
      <c r="R49" s="18">
        <f t="shared" si="5"/>
        <v>8.5</v>
      </c>
      <c r="S49" s="29" t="s">
        <v>142</v>
      </c>
      <c r="T49" s="18" t="s">
        <v>200</v>
      </c>
    </row>
    <row r="50" spans="1:20" x14ac:dyDescent="0.25">
      <c r="A50" s="64">
        <v>49</v>
      </c>
      <c r="B50" s="18"/>
      <c r="C50" s="18">
        <v>1803</v>
      </c>
      <c r="D50" s="18" t="s">
        <v>12</v>
      </c>
      <c r="E50" s="18">
        <v>1803</v>
      </c>
      <c r="F50" s="18"/>
      <c r="G50" s="18" t="s">
        <v>12</v>
      </c>
      <c r="H50" s="18" t="s">
        <v>12</v>
      </c>
      <c r="I50">
        <v>139094.90239999999</v>
      </c>
      <c r="J50">
        <v>5028625.7450000001</v>
      </c>
      <c r="K50" s="18">
        <v>1749</v>
      </c>
      <c r="L50" s="18">
        <v>1780</v>
      </c>
      <c r="M50" s="18">
        <f t="shared" si="4"/>
        <v>1764.5</v>
      </c>
      <c r="N50" s="18">
        <f>M50-K50</f>
        <v>15.5</v>
      </c>
      <c r="O50" s="18">
        <v>1807</v>
      </c>
      <c r="P50" s="18">
        <v>1824</v>
      </c>
      <c r="Q50" s="18">
        <f t="shared" si="6"/>
        <v>1815.5</v>
      </c>
      <c r="R50" s="18">
        <f t="shared" si="5"/>
        <v>8.5</v>
      </c>
      <c r="S50" s="29" t="s">
        <v>142</v>
      </c>
      <c r="T50" s="18" t="s">
        <v>200</v>
      </c>
    </row>
    <row r="51" spans="1:20" x14ac:dyDescent="0.25">
      <c r="A51" s="64">
        <v>50</v>
      </c>
      <c r="B51" s="18"/>
      <c r="C51" s="18">
        <v>1803</v>
      </c>
      <c r="D51" s="18" t="s">
        <v>12</v>
      </c>
      <c r="E51" s="18">
        <v>1803</v>
      </c>
      <c r="F51" s="18"/>
      <c r="G51" s="18" t="s">
        <v>12</v>
      </c>
      <c r="H51" s="18" t="s">
        <v>12</v>
      </c>
      <c r="I51">
        <v>139141.71660000001</v>
      </c>
      <c r="J51">
        <v>5028553.9160000002</v>
      </c>
      <c r="K51" s="18"/>
      <c r="L51" s="18">
        <v>1749</v>
      </c>
      <c r="M51" s="18">
        <f t="shared" si="4"/>
        <v>1749</v>
      </c>
      <c r="N51" s="18"/>
      <c r="O51" s="18">
        <v>1807</v>
      </c>
      <c r="P51" s="18">
        <v>1824</v>
      </c>
      <c r="Q51" s="18">
        <f t="shared" si="6"/>
        <v>1815.5</v>
      </c>
      <c r="R51" s="18">
        <f t="shared" si="5"/>
        <v>8.5</v>
      </c>
      <c r="S51" s="29" t="s">
        <v>142</v>
      </c>
      <c r="T51" s="18" t="s">
        <v>200</v>
      </c>
    </row>
    <row r="52" spans="1:20" x14ac:dyDescent="0.25">
      <c r="A52" s="64">
        <v>51</v>
      </c>
      <c r="B52" s="18"/>
      <c r="C52" s="18">
        <v>1803</v>
      </c>
      <c r="D52" s="18" t="s">
        <v>12</v>
      </c>
      <c r="E52" s="18">
        <v>1803</v>
      </c>
      <c r="F52" s="18"/>
      <c r="G52" s="18" t="s">
        <v>12</v>
      </c>
      <c r="H52" s="18" t="s">
        <v>12</v>
      </c>
      <c r="I52">
        <v>138694.47734990131</v>
      </c>
      <c r="J52">
        <v>5028881.5127874259</v>
      </c>
      <c r="K52" s="18"/>
      <c r="L52" s="18">
        <v>1749</v>
      </c>
      <c r="M52" s="18">
        <f t="shared" si="4"/>
        <v>1749</v>
      </c>
      <c r="N52" s="18"/>
      <c r="O52" s="18">
        <v>1780</v>
      </c>
      <c r="P52" s="18">
        <v>1824</v>
      </c>
      <c r="Q52" s="18">
        <f t="shared" si="6"/>
        <v>1802</v>
      </c>
      <c r="R52" s="18">
        <f t="shared" si="5"/>
        <v>22</v>
      </c>
      <c r="S52" s="29" t="s">
        <v>142</v>
      </c>
      <c r="T52" s="18" t="s">
        <v>204</v>
      </c>
    </row>
    <row r="53" spans="1:20" x14ac:dyDescent="0.25">
      <c r="A53" s="64">
        <v>52</v>
      </c>
      <c r="B53" s="18"/>
      <c r="C53" s="18">
        <v>1803</v>
      </c>
      <c r="D53" s="18" t="s">
        <v>12</v>
      </c>
      <c r="E53" s="18">
        <v>1803</v>
      </c>
      <c r="F53" s="18"/>
      <c r="G53" s="18" t="s">
        <v>12</v>
      </c>
      <c r="H53" s="18" t="s">
        <v>12</v>
      </c>
      <c r="I53">
        <v>138810.3394</v>
      </c>
      <c r="J53">
        <v>5028790.7690000003</v>
      </c>
      <c r="K53" s="18"/>
      <c r="L53" s="18">
        <v>1749</v>
      </c>
      <c r="M53" s="18">
        <f t="shared" si="4"/>
        <v>1749</v>
      </c>
      <c r="N53" s="18"/>
      <c r="O53" s="18">
        <v>1780</v>
      </c>
      <c r="P53" s="18">
        <v>1824</v>
      </c>
      <c r="Q53" s="18">
        <f t="shared" si="6"/>
        <v>1802</v>
      </c>
      <c r="R53" s="18">
        <f t="shared" si="5"/>
        <v>22</v>
      </c>
      <c r="S53" s="29" t="s">
        <v>142</v>
      </c>
      <c r="T53" s="18" t="s">
        <v>204</v>
      </c>
    </row>
    <row r="54" spans="1:20" x14ac:dyDescent="0.25">
      <c r="A54" s="64">
        <v>53</v>
      </c>
      <c r="B54" s="18"/>
      <c r="C54" s="18">
        <v>1803</v>
      </c>
      <c r="D54" s="18" t="s">
        <v>12</v>
      </c>
      <c r="E54" s="18">
        <v>1803</v>
      </c>
      <c r="F54" s="18"/>
      <c r="G54" s="18" t="s">
        <v>12</v>
      </c>
      <c r="H54" s="18" t="s">
        <v>12</v>
      </c>
      <c r="I54">
        <v>138656.06116247529</v>
      </c>
      <c r="J54">
        <v>5028729.7077874262</v>
      </c>
      <c r="K54" s="18"/>
      <c r="L54" s="18">
        <v>1749</v>
      </c>
      <c r="M54" s="18">
        <f t="shared" si="4"/>
        <v>1749</v>
      </c>
      <c r="N54" s="18"/>
      <c r="O54" s="18">
        <v>1780</v>
      </c>
      <c r="P54" s="18">
        <v>1824</v>
      </c>
      <c r="Q54" s="18">
        <f t="shared" si="6"/>
        <v>1802</v>
      </c>
      <c r="R54" s="18">
        <f t="shared" si="5"/>
        <v>22</v>
      </c>
      <c r="S54" s="29" t="s">
        <v>142</v>
      </c>
      <c r="T54" s="18" t="s">
        <v>204</v>
      </c>
    </row>
    <row r="55" spans="1:20" x14ac:dyDescent="0.25">
      <c r="A55" s="64">
        <v>54</v>
      </c>
      <c r="B55" s="18"/>
      <c r="C55" s="18">
        <v>1803</v>
      </c>
      <c r="D55" s="18" t="s">
        <v>12</v>
      </c>
      <c r="E55" s="18">
        <v>1803</v>
      </c>
      <c r="F55" s="18"/>
      <c r="G55" s="18" t="s">
        <v>12</v>
      </c>
      <c r="H55" s="18" t="s">
        <v>12</v>
      </c>
      <c r="I55">
        <v>138947.3132</v>
      </c>
      <c r="J55">
        <v>5028675.3449999997</v>
      </c>
      <c r="K55" s="18"/>
      <c r="L55" s="18">
        <v>1749</v>
      </c>
      <c r="M55" s="18">
        <f t="shared" si="4"/>
        <v>1749</v>
      </c>
      <c r="N55" s="18"/>
      <c r="O55" s="18">
        <v>1780</v>
      </c>
      <c r="P55" s="18">
        <v>1824</v>
      </c>
      <c r="Q55" s="18">
        <f t="shared" si="6"/>
        <v>1802</v>
      </c>
      <c r="R55" s="18">
        <f t="shared" si="5"/>
        <v>22</v>
      </c>
      <c r="S55" s="29" t="s">
        <v>142</v>
      </c>
      <c r="T55" s="18" t="s">
        <v>208</v>
      </c>
    </row>
    <row r="56" spans="1:20" x14ac:dyDescent="0.25">
      <c r="A56" s="64">
        <v>55</v>
      </c>
      <c r="B56" s="18"/>
      <c r="C56" s="18">
        <v>1790</v>
      </c>
      <c r="D56" s="18" t="s">
        <v>12</v>
      </c>
      <c r="E56" s="18">
        <v>1790</v>
      </c>
      <c r="F56" s="18"/>
      <c r="G56" s="18" t="s">
        <v>12</v>
      </c>
      <c r="H56" s="18" t="s">
        <v>12</v>
      </c>
      <c r="I56">
        <v>139264.2951514773</v>
      </c>
      <c r="J56">
        <v>5028590.4975564666</v>
      </c>
      <c r="K56" s="18">
        <v>1527</v>
      </c>
      <c r="L56" s="18">
        <v>1527</v>
      </c>
      <c r="M56" s="18">
        <f t="shared" si="4"/>
        <v>1527</v>
      </c>
      <c r="N56" s="18"/>
      <c r="O56" s="18">
        <v>1790</v>
      </c>
      <c r="P56" s="18">
        <v>1803</v>
      </c>
      <c r="Q56" s="18">
        <f t="shared" si="6"/>
        <v>1796.5</v>
      </c>
      <c r="R56" s="18">
        <f t="shared" si="5"/>
        <v>6.5</v>
      </c>
      <c r="S56" s="29" t="s">
        <v>142</v>
      </c>
      <c r="T56" s="18" t="s">
        <v>210</v>
      </c>
    </row>
    <row r="57" spans="1:20" x14ac:dyDescent="0.25">
      <c r="A57" s="42">
        <v>56</v>
      </c>
      <c r="B57" s="18"/>
      <c r="C57" s="18">
        <v>2020</v>
      </c>
      <c r="D57" s="18" t="s">
        <v>12</v>
      </c>
      <c r="E57" s="18">
        <v>2020</v>
      </c>
      <c r="F57" s="18"/>
      <c r="G57" s="18" t="s">
        <v>12</v>
      </c>
      <c r="H57" s="18" t="s">
        <v>12</v>
      </c>
      <c r="I57">
        <v>139834.96410000001</v>
      </c>
      <c r="J57">
        <v>5029112.5860000001</v>
      </c>
      <c r="K57" s="18" t="s">
        <v>1699</v>
      </c>
      <c r="L57" s="18" t="s">
        <v>1699</v>
      </c>
      <c r="M57" s="18" t="s">
        <v>1699</v>
      </c>
      <c r="N57" s="18" t="s">
        <v>1699</v>
      </c>
      <c r="O57" s="18" t="s">
        <v>1699</v>
      </c>
      <c r="P57" s="18" t="s">
        <v>1699</v>
      </c>
      <c r="Q57" s="18" t="s">
        <v>1699</v>
      </c>
      <c r="R57" s="18" t="s">
        <v>1699</v>
      </c>
      <c r="S57" s="35" t="s">
        <v>212</v>
      </c>
      <c r="T57" s="18" t="s">
        <v>213</v>
      </c>
    </row>
    <row r="58" spans="1:20" x14ac:dyDescent="0.25">
      <c r="A58" s="42">
        <v>57</v>
      </c>
      <c r="B58" s="18"/>
      <c r="C58" s="18">
        <v>2020</v>
      </c>
      <c r="D58" s="18" t="s">
        <v>12</v>
      </c>
      <c r="E58" s="18">
        <v>2020</v>
      </c>
      <c r="F58" s="18"/>
      <c r="G58" s="18" t="s">
        <v>12</v>
      </c>
      <c r="H58" s="18" t="s">
        <v>12</v>
      </c>
      <c r="I58">
        <v>139413.78109999999</v>
      </c>
      <c r="J58">
        <v>5029383.8559999997</v>
      </c>
      <c r="K58" s="18" t="s">
        <v>1699</v>
      </c>
      <c r="L58" s="18" t="s">
        <v>1699</v>
      </c>
      <c r="M58" s="18" t="s">
        <v>1699</v>
      </c>
      <c r="N58" s="18" t="s">
        <v>1699</v>
      </c>
      <c r="O58" s="18" t="s">
        <v>1699</v>
      </c>
      <c r="P58" s="18" t="s">
        <v>1699</v>
      </c>
      <c r="Q58" s="18" t="s">
        <v>1699</v>
      </c>
      <c r="R58" s="18" t="s">
        <v>1699</v>
      </c>
      <c r="S58" s="35" t="s">
        <v>212</v>
      </c>
      <c r="T58" s="18" t="s">
        <v>215</v>
      </c>
    </row>
    <row r="59" spans="1:20" x14ac:dyDescent="0.25">
      <c r="A59" s="42">
        <v>58</v>
      </c>
      <c r="B59" s="18"/>
      <c r="C59" s="18">
        <v>2020</v>
      </c>
      <c r="D59" s="18" t="s">
        <v>12</v>
      </c>
      <c r="E59" s="18">
        <v>2020</v>
      </c>
      <c r="F59" s="18"/>
      <c r="G59" s="18" t="s">
        <v>12</v>
      </c>
      <c r="H59" s="18" t="s">
        <v>12</v>
      </c>
      <c r="I59">
        <v>139498.19889999999</v>
      </c>
      <c r="J59">
        <v>5029680.8530000001</v>
      </c>
      <c r="K59" s="18" t="s">
        <v>1699</v>
      </c>
      <c r="L59" s="18" t="s">
        <v>1699</v>
      </c>
      <c r="M59" s="18" t="s">
        <v>1699</v>
      </c>
      <c r="N59" s="18" t="s">
        <v>1699</v>
      </c>
      <c r="O59" s="18" t="s">
        <v>1699</v>
      </c>
      <c r="P59" s="18" t="s">
        <v>1699</v>
      </c>
      <c r="Q59" s="18" t="s">
        <v>1699</v>
      </c>
      <c r="R59" s="18" t="s">
        <v>1699</v>
      </c>
      <c r="S59" s="35" t="s">
        <v>212</v>
      </c>
      <c r="T59" s="18" t="s">
        <v>217</v>
      </c>
    </row>
    <row r="60" spans="1:20" x14ac:dyDescent="0.25">
      <c r="A60" s="42">
        <v>59</v>
      </c>
      <c r="B60" s="18"/>
      <c r="C60" s="18">
        <v>2020</v>
      </c>
      <c r="D60" s="18" t="s">
        <v>12</v>
      </c>
      <c r="E60" s="18">
        <v>2020</v>
      </c>
      <c r="F60" s="18"/>
      <c r="G60" s="18" t="s">
        <v>12</v>
      </c>
      <c r="H60" s="18" t="s">
        <v>12</v>
      </c>
      <c r="I60">
        <v>139794.427</v>
      </c>
      <c r="J60">
        <v>5029554.8789999997</v>
      </c>
      <c r="K60" s="18" t="s">
        <v>1699</v>
      </c>
      <c r="L60" s="18" t="s">
        <v>1699</v>
      </c>
      <c r="M60" s="18" t="s">
        <v>1699</v>
      </c>
      <c r="N60" s="18" t="s">
        <v>1699</v>
      </c>
      <c r="O60" s="18" t="s">
        <v>1699</v>
      </c>
      <c r="P60" s="18" t="s">
        <v>1699</v>
      </c>
      <c r="Q60" s="18" t="s">
        <v>1699</v>
      </c>
      <c r="R60" s="18" t="s">
        <v>1699</v>
      </c>
      <c r="S60" s="35" t="s">
        <v>212</v>
      </c>
      <c r="T60" s="18" t="s">
        <v>219</v>
      </c>
    </row>
    <row r="61" spans="1:20" x14ac:dyDescent="0.25">
      <c r="A61" s="42">
        <v>60</v>
      </c>
      <c r="B61" s="18"/>
      <c r="C61" s="18">
        <v>2020</v>
      </c>
      <c r="D61" s="18" t="s">
        <v>12</v>
      </c>
      <c r="E61" s="18">
        <v>2020</v>
      </c>
      <c r="F61" s="18"/>
      <c r="G61" s="18" t="s">
        <v>12</v>
      </c>
      <c r="H61" s="18" t="s">
        <v>12</v>
      </c>
      <c r="I61">
        <v>139896.3535</v>
      </c>
      <c r="J61">
        <v>5029389.6569999997</v>
      </c>
      <c r="K61" s="18" t="s">
        <v>1699</v>
      </c>
      <c r="L61" s="18" t="s">
        <v>1699</v>
      </c>
      <c r="M61" s="18" t="s">
        <v>1699</v>
      </c>
      <c r="N61" s="18" t="s">
        <v>1699</v>
      </c>
      <c r="O61" s="18" t="s">
        <v>1699</v>
      </c>
      <c r="P61" s="18" t="s">
        <v>1699</v>
      </c>
      <c r="Q61" s="18" t="s">
        <v>1699</v>
      </c>
      <c r="R61" s="18" t="s">
        <v>1699</v>
      </c>
      <c r="S61" s="35" t="s">
        <v>212</v>
      </c>
      <c r="T61" s="18" t="s">
        <v>221</v>
      </c>
    </row>
    <row r="62" spans="1:20" x14ac:dyDescent="0.25">
      <c r="A62" s="42">
        <v>61</v>
      </c>
      <c r="B62" s="18"/>
      <c r="C62" s="18">
        <v>2020</v>
      </c>
      <c r="D62" s="18" t="s">
        <v>12</v>
      </c>
      <c r="E62" s="18">
        <v>2020</v>
      </c>
      <c r="F62" s="18"/>
      <c r="G62" s="18" t="s">
        <v>12</v>
      </c>
      <c r="H62" s="18" t="s">
        <v>12</v>
      </c>
      <c r="I62">
        <v>139942.93659999999</v>
      </c>
      <c r="J62">
        <v>5030011.9160000002</v>
      </c>
      <c r="K62" s="18" t="s">
        <v>1699</v>
      </c>
      <c r="L62" s="18" t="s">
        <v>1699</v>
      </c>
      <c r="M62" s="18" t="s">
        <v>1699</v>
      </c>
      <c r="N62" s="18" t="s">
        <v>1699</v>
      </c>
      <c r="O62" s="18" t="s">
        <v>1699</v>
      </c>
      <c r="P62" s="18" t="s">
        <v>1699</v>
      </c>
      <c r="Q62" s="18" t="s">
        <v>1699</v>
      </c>
      <c r="R62" s="18" t="s">
        <v>1699</v>
      </c>
      <c r="S62" s="35" t="s">
        <v>212</v>
      </c>
      <c r="T62" s="18" t="s">
        <v>223</v>
      </c>
    </row>
    <row r="63" spans="1:20" x14ac:dyDescent="0.25">
      <c r="A63" s="42">
        <v>62</v>
      </c>
      <c r="B63" s="18"/>
      <c r="C63" s="18">
        <v>2020</v>
      </c>
      <c r="D63" s="18" t="s">
        <v>12</v>
      </c>
      <c r="E63" s="18">
        <v>2020</v>
      </c>
      <c r="F63" s="18"/>
      <c r="G63" s="18" t="s">
        <v>12</v>
      </c>
      <c r="H63" s="18" t="s">
        <v>12</v>
      </c>
      <c r="I63">
        <v>140067.82509999999</v>
      </c>
      <c r="J63">
        <v>5030144.1509999996</v>
      </c>
      <c r="K63" s="18" t="s">
        <v>1699</v>
      </c>
      <c r="L63" s="18" t="s">
        <v>1699</v>
      </c>
      <c r="M63" s="18" t="s">
        <v>1699</v>
      </c>
      <c r="N63" s="18" t="s">
        <v>1699</v>
      </c>
      <c r="O63" s="18" t="s">
        <v>1699</v>
      </c>
      <c r="P63" s="18" t="s">
        <v>1699</v>
      </c>
      <c r="Q63" s="18" t="s">
        <v>1699</v>
      </c>
      <c r="R63" s="18" t="s">
        <v>1699</v>
      </c>
      <c r="S63" s="35" t="s">
        <v>212</v>
      </c>
      <c r="T63" s="18" t="s">
        <v>225</v>
      </c>
    </row>
    <row r="64" spans="1:20" x14ac:dyDescent="0.25">
      <c r="A64" s="42">
        <v>63</v>
      </c>
      <c r="B64" s="18"/>
      <c r="C64" s="18">
        <v>2020</v>
      </c>
      <c r="D64" s="18" t="s">
        <v>12</v>
      </c>
      <c r="E64" s="18">
        <v>2020</v>
      </c>
      <c r="F64" s="18"/>
      <c r="G64" s="18" t="s">
        <v>12</v>
      </c>
      <c r="H64" s="18" t="s">
        <v>12</v>
      </c>
      <c r="I64">
        <v>140326.24489999999</v>
      </c>
      <c r="J64">
        <v>5030121.68</v>
      </c>
      <c r="K64" s="18" t="s">
        <v>1699</v>
      </c>
      <c r="L64" s="18" t="s">
        <v>1699</v>
      </c>
      <c r="M64" s="18" t="s">
        <v>1699</v>
      </c>
      <c r="N64" s="18" t="s">
        <v>1699</v>
      </c>
      <c r="O64" s="18" t="s">
        <v>1699</v>
      </c>
      <c r="P64" s="18" t="s">
        <v>1699</v>
      </c>
      <c r="Q64" s="18" t="s">
        <v>1699</v>
      </c>
      <c r="R64" s="18" t="s">
        <v>1699</v>
      </c>
      <c r="S64" s="35" t="s">
        <v>212</v>
      </c>
      <c r="T64" s="18" t="s">
        <v>227</v>
      </c>
    </row>
    <row r="65" spans="1:20" x14ac:dyDescent="0.25">
      <c r="A65" s="42">
        <v>64</v>
      </c>
      <c r="B65" s="18"/>
      <c r="C65" s="18">
        <v>2020</v>
      </c>
      <c r="D65" s="18" t="s">
        <v>12</v>
      </c>
      <c r="E65" s="18">
        <v>2020</v>
      </c>
      <c r="F65" s="18"/>
      <c r="G65" s="18" t="s">
        <v>12</v>
      </c>
      <c r="H65" s="18" t="s">
        <v>12</v>
      </c>
      <c r="I65">
        <v>140280.8702</v>
      </c>
      <c r="J65">
        <v>5030097.4800000004</v>
      </c>
      <c r="K65" s="18" t="s">
        <v>1699</v>
      </c>
      <c r="L65" s="18" t="s">
        <v>1699</v>
      </c>
      <c r="M65" s="18" t="s">
        <v>1699</v>
      </c>
      <c r="N65" s="18" t="s">
        <v>1699</v>
      </c>
      <c r="O65" s="18" t="s">
        <v>1699</v>
      </c>
      <c r="P65" s="18" t="s">
        <v>1699</v>
      </c>
      <c r="Q65" s="18" t="s">
        <v>1699</v>
      </c>
      <c r="R65" s="18" t="s">
        <v>1699</v>
      </c>
      <c r="S65" s="35" t="s">
        <v>212</v>
      </c>
      <c r="T65" s="18" t="s">
        <v>229</v>
      </c>
    </row>
    <row r="66" spans="1:20" x14ac:dyDescent="0.25">
      <c r="A66" s="42">
        <v>65</v>
      </c>
      <c r="B66" s="18"/>
      <c r="C66" s="18">
        <v>2020</v>
      </c>
      <c r="D66" s="18" t="s">
        <v>12</v>
      </c>
      <c r="E66" s="18">
        <v>2020</v>
      </c>
      <c r="F66" s="18"/>
      <c r="G66" s="18" t="s">
        <v>12</v>
      </c>
      <c r="H66" s="18" t="s">
        <v>12</v>
      </c>
      <c r="I66">
        <v>140414.83360000001</v>
      </c>
      <c r="J66">
        <v>5029916.8459999999</v>
      </c>
      <c r="K66" s="18" t="s">
        <v>1699</v>
      </c>
      <c r="L66" s="18" t="s">
        <v>1699</v>
      </c>
      <c r="M66" s="18" t="s">
        <v>1699</v>
      </c>
      <c r="N66" s="18" t="s">
        <v>1699</v>
      </c>
      <c r="O66" s="18" t="s">
        <v>1699</v>
      </c>
      <c r="P66" s="18" t="s">
        <v>1699</v>
      </c>
      <c r="Q66" s="18" t="s">
        <v>1699</v>
      </c>
      <c r="R66" s="18" t="s">
        <v>1699</v>
      </c>
      <c r="S66" s="35" t="s">
        <v>212</v>
      </c>
      <c r="T66" s="18" t="s">
        <v>231</v>
      </c>
    </row>
    <row r="67" spans="1:20" x14ac:dyDescent="0.25">
      <c r="A67" s="42">
        <v>66</v>
      </c>
      <c r="B67" s="18"/>
      <c r="C67" s="18">
        <v>2020</v>
      </c>
      <c r="D67" s="18" t="s">
        <v>12</v>
      </c>
      <c r="E67" s="18">
        <v>2020</v>
      </c>
      <c r="F67" s="18"/>
      <c r="G67" s="18" t="s">
        <v>12</v>
      </c>
      <c r="H67" s="18" t="s">
        <v>12</v>
      </c>
      <c r="I67">
        <v>140199.19570000001</v>
      </c>
      <c r="J67">
        <v>5029603.1119999997</v>
      </c>
      <c r="K67" s="18" t="s">
        <v>1699</v>
      </c>
      <c r="L67" s="18" t="s">
        <v>1699</v>
      </c>
      <c r="M67" s="18" t="s">
        <v>1699</v>
      </c>
      <c r="N67" s="18" t="s">
        <v>1699</v>
      </c>
      <c r="O67" s="18" t="s">
        <v>1699</v>
      </c>
      <c r="P67" s="18" t="s">
        <v>1699</v>
      </c>
      <c r="Q67" s="18" t="s">
        <v>1699</v>
      </c>
      <c r="R67" s="18" t="s">
        <v>1699</v>
      </c>
      <c r="S67" s="35" t="s">
        <v>212</v>
      </c>
      <c r="T67" s="18" t="s">
        <v>233</v>
      </c>
    </row>
    <row r="68" spans="1:20" x14ac:dyDescent="0.25">
      <c r="A68" s="42">
        <v>67</v>
      </c>
      <c r="B68" s="18"/>
      <c r="C68" s="18">
        <v>2020</v>
      </c>
      <c r="D68" s="18" t="s">
        <v>12</v>
      </c>
      <c r="E68" s="18">
        <v>2020</v>
      </c>
      <c r="F68" s="18"/>
      <c r="G68" s="18" t="s">
        <v>12</v>
      </c>
      <c r="H68" s="18" t="s">
        <v>12</v>
      </c>
      <c r="I68">
        <v>139689.26019999999</v>
      </c>
      <c r="J68">
        <v>5029865.8899999997</v>
      </c>
      <c r="K68" s="18" t="s">
        <v>1699</v>
      </c>
      <c r="L68" s="18" t="s">
        <v>1699</v>
      </c>
      <c r="M68" s="18" t="s">
        <v>1699</v>
      </c>
      <c r="N68" s="18" t="s">
        <v>1699</v>
      </c>
      <c r="O68" s="18" t="s">
        <v>1699</v>
      </c>
      <c r="P68" s="18" t="s">
        <v>1699</v>
      </c>
      <c r="Q68" s="18" t="s">
        <v>1699</v>
      </c>
      <c r="R68" s="18" t="s">
        <v>1699</v>
      </c>
      <c r="S68" s="35" t="s">
        <v>212</v>
      </c>
      <c r="T68" s="18" t="s">
        <v>235</v>
      </c>
    </row>
    <row r="69" spans="1:20" x14ac:dyDescent="0.25">
      <c r="A69" s="42">
        <v>68</v>
      </c>
      <c r="B69" s="18"/>
      <c r="C69" s="18">
        <v>2020</v>
      </c>
      <c r="D69" s="18" t="s">
        <v>12</v>
      </c>
      <c r="E69" s="18">
        <v>2020</v>
      </c>
      <c r="F69" s="18"/>
      <c r="G69" s="18" t="s">
        <v>12</v>
      </c>
      <c r="H69" s="18" t="s">
        <v>12</v>
      </c>
      <c r="I69">
        <v>140954.3653</v>
      </c>
      <c r="J69">
        <v>5028893.3080000002</v>
      </c>
      <c r="K69" s="18" t="s">
        <v>1699</v>
      </c>
      <c r="L69" s="18" t="s">
        <v>1699</v>
      </c>
      <c r="M69" s="18" t="s">
        <v>1699</v>
      </c>
      <c r="N69" s="18" t="s">
        <v>1699</v>
      </c>
      <c r="O69" s="18" t="s">
        <v>1699</v>
      </c>
      <c r="P69" s="18" t="s">
        <v>1699</v>
      </c>
      <c r="Q69" s="18" t="s">
        <v>1699</v>
      </c>
      <c r="R69" s="18" t="s">
        <v>1699</v>
      </c>
      <c r="S69" s="35" t="s">
        <v>1740</v>
      </c>
      <c r="T69" s="18" t="s">
        <v>238</v>
      </c>
    </row>
    <row r="70" spans="1:20" x14ac:dyDescent="0.25">
      <c r="A70" s="42">
        <v>69</v>
      </c>
      <c r="B70" s="18"/>
      <c r="C70" s="18">
        <v>2020</v>
      </c>
      <c r="D70" s="18" t="s">
        <v>12</v>
      </c>
      <c r="E70" s="18">
        <v>2020</v>
      </c>
      <c r="F70" s="18"/>
      <c r="G70" s="18" t="s">
        <v>12</v>
      </c>
      <c r="H70" s="18" t="s">
        <v>12</v>
      </c>
      <c r="I70">
        <v>141318.8664</v>
      </c>
      <c r="J70">
        <v>5029042.8839999996</v>
      </c>
      <c r="K70" s="18" t="s">
        <v>1699</v>
      </c>
      <c r="L70" s="18" t="s">
        <v>1699</v>
      </c>
      <c r="M70" s="18" t="s">
        <v>1699</v>
      </c>
      <c r="N70" s="18" t="s">
        <v>1699</v>
      </c>
      <c r="O70" s="18" t="s">
        <v>1699</v>
      </c>
      <c r="P70" s="18" t="s">
        <v>1699</v>
      </c>
      <c r="Q70" s="18" t="s">
        <v>1699</v>
      </c>
      <c r="R70" s="18" t="s">
        <v>1699</v>
      </c>
      <c r="S70" s="35" t="s">
        <v>1740</v>
      </c>
      <c r="T70" s="18" t="s">
        <v>240</v>
      </c>
    </row>
    <row r="71" spans="1:20" x14ac:dyDescent="0.25">
      <c r="A71" s="42">
        <v>70</v>
      </c>
      <c r="B71" s="18"/>
      <c r="C71" s="18">
        <v>2020</v>
      </c>
      <c r="D71" s="18" t="s">
        <v>12</v>
      </c>
      <c r="E71" s="18">
        <v>2020</v>
      </c>
      <c r="F71" s="18"/>
      <c r="G71" s="18" t="s">
        <v>12</v>
      </c>
      <c r="H71" s="18" t="s">
        <v>12</v>
      </c>
      <c r="I71">
        <v>141620.92310000001</v>
      </c>
      <c r="J71">
        <v>5029288.3049999997</v>
      </c>
      <c r="K71" s="18" t="s">
        <v>1699</v>
      </c>
      <c r="L71" s="18" t="s">
        <v>1699</v>
      </c>
      <c r="M71" s="18" t="s">
        <v>1699</v>
      </c>
      <c r="N71" s="18" t="s">
        <v>1699</v>
      </c>
      <c r="O71" s="18" t="s">
        <v>1699</v>
      </c>
      <c r="P71" s="18" t="s">
        <v>1699</v>
      </c>
      <c r="Q71" s="18" t="s">
        <v>1699</v>
      </c>
      <c r="R71" s="18" t="s">
        <v>1699</v>
      </c>
      <c r="S71" s="35" t="s">
        <v>1740</v>
      </c>
      <c r="T71" s="18" t="s">
        <v>242</v>
      </c>
    </row>
    <row r="72" spans="1:20" x14ac:dyDescent="0.25">
      <c r="A72" s="42">
        <v>71</v>
      </c>
      <c r="B72" s="18"/>
      <c r="C72" s="18">
        <v>2020</v>
      </c>
      <c r="D72" s="18" t="s">
        <v>12</v>
      </c>
      <c r="E72" s="18">
        <v>2020</v>
      </c>
      <c r="F72" s="18"/>
      <c r="G72" s="18" t="s">
        <v>12</v>
      </c>
      <c r="H72" s="18" t="s">
        <v>12</v>
      </c>
      <c r="I72">
        <v>140878.8511</v>
      </c>
      <c r="J72">
        <v>5029385.6030000001</v>
      </c>
      <c r="K72" s="18" t="s">
        <v>1699</v>
      </c>
      <c r="L72" s="18" t="s">
        <v>1699</v>
      </c>
      <c r="M72" s="18" t="s">
        <v>1699</v>
      </c>
      <c r="N72" s="18" t="s">
        <v>1699</v>
      </c>
      <c r="O72" s="18" t="s">
        <v>1699</v>
      </c>
      <c r="P72" s="18" t="s">
        <v>1699</v>
      </c>
      <c r="Q72" s="18" t="s">
        <v>1699</v>
      </c>
      <c r="R72" s="18" t="s">
        <v>1699</v>
      </c>
      <c r="S72" s="35" t="s">
        <v>1740</v>
      </c>
      <c r="T72" s="18" t="s">
        <v>244</v>
      </c>
    </row>
    <row r="73" spans="1:20" x14ac:dyDescent="0.25">
      <c r="A73" s="42">
        <v>72</v>
      </c>
      <c r="B73" s="18"/>
      <c r="C73" s="18">
        <v>2020</v>
      </c>
      <c r="D73" s="18" t="s">
        <v>12</v>
      </c>
      <c r="E73" s="18">
        <v>2020</v>
      </c>
      <c r="F73" s="18"/>
      <c r="G73" s="18" t="s">
        <v>12</v>
      </c>
      <c r="H73" s="18" t="s">
        <v>12</v>
      </c>
      <c r="I73">
        <v>138765.6379</v>
      </c>
      <c r="J73">
        <v>5029523.0020000003</v>
      </c>
      <c r="K73" s="18" t="s">
        <v>1699</v>
      </c>
      <c r="L73" s="18" t="s">
        <v>1699</v>
      </c>
      <c r="M73" s="18" t="s">
        <v>1699</v>
      </c>
      <c r="N73" s="18" t="s">
        <v>1699</v>
      </c>
      <c r="O73" s="18" t="s">
        <v>1699</v>
      </c>
      <c r="P73" s="18" t="s">
        <v>1699</v>
      </c>
      <c r="Q73" s="18" t="s">
        <v>1699</v>
      </c>
      <c r="R73" s="18" t="s">
        <v>1699</v>
      </c>
      <c r="S73" s="35" t="s">
        <v>1740</v>
      </c>
      <c r="T73" s="18" t="s">
        <v>246</v>
      </c>
    </row>
    <row r="74" spans="1:20" x14ac:dyDescent="0.25">
      <c r="A74" s="42">
        <v>73</v>
      </c>
      <c r="B74" s="17"/>
      <c r="C74" s="18">
        <v>2020</v>
      </c>
      <c r="D74" s="18" t="s">
        <v>12</v>
      </c>
      <c r="E74" s="18">
        <v>2020</v>
      </c>
      <c r="F74" s="17"/>
      <c r="G74" s="18" t="s">
        <v>12</v>
      </c>
      <c r="H74" s="18" t="s">
        <v>12</v>
      </c>
      <c r="I74" s="17">
        <v>131538.38870000001</v>
      </c>
      <c r="J74" s="17">
        <v>5021956.2249999903</v>
      </c>
      <c r="K74" s="18" t="s">
        <v>1699</v>
      </c>
      <c r="L74" s="18" t="s">
        <v>1699</v>
      </c>
      <c r="M74" s="18" t="s">
        <v>1699</v>
      </c>
      <c r="N74" s="18" t="s">
        <v>1699</v>
      </c>
      <c r="O74" s="18" t="s">
        <v>1699</v>
      </c>
      <c r="P74" s="18" t="s">
        <v>1699</v>
      </c>
      <c r="Q74" s="18" t="s">
        <v>1699</v>
      </c>
      <c r="R74" s="18" t="s">
        <v>1699</v>
      </c>
      <c r="S74" s="35" t="s">
        <v>1740</v>
      </c>
      <c r="T74" s="18" t="s">
        <v>248</v>
      </c>
    </row>
    <row r="75" spans="1:20" x14ac:dyDescent="0.25">
      <c r="A75" s="42">
        <v>74</v>
      </c>
      <c r="C75" s="18">
        <v>2020</v>
      </c>
      <c r="D75" s="18" t="s">
        <v>12</v>
      </c>
      <c r="E75" s="18">
        <v>2020</v>
      </c>
      <c r="G75" s="18" t="s">
        <v>12</v>
      </c>
      <c r="H75" s="18" t="s">
        <v>12</v>
      </c>
      <c r="I75">
        <v>131473.613109675</v>
      </c>
      <c r="J75">
        <v>5023575.9352404801</v>
      </c>
      <c r="K75" s="18" t="s">
        <v>1699</v>
      </c>
      <c r="L75" s="18" t="s">
        <v>1699</v>
      </c>
      <c r="M75" s="18" t="s">
        <v>1699</v>
      </c>
      <c r="N75" s="18" t="s">
        <v>1699</v>
      </c>
      <c r="O75" s="18" t="s">
        <v>1699</v>
      </c>
      <c r="P75" s="18" t="s">
        <v>1699</v>
      </c>
      <c r="Q75" s="18" t="s">
        <v>1699</v>
      </c>
      <c r="R75" s="18" t="s">
        <v>1699</v>
      </c>
      <c r="S75" s="35" t="s">
        <v>1740</v>
      </c>
      <c r="T75" s="18" t="s">
        <v>250</v>
      </c>
    </row>
    <row r="76" spans="1:20" x14ac:dyDescent="0.25">
      <c r="A76" s="42">
        <v>75</v>
      </c>
      <c r="C76" s="18">
        <v>2020</v>
      </c>
      <c r="D76" s="18" t="s">
        <v>12</v>
      </c>
      <c r="E76" s="18">
        <v>2020</v>
      </c>
      <c r="G76" s="18" t="s">
        <v>12</v>
      </c>
      <c r="H76" s="18" t="s">
        <v>12</v>
      </c>
      <c r="I76">
        <v>133503.944954281</v>
      </c>
      <c r="J76">
        <v>5025317.1895835204</v>
      </c>
      <c r="K76" s="18" t="s">
        <v>1699</v>
      </c>
      <c r="L76" s="18" t="s">
        <v>1699</v>
      </c>
      <c r="M76" s="18" t="s">
        <v>1699</v>
      </c>
      <c r="N76" s="18" t="s">
        <v>1699</v>
      </c>
      <c r="O76" s="18" t="s">
        <v>1699</v>
      </c>
      <c r="P76" s="18" t="s">
        <v>1699</v>
      </c>
      <c r="Q76" s="18" t="s">
        <v>1699</v>
      </c>
      <c r="R76" s="18" t="s">
        <v>1699</v>
      </c>
      <c r="S76" s="35" t="s">
        <v>1740</v>
      </c>
      <c r="T76" s="18" t="s">
        <v>252</v>
      </c>
    </row>
    <row r="77" spans="1:20" x14ac:dyDescent="0.25">
      <c r="A77" s="42">
        <v>76</v>
      </c>
      <c r="C77" s="18">
        <v>2020</v>
      </c>
      <c r="D77" s="18" t="s">
        <v>12</v>
      </c>
      <c r="E77" s="18">
        <v>2020</v>
      </c>
      <c r="G77" s="18" t="s">
        <v>12</v>
      </c>
      <c r="H77" s="18" t="s">
        <v>12</v>
      </c>
      <c r="I77">
        <v>134436.324832157</v>
      </c>
      <c r="J77">
        <v>5024467.0142023601</v>
      </c>
      <c r="K77" s="18" t="s">
        <v>1699</v>
      </c>
      <c r="L77" s="18" t="s">
        <v>1699</v>
      </c>
      <c r="M77" s="18" t="s">
        <v>1699</v>
      </c>
      <c r="N77" s="18" t="s">
        <v>1699</v>
      </c>
      <c r="O77" s="18" t="s">
        <v>1699</v>
      </c>
      <c r="P77" s="18" t="s">
        <v>1699</v>
      </c>
      <c r="Q77" s="18" t="s">
        <v>1699</v>
      </c>
      <c r="R77" s="18" t="s">
        <v>1699</v>
      </c>
      <c r="S77" s="35" t="s">
        <v>1740</v>
      </c>
      <c r="T77" s="18" t="s">
        <v>254</v>
      </c>
    </row>
    <row r="78" spans="1:20" x14ac:dyDescent="0.25">
      <c r="A78" s="42">
        <v>77</v>
      </c>
      <c r="B78" s="18"/>
      <c r="C78" s="18">
        <v>1946</v>
      </c>
      <c r="D78" s="18" t="s">
        <v>12</v>
      </c>
      <c r="E78" s="18">
        <v>1946</v>
      </c>
      <c r="F78" s="18"/>
      <c r="G78" s="18" t="s">
        <v>12</v>
      </c>
      <c r="H78" s="18" t="s">
        <v>12</v>
      </c>
      <c r="I78">
        <v>137538.7745</v>
      </c>
      <c r="J78">
        <v>5029497.682</v>
      </c>
      <c r="K78" s="18" t="s">
        <v>1699</v>
      </c>
      <c r="L78" s="18" t="s">
        <v>1699</v>
      </c>
      <c r="M78" s="18" t="s">
        <v>1699</v>
      </c>
      <c r="N78" s="18" t="s">
        <v>1699</v>
      </c>
      <c r="O78" s="18" t="s">
        <v>1699</v>
      </c>
      <c r="P78" s="18" t="s">
        <v>1699</v>
      </c>
      <c r="Q78" s="18" t="s">
        <v>1699</v>
      </c>
      <c r="R78" s="18" t="s">
        <v>1699</v>
      </c>
      <c r="S78" s="35" t="s">
        <v>1740</v>
      </c>
      <c r="T78" s="18" t="s">
        <v>256</v>
      </c>
    </row>
    <row r="79" spans="1:20" x14ac:dyDescent="0.25">
      <c r="A79" s="42">
        <v>78</v>
      </c>
      <c r="B79" s="18"/>
      <c r="C79" s="18">
        <v>1946</v>
      </c>
      <c r="D79" s="18" t="s">
        <v>12</v>
      </c>
      <c r="E79" s="18">
        <v>1946</v>
      </c>
      <c r="F79" s="18"/>
      <c r="G79" s="18" t="s">
        <v>12</v>
      </c>
      <c r="H79" s="18" t="s">
        <v>12</v>
      </c>
      <c r="I79">
        <v>136008.1489</v>
      </c>
      <c r="J79">
        <v>5029385.97</v>
      </c>
      <c r="K79" s="18" t="s">
        <v>1699</v>
      </c>
      <c r="L79" s="18" t="s">
        <v>1699</v>
      </c>
      <c r="M79" s="18" t="s">
        <v>1699</v>
      </c>
      <c r="N79" s="18" t="s">
        <v>1699</v>
      </c>
      <c r="O79" s="18" t="s">
        <v>1699</v>
      </c>
      <c r="P79" s="18" t="s">
        <v>1699</v>
      </c>
      <c r="Q79" s="18" t="s">
        <v>1699</v>
      </c>
      <c r="R79" s="18" t="s">
        <v>1699</v>
      </c>
      <c r="S79" s="35" t="s">
        <v>1740</v>
      </c>
      <c r="T79" s="18" t="s">
        <v>258</v>
      </c>
    </row>
    <row r="80" spans="1:20" x14ac:dyDescent="0.25">
      <c r="A80" s="42">
        <v>79</v>
      </c>
      <c r="B80" s="18"/>
      <c r="C80" s="18">
        <v>1946</v>
      </c>
      <c r="D80" s="18" t="s">
        <v>12</v>
      </c>
      <c r="E80" s="18">
        <v>1946</v>
      </c>
      <c r="F80" s="18"/>
      <c r="G80" s="18" t="s">
        <v>12</v>
      </c>
      <c r="H80" s="18" t="s">
        <v>12</v>
      </c>
      <c r="I80">
        <v>136293.37460000001</v>
      </c>
      <c r="J80">
        <v>5028452.8059999999</v>
      </c>
      <c r="K80" s="18" t="s">
        <v>1699</v>
      </c>
      <c r="L80" s="18" t="s">
        <v>1699</v>
      </c>
      <c r="M80" s="18" t="s">
        <v>1699</v>
      </c>
      <c r="N80" s="18" t="s">
        <v>1699</v>
      </c>
      <c r="O80" s="18" t="s">
        <v>1699</v>
      </c>
      <c r="P80" s="18" t="s">
        <v>1699</v>
      </c>
      <c r="Q80" s="18" t="s">
        <v>1699</v>
      </c>
      <c r="R80" s="18" t="s">
        <v>1699</v>
      </c>
      <c r="S80" s="35" t="s">
        <v>1740</v>
      </c>
      <c r="T80" s="18" t="s">
        <v>260</v>
      </c>
    </row>
    <row r="81" spans="1:20" x14ac:dyDescent="0.25">
      <c r="A81" s="42">
        <v>80</v>
      </c>
      <c r="B81" s="18"/>
      <c r="C81" s="18">
        <v>1946</v>
      </c>
      <c r="D81" s="18" t="s">
        <v>12</v>
      </c>
      <c r="E81" s="18">
        <v>1946</v>
      </c>
      <c r="F81" s="18"/>
      <c r="G81" s="18" t="s">
        <v>12</v>
      </c>
      <c r="H81" s="18" t="s">
        <v>12</v>
      </c>
      <c r="I81">
        <v>134514.64139999999</v>
      </c>
      <c r="J81">
        <v>5028036.5939999996</v>
      </c>
      <c r="K81" s="18" t="s">
        <v>1699</v>
      </c>
      <c r="L81" s="18" t="s">
        <v>1699</v>
      </c>
      <c r="M81" s="18" t="s">
        <v>1699</v>
      </c>
      <c r="N81" s="18" t="s">
        <v>1699</v>
      </c>
      <c r="O81" s="18" t="s">
        <v>1699</v>
      </c>
      <c r="P81" s="18" t="s">
        <v>1699</v>
      </c>
      <c r="Q81" s="18" t="s">
        <v>1699</v>
      </c>
      <c r="R81" s="18" t="s">
        <v>1699</v>
      </c>
      <c r="S81" s="35" t="s">
        <v>1740</v>
      </c>
      <c r="T81" s="18" t="s">
        <v>262</v>
      </c>
    </row>
    <row r="82" spans="1:20" x14ac:dyDescent="0.25">
      <c r="A82" s="42">
        <v>81</v>
      </c>
      <c r="B82" s="18"/>
      <c r="C82" s="18">
        <v>1946</v>
      </c>
      <c r="D82" s="18" t="s">
        <v>12</v>
      </c>
      <c r="E82" s="18">
        <v>1946</v>
      </c>
      <c r="F82" s="18"/>
      <c r="G82" s="18" t="s">
        <v>12</v>
      </c>
      <c r="H82" s="18" t="s">
        <v>12</v>
      </c>
      <c r="I82">
        <v>134411.83499999999</v>
      </c>
      <c r="J82">
        <v>5027095.273</v>
      </c>
      <c r="K82" s="18" t="s">
        <v>1699</v>
      </c>
      <c r="L82" s="18" t="s">
        <v>1699</v>
      </c>
      <c r="M82" s="18" t="s">
        <v>1699</v>
      </c>
      <c r="N82" s="18" t="s">
        <v>1699</v>
      </c>
      <c r="O82" s="18" t="s">
        <v>1699</v>
      </c>
      <c r="P82" s="18" t="s">
        <v>1699</v>
      </c>
      <c r="Q82" s="18" t="s">
        <v>1699</v>
      </c>
      <c r="R82" s="18" t="s">
        <v>1699</v>
      </c>
      <c r="S82" s="35" t="s">
        <v>1740</v>
      </c>
      <c r="T82" s="18" t="s">
        <v>264</v>
      </c>
    </row>
    <row r="83" spans="1:20" x14ac:dyDescent="0.25">
      <c r="C83" s="18"/>
    </row>
    <row r="84" spans="1:20" x14ac:dyDescent="0.25">
      <c r="C84" s="18"/>
    </row>
    <row r="85" spans="1:20" x14ac:dyDescent="0.25">
      <c r="C85" s="18"/>
    </row>
    <row r="86" spans="1:20" x14ac:dyDescent="0.25">
      <c r="C86" s="18"/>
    </row>
    <row r="87" spans="1:20" x14ac:dyDescent="0.25">
      <c r="C87" s="18"/>
    </row>
    <row r="88" spans="1:20" x14ac:dyDescent="0.25">
      <c r="C88" s="18"/>
    </row>
    <row r="89" spans="1:20" x14ac:dyDescent="0.25">
      <c r="C89" s="18"/>
    </row>
    <row r="90" spans="1:20" x14ac:dyDescent="0.25">
      <c r="C90" s="18"/>
    </row>
    <row r="91" spans="1:20" x14ac:dyDescent="0.25">
      <c r="C91" s="18"/>
    </row>
    <row r="92" spans="1:20" x14ac:dyDescent="0.25">
      <c r="C92" s="18"/>
    </row>
    <row r="93" spans="1:20" x14ac:dyDescent="0.25">
      <c r="C93" s="18"/>
    </row>
    <row r="94" spans="1:20" x14ac:dyDescent="0.25">
      <c r="C94" s="18"/>
    </row>
    <row r="95" spans="1:20" x14ac:dyDescent="0.25">
      <c r="C95" s="18"/>
    </row>
    <row r="96" spans="1:20" x14ac:dyDescent="0.25">
      <c r="C96" s="18"/>
    </row>
    <row r="97" spans="3:3" x14ac:dyDescent="0.25">
      <c r="C97" s="18"/>
    </row>
    <row r="98" spans="3:3" x14ac:dyDescent="0.25">
      <c r="C98" s="18"/>
    </row>
    <row r="99" spans="3:3" x14ac:dyDescent="0.25">
      <c r="C99" s="18"/>
    </row>
    <row r="100" spans="3:3" x14ac:dyDescent="0.25">
      <c r="C100" s="18"/>
    </row>
    <row r="101" spans="3:3" x14ac:dyDescent="0.25">
      <c r="C101" s="18"/>
    </row>
    <row r="102" spans="3:3" x14ac:dyDescent="0.25">
      <c r="C102" s="18"/>
    </row>
    <row r="103" spans="3:3" x14ac:dyDescent="0.25">
      <c r="C103" s="18"/>
    </row>
    <row r="104" spans="3:3" x14ac:dyDescent="0.25">
      <c r="C104" s="18"/>
    </row>
    <row r="105" spans="3:3" x14ac:dyDescent="0.25">
      <c r="C105" s="18"/>
    </row>
    <row r="106" spans="3:3" x14ac:dyDescent="0.25">
      <c r="C106" s="18"/>
    </row>
    <row r="107" spans="3:3" x14ac:dyDescent="0.25">
      <c r="C107" s="18"/>
    </row>
    <row r="108" spans="3:3" x14ac:dyDescent="0.25">
      <c r="C108" s="18"/>
    </row>
    <row r="109" spans="3:3" x14ac:dyDescent="0.25">
      <c r="C109" s="18"/>
    </row>
    <row r="110" spans="3:3" x14ac:dyDescent="0.25">
      <c r="C110" s="18"/>
    </row>
    <row r="111" spans="3:3" x14ac:dyDescent="0.25">
      <c r="C111" s="18"/>
    </row>
    <row r="112" spans="3:3" x14ac:dyDescent="0.25">
      <c r="C112" s="18"/>
    </row>
    <row r="113" spans="3:3" x14ac:dyDescent="0.25">
      <c r="C113" s="18"/>
    </row>
    <row r="114" spans="3:3" x14ac:dyDescent="0.25">
      <c r="C114" s="18"/>
    </row>
    <row r="115" spans="3:3" x14ac:dyDescent="0.25">
      <c r="C115" s="18"/>
    </row>
    <row r="116" spans="3:3" x14ac:dyDescent="0.25">
      <c r="C116" s="18"/>
    </row>
    <row r="117" spans="3:3" x14ac:dyDescent="0.25">
      <c r="C117" s="18"/>
    </row>
    <row r="118" spans="3:3" x14ac:dyDescent="0.25">
      <c r="C118" s="18"/>
    </row>
    <row r="119" spans="3:3" x14ac:dyDescent="0.25">
      <c r="C119" s="18"/>
    </row>
    <row r="120" spans="3:3" x14ac:dyDescent="0.25">
      <c r="C120" s="18"/>
    </row>
    <row r="121" spans="3:3" x14ac:dyDescent="0.25">
      <c r="C121" s="18"/>
    </row>
    <row r="122" spans="3:3" x14ac:dyDescent="0.25">
      <c r="C122" s="18"/>
    </row>
    <row r="123" spans="3:3" x14ac:dyDescent="0.25">
      <c r="C123" s="18"/>
    </row>
    <row r="124" spans="3:3" x14ac:dyDescent="0.25">
      <c r="C124" s="18"/>
    </row>
    <row r="125" spans="3:3" x14ac:dyDescent="0.25">
      <c r="C125" s="18"/>
    </row>
    <row r="126" spans="3:3" x14ac:dyDescent="0.25">
      <c r="C126" s="18"/>
    </row>
    <row r="127" spans="3:3" x14ac:dyDescent="0.25">
      <c r="C127" s="18"/>
    </row>
    <row r="128" spans="3:3" x14ac:dyDescent="0.25">
      <c r="C128" s="18"/>
    </row>
    <row r="129" spans="3:3" x14ac:dyDescent="0.25">
      <c r="C129" s="18"/>
    </row>
    <row r="130" spans="3:3" x14ac:dyDescent="0.25">
      <c r="C130" s="18"/>
    </row>
    <row r="131" spans="3:3" x14ac:dyDescent="0.25">
      <c r="C131" s="18"/>
    </row>
    <row r="132" spans="3:3" x14ac:dyDescent="0.25">
      <c r="C132" s="18"/>
    </row>
    <row r="133" spans="3:3" x14ac:dyDescent="0.25">
      <c r="C133" s="18"/>
    </row>
    <row r="134" spans="3:3" x14ac:dyDescent="0.25">
      <c r="C134" s="18"/>
    </row>
    <row r="135" spans="3:3" x14ac:dyDescent="0.25">
      <c r="C135" s="18"/>
    </row>
    <row r="136" spans="3:3" x14ac:dyDescent="0.25">
      <c r="C136" s="18"/>
    </row>
    <row r="137" spans="3:3" x14ac:dyDescent="0.25">
      <c r="C137" s="18"/>
    </row>
    <row r="138" spans="3:3" x14ac:dyDescent="0.25">
      <c r="C138" s="18"/>
    </row>
    <row r="139" spans="3:3" x14ac:dyDescent="0.25">
      <c r="C139" s="18"/>
    </row>
    <row r="140" spans="3:3" x14ac:dyDescent="0.25">
      <c r="C140" s="18"/>
    </row>
    <row r="141" spans="3:3" x14ac:dyDescent="0.25">
      <c r="C141" s="18"/>
    </row>
    <row r="142" spans="3:3" x14ac:dyDescent="0.25">
      <c r="C142" s="18"/>
    </row>
    <row r="143" spans="3:3" x14ac:dyDescent="0.25">
      <c r="C143" s="18"/>
    </row>
    <row r="144" spans="3:3" x14ac:dyDescent="0.25">
      <c r="C144" s="18"/>
    </row>
    <row r="145" spans="3:3" x14ac:dyDescent="0.25">
      <c r="C145" s="18"/>
    </row>
    <row r="146" spans="3:3" x14ac:dyDescent="0.25">
      <c r="C146" s="18"/>
    </row>
    <row r="147" spans="3:3" x14ac:dyDescent="0.25">
      <c r="C147" s="18"/>
    </row>
    <row r="148" spans="3:3" x14ac:dyDescent="0.25">
      <c r="C148" s="18"/>
    </row>
    <row r="149" spans="3:3" x14ac:dyDescent="0.25">
      <c r="C149" s="18"/>
    </row>
    <row r="150" spans="3:3" x14ac:dyDescent="0.25">
      <c r="C150" s="18"/>
    </row>
    <row r="151" spans="3:3" x14ac:dyDescent="0.25">
      <c r="C151" s="18"/>
    </row>
    <row r="152" spans="3:3" x14ac:dyDescent="0.25">
      <c r="C152" s="18"/>
    </row>
    <row r="153" spans="3:3" x14ac:dyDescent="0.25">
      <c r="C153" s="18"/>
    </row>
    <row r="154" spans="3:3" x14ac:dyDescent="0.25">
      <c r="C154" s="18"/>
    </row>
    <row r="155" spans="3:3" x14ac:dyDescent="0.25">
      <c r="C155" s="18"/>
    </row>
    <row r="156" spans="3:3" x14ac:dyDescent="0.25">
      <c r="C156" s="18"/>
    </row>
    <row r="157" spans="3:3" x14ac:dyDescent="0.25">
      <c r="C157" s="18"/>
    </row>
    <row r="158" spans="3:3" x14ac:dyDescent="0.25">
      <c r="C158" s="18"/>
    </row>
    <row r="159" spans="3:3" x14ac:dyDescent="0.25">
      <c r="C159" s="18"/>
    </row>
    <row r="160" spans="3:3" x14ac:dyDescent="0.25">
      <c r="C160" s="18"/>
    </row>
    <row r="161" spans="3:3" x14ac:dyDescent="0.25">
      <c r="C161" s="18"/>
    </row>
    <row r="162" spans="3:3" x14ac:dyDescent="0.25">
      <c r="C162" s="18"/>
    </row>
    <row r="163" spans="3:3" x14ac:dyDescent="0.25">
      <c r="C163" s="18"/>
    </row>
    <row r="164" spans="3:3" x14ac:dyDescent="0.25">
      <c r="C164" s="18"/>
    </row>
    <row r="165" spans="3:3" x14ac:dyDescent="0.25">
      <c r="C165" s="18"/>
    </row>
    <row r="166" spans="3:3" x14ac:dyDescent="0.25">
      <c r="C166" s="18"/>
    </row>
    <row r="167" spans="3:3" x14ac:dyDescent="0.25">
      <c r="C167" s="18"/>
    </row>
    <row r="168" spans="3:3" x14ac:dyDescent="0.25">
      <c r="C168" s="18"/>
    </row>
    <row r="169" spans="3:3" x14ac:dyDescent="0.25">
      <c r="C169" s="18"/>
    </row>
    <row r="170" spans="3:3" x14ac:dyDescent="0.25">
      <c r="C170" s="18"/>
    </row>
    <row r="171" spans="3:3" x14ac:dyDescent="0.25">
      <c r="C171" s="18"/>
    </row>
    <row r="172" spans="3:3" x14ac:dyDescent="0.25">
      <c r="C172" s="18"/>
    </row>
    <row r="173" spans="3:3" x14ac:dyDescent="0.25">
      <c r="C173" s="18"/>
    </row>
    <row r="174" spans="3:3" x14ac:dyDescent="0.25">
      <c r="C174" s="18"/>
    </row>
    <row r="175" spans="3:3" x14ac:dyDescent="0.25">
      <c r="C175" s="18"/>
    </row>
    <row r="176" spans="3:3" x14ac:dyDescent="0.25">
      <c r="C176" s="18"/>
    </row>
    <row r="177" spans="3:3" x14ac:dyDescent="0.25">
      <c r="C177" s="18"/>
    </row>
    <row r="178" spans="3:3" x14ac:dyDescent="0.25">
      <c r="C178" s="18"/>
    </row>
    <row r="179" spans="3:3" x14ac:dyDescent="0.25">
      <c r="C179" s="18"/>
    </row>
    <row r="180" spans="3:3" x14ac:dyDescent="0.25">
      <c r="C180" s="18"/>
    </row>
    <row r="181" spans="3:3" x14ac:dyDescent="0.25">
      <c r="C181" s="18"/>
    </row>
    <row r="182" spans="3:3" x14ac:dyDescent="0.25">
      <c r="C182" s="18"/>
    </row>
    <row r="183" spans="3:3" x14ac:dyDescent="0.25">
      <c r="C183" s="18"/>
    </row>
    <row r="184" spans="3:3" x14ac:dyDescent="0.25">
      <c r="C184" s="18"/>
    </row>
    <row r="185" spans="3:3" x14ac:dyDescent="0.25">
      <c r="C185" s="18"/>
    </row>
    <row r="186" spans="3:3" x14ac:dyDescent="0.25">
      <c r="C186" s="18"/>
    </row>
    <row r="187" spans="3:3" x14ac:dyDescent="0.25">
      <c r="C187" s="18"/>
    </row>
    <row r="188" spans="3:3" x14ac:dyDescent="0.25">
      <c r="C188" s="18"/>
    </row>
    <row r="189" spans="3:3" x14ac:dyDescent="0.25">
      <c r="C189" s="18"/>
    </row>
    <row r="190" spans="3:3" x14ac:dyDescent="0.25">
      <c r="C190" s="18"/>
    </row>
    <row r="191" spans="3:3" x14ac:dyDescent="0.25">
      <c r="C191" s="18"/>
    </row>
    <row r="192" spans="3:3" x14ac:dyDescent="0.25">
      <c r="C192" s="18"/>
    </row>
    <row r="193" spans="3:3" x14ac:dyDescent="0.25">
      <c r="C193" s="18"/>
    </row>
    <row r="194" spans="3:3" x14ac:dyDescent="0.25">
      <c r="C194" s="18"/>
    </row>
    <row r="195" spans="3:3" x14ac:dyDescent="0.25">
      <c r="C195" s="18"/>
    </row>
    <row r="196" spans="3:3" x14ac:dyDescent="0.25">
      <c r="C196" s="18"/>
    </row>
    <row r="197" spans="3:3" x14ac:dyDescent="0.25">
      <c r="C197" s="18"/>
    </row>
    <row r="198" spans="3:3" x14ac:dyDescent="0.25">
      <c r="C198" s="18"/>
    </row>
    <row r="199" spans="3:3" x14ac:dyDescent="0.25">
      <c r="C199" s="18"/>
    </row>
    <row r="200" spans="3:3" x14ac:dyDescent="0.25">
      <c r="C200" s="18"/>
    </row>
    <row r="201" spans="3:3" x14ac:dyDescent="0.25">
      <c r="C201" s="18"/>
    </row>
    <row r="202" spans="3:3" x14ac:dyDescent="0.25">
      <c r="C202" s="18"/>
    </row>
    <row r="203" spans="3:3" x14ac:dyDescent="0.25">
      <c r="C203" s="18"/>
    </row>
    <row r="204" spans="3:3" x14ac:dyDescent="0.25">
      <c r="C204" s="18"/>
    </row>
    <row r="205" spans="3:3" x14ac:dyDescent="0.25">
      <c r="C205" s="18"/>
    </row>
    <row r="206" spans="3:3" x14ac:dyDescent="0.25">
      <c r="C206" s="18"/>
    </row>
    <row r="207" spans="3:3" x14ac:dyDescent="0.25">
      <c r="C207" s="18"/>
    </row>
    <row r="208" spans="3:3" x14ac:dyDescent="0.25">
      <c r="C208" s="18"/>
    </row>
    <row r="209" spans="3:3" x14ac:dyDescent="0.25">
      <c r="C209" s="18"/>
    </row>
    <row r="210" spans="3:3" x14ac:dyDescent="0.25">
      <c r="C210" s="18"/>
    </row>
    <row r="211" spans="3:3" x14ac:dyDescent="0.25">
      <c r="C211" s="18"/>
    </row>
    <row r="212" spans="3:3" x14ac:dyDescent="0.25">
      <c r="C212" s="18"/>
    </row>
    <row r="213" spans="3:3" x14ac:dyDescent="0.25">
      <c r="C213" s="18"/>
    </row>
    <row r="214" spans="3:3" x14ac:dyDescent="0.25">
      <c r="C214" s="18"/>
    </row>
    <row r="215" spans="3:3" x14ac:dyDescent="0.25">
      <c r="C215" s="18"/>
    </row>
    <row r="216" spans="3:3" x14ac:dyDescent="0.25">
      <c r="C216" s="18"/>
    </row>
    <row r="217" spans="3:3" x14ac:dyDescent="0.25">
      <c r="C217" s="18"/>
    </row>
    <row r="218" spans="3:3" x14ac:dyDescent="0.25">
      <c r="C218" s="18"/>
    </row>
    <row r="219" spans="3:3" x14ac:dyDescent="0.25">
      <c r="C219" s="18"/>
    </row>
    <row r="220" spans="3:3" x14ac:dyDescent="0.25">
      <c r="C220" s="18"/>
    </row>
    <row r="221" spans="3:3" x14ac:dyDescent="0.25">
      <c r="C221" s="18"/>
    </row>
    <row r="222" spans="3:3" x14ac:dyDescent="0.25">
      <c r="C222" s="18"/>
    </row>
    <row r="223" spans="3:3" x14ac:dyDescent="0.25">
      <c r="C223" s="18"/>
    </row>
    <row r="224" spans="3:3" x14ac:dyDescent="0.25">
      <c r="C224" s="18"/>
    </row>
    <row r="225" spans="3:3" x14ac:dyDescent="0.25">
      <c r="C225" s="18"/>
    </row>
    <row r="226" spans="3:3" x14ac:dyDescent="0.25">
      <c r="C226" s="18"/>
    </row>
    <row r="227" spans="3:3" x14ac:dyDescent="0.25">
      <c r="C227" s="18"/>
    </row>
    <row r="228" spans="3:3" x14ac:dyDescent="0.25">
      <c r="C228" s="18"/>
    </row>
    <row r="229" spans="3:3" x14ac:dyDescent="0.25">
      <c r="C229" s="18"/>
    </row>
    <row r="230" spans="3:3" x14ac:dyDescent="0.25">
      <c r="C230" s="18"/>
    </row>
    <row r="231" spans="3:3" x14ac:dyDescent="0.25">
      <c r="C231" s="18"/>
    </row>
    <row r="232" spans="3:3" x14ac:dyDescent="0.25">
      <c r="C232" s="18"/>
    </row>
    <row r="233" spans="3:3" x14ac:dyDescent="0.25">
      <c r="C233" s="18"/>
    </row>
    <row r="234" spans="3:3" x14ac:dyDescent="0.25">
      <c r="C234" s="18"/>
    </row>
    <row r="235" spans="3:3" x14ac:dyDescent="0.25">
      <c r="C235" s="18"/>
    </row>
    <row r="236" spans="3:3" x14ac:dyDescent="0.25">
      <c r="C236" s="18"/>
    </row>
    <row r="237" spans="3:3" x14ac:dyDescent="0.25">
      <c r="C237" s="18"/>
    </row>
    <row r="238" spans="3:3" x14ac:dyDescent="0.25">
      <c r="C238" s="18"/>
    </row>
    <row r="239" spans="3:3" x14ac:dyDescent="0.25">
      <c r="C239" s="18"/>
    </row>
    <row r="240" spans="3:3" x14ac:dyDescent="0.25">
      <c r="C240" s="18"/>
    </row>
    <row r="241" spans="3:3" x14ac:dyDescent="0.25">
      <c r="C241" s="18"/>
    </row>
    <row r="242" spans="3:3" x14ac:dyDescent="0.25">
      <c r="C242" s="18"/>
    </row>
    <row r="243" spans="3:3" x14ac:dyDescent="0.25">
      <c r="C243" s="18"/>
    </row>
    <row r="244" spans="3:3" x14ac:dyDescent="0.25">
      <c r="C244" s="18"/>
    </row>
    <row r="245" spans="3:3" x14ac:dyDescent="0.25">
      <c r="C245" s="18"/>
    </row>
    <row r="246" spans="3:3" x14ac:dyDescent="0.25">
      <c r="C246" s="18"/>
    </row>
    <row r="247" spans="3:3" x14ac:dyDescent="0.25">
      <c r="C247" s="18"/>
    </row>
    <row r="248" spans="3:3" x14ac:dyDescent="0.25">
      <c r="C248" s="18"/>
    </row>
    <row r="249" spans="3:3" x14ac:dyDescent="0.25">
      <c r="C249" s="18"/>
    </row>
    <row r="250" spans="3:3" x14ac:dyDescent="0.25">
      <c r="C250" s="18"/>
    </row>
    <row r="251" spans="3:3" x14ac:dyDescent="0.25">
      <c r="C251" s="18"/>
    </row>
    <row r="252" spans="3:3" x14ac:dyDescent="0.25">
      <c r="C252" s="18"/>
    </row>
    <row r="253" spans="3:3" x14ac:dyDescent="0.25">
      <c r="C253" s="18"/>
    </row>
    <row r="254" spans="3:3" x14ac:dyDescent="0.25">
      <c r="C254" s="18"/>
    </row>
    <row r="255" spans="3:3" x14ac:dyDescent="0.25">
      <c r="C255" s="18"/>
    </row>
    <row r="256" spans="3:3" x14ac:dyDescent="0.25">
      <c r="C256" s="18"/>
    </row>
    <row r="257" spans="3:3" x14ac:dyDescent="0.25">
      <c r="C257" s="18"/>
    </row>
    <row r="258" spans="3:3" x14ac:dyDescent="0.25">
      <c r="C258" s="18"/>
    </row>
    <row r="259" spans="3:3" x14ac:dyDescent="0.25">
      <c r="C259" s="18"/>
    </row>
    <row r="260" spans="3:3" x14ac:dyDescent="0.25">
      <c r="C260" s="18"/>
    </row>
    <row r="261" spans="3:3" x14ac:dyDescent="0.25">
      <c r="C261" s="18"/>
    </row>
    <row r="262" spans="3:3" x14ac:dyDescent="0.25">
      <c r="C262" s="18"/>
    </row>
    <row r="263" spans="3:3" x14ac:dyDescent="0.25">
      <c r="C263" s="18"/>
    </row>
    <row r="264" spans="3:3" x14ac:dyDescent="0.25">
      <c r="C264" s="18"/>
    </row>
    <row r="265" spans="3:3" x14ac:dyDescent="0.25">
      <c r="C265" s="18"/>
    </row>
    <row r="266" spans="3:3" x14ac:dyDescent="0.25">
      <c r="C266" s="18"/>
    </row>
    <row r="267" spans="3:3" x14ac:dyDescent="0.25">
      <c r="C267" s="18"/>
    </row>
    <row r="268" spans="3:3" x14ac:dyDescent="0.25">
      <c r="C268" s="18"/>
    </row>
    <row r="269" spans="3:3" x14ac:dyDescent="0.25">
      <c r="C269" s="18"/>
    </row>
    <row r="270" spans="3:3" x14ac:dyDescent="0.25">
      <c r="C270" s="18"/>
    </row>
    <row r="271" spans="3:3" x14ac:dyDescent="0.25">
      <c r="C271" s="18"/>
    </row>
    <row r="272" spans="3:3" x14ac:dyDescent="0.25">
      <c r="C272" s="18"/>
    </row>
    <row r="273" spans="3:3" x14ac:dyDescent="0.25">
      <c r="C273" s="18"/>
    </row>
    <row r="274" spans="3:3" x14ac:dyDescent="0.25">
      <c r="C274" s="18"/>
    </row>
    <row r="275" spans="3:3" x14ac:dyDescent="0.25">
      <c r="C275" s="18"/>
    </row>
    <row r="276" spans="3:3" x14ac:dyDescent="0.25">
      <c r="C276" s="18"/>
    </row>
    <row r="277" spans="3:3" x14ac:dyDescent="0.25">
      <c r="C277" s="18"/>
    </row>
    <row r="278" spans="3:3" x14ac:dyDescent="0.25">
      <c r="C278" s="18"/>
    </row>
    <row r="279" spans="3:3" x14ac:dyDescent="0.25">
      <c r="C279" s="18"/>
    </row>
    <row r="280" spans="3:3" x14ac:dyDescent="0.25">
      <c r="C280" s="18"/>
    </row>
    <row r="281" spans="3:3" x14ac:dyDescent="0.25">
      <c r="C281" s="18"/>
    </row>
    <row r="282" spans="3:3" x14ac:dyDescent="0.25">
      <c r="C282" s="18"/>
    </row>
    <row r="283" spans="3:3" x14ac:dyDescent="0.25">
      <c r="C283" s="18"/>
    </row>
    <row r="284" spans="3:3" x14ac:dyDescent="0.25">
      <c r="C284" s="18"/>
    </row>
    <row r="285" spans="3:3" x14ac:dyDescent="0.25">
      <c r="C285" s="18"/>
    </row>
    <row r="286" spans="3:3" x14ac:dyDescent="0.25">
      <c r="C286" s="18"/>
    </row>
    <row r="287" spans="3:3" x14ac:dyDescent="0.25">
      <c r="C287" s="18"/>
    </row>
    <row r="288" spans="3:3" x14ac:dyDescent="0.25">
      <c r="C288" s="18"/>
    </row>
    <row r="289" spans="3:3" x14ac:dyDescent="0.25">
      <c r="C289" s="18"/>
    </row>
    <row r="290" spans="3:3" x14ac:dyDescent="0.25">
      <c r="C290" s="18"/>
    </row>
    <row r="291" spans="3:3" x14ac:dyDescent="0.25">
      <c r="C291" s="18"/>
    </row>
    <row r="292" spans="3:3" x14ac:dyDescent="0.25">
      <c r="C292" s="18"/>
    </row>
    <row r="293" spans="3:3" x14ac:dyDescent="0.25">
      <c r="C293" s="18"/>
    </row>
    <row r="294" spans="3:3" x14ac:dyDescent="0.25">
      <c r="C294" s="18"/>
    </row>
    <row r="295" spans="3:3" x14ac:dyDescent="0.25">
      <c r="C295" s="18"/>
    </row>
    <row r="296" spans="3:3" x14ac:dyDescent="0.25">
      <c r="C296" s="18"/>
    </row>
    <row r="297" spans="3:3" x14ac:dyDescent="0.25">
      <c r="C297" s="18"/>
    </row>
    <row r="298" spans="3:3" x14ac:dyDescent="0.25">
      <c r="C298" s="18"/>
    </row>
    <row r="299" spans="3:3" x14ac:dyDescent="0.25">
      <c r="C299" s="18"/>
    </row>
    <row r="300" spans="3:3" x14ac:dyDescent="0.25">
      <c r="C300" s="18"/>
    </row>
    <row r="301" spans="3:3" x14ac:dyDescent="0.25">
      <c r="C301" s="18"/>
    </row>
    <row r="302" spans="3:3" x14ac:dyDescent="0.25">
      <c r="C302" s="18"/>
    </row>
    <row r="303" spans="3:3" x14ac:dyDescent="0.25">
      <c r="C303" s="18"/>
    </row>
    <row r="304" spans="3:3" x14ac:dyDescent="0.25">
      <c r="C304" s="18"/>
    </row>
    <row r="305" spans="3:3" x14ac:dyDescent="0.25">
      <c r="C305" s="18"/>
    </row>
    <row r="306" spans="3:3" x14ac:dyDescent="0.25">
      <c r="C306" s="18"/>
    </row>
    <row r="307" spans="3:3" x14ac:dyDescent="0.25">
      <c r="C307" s="18"/>
    </row>
    <row r="308" spans="3:3" x14ac:dyDescent="0.25">
      <c r="C308" s="18"/>
    </row>
    <row r="309" spans="3:3" x14ac:dyDescent="0.25">
      <c r="C309" s="18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0E3AB1-065E-4E5A-9CC7-CD9313F20060}">
  <dimension ref="A1:AU61"/>
  <sheetViews>
    <sheetView zoomScale="60" zoomScaleNormal="60" workbookViewId="0">
      <selection activeCell="AJ4" sqref="AJ4"/>
    </sheetView>
  </sheetViews>
  <sheetFormatPr baseColWidth="10" defaultRowHeight="15" x14ac:dyDescent="0.25"/>
  <cols>
    <col min="1" max="1" width="52.5703125" bestFit="1" customWidth="1"/>
    <col min="2" max="2" width="9.42578125" customWidth="1"/>
    <col min="3" max="7" width="7.85546875" customWidth="1"/>
    <col min="8" max="8" width="8.42578125" customWidth="1"/>
    <col min="9" max="16" width="7.85546875" customWidth="1"/>
    <col min="17" max="19" width="6.85546875" customWidth="1"/>
    <col min="20" max="22" width="7.85546875" customWidth="1"/>
    <col min="23" max="23" width="7.42578125" customWidth="1"/>
    <col min="24" max="24" width="8.5703125" customWidth="1"/>
    <col min="25" max="25" width="7.140625" customWidth="1"/>
    <col min="26" max="27" width="6.28515625" customWidth="1"/>
    <col min="28" max="28" width="6" customWidth="1"/>
    <col min="29" max="29" width="6.140625" customWidth="1"/>
    <col min="30" max="30" width="8.140625" customWidth="1"/>
    <col min="31" max="31" width="10.7109375" customWidth="1"/>
    <col min="32" max="33" width="7.42578125" customWidth="1"/>
    <col min="34" max="45" width="8.5703125" customWidth="1"/>
  </cols>
  <sheetData>
    <row r="1" spans="1:45" x14ac:dyDescent="0.25">
      <c r="A1" s="98" t="s">
        <v>1626</v>
      </c>
      <c r="B1" s="98"/>
      <c r="C1" s="98"/>
      <c r="D1" s="98"/>
      <c r="E1" s="98"/>
      <c r="F1" s="98"/>
      <c r="G1" s="98"/>
      <c r="H1" s="98"/>
      <c r="I1" s="98"/>
      <c r="J1" s="98"/>
      <c r="K1" s="98"/>
      <c r="L1" s="98"/>
      <c r="M1" s="98"/>
      <c r="N1" s="98"/>
      <c r="O1" s="98"/>
      <c r="P1" s="98"/>
      <c r="Q1" s="98"/>
      <c r="R1" s="98"/>
      <c r="S1" s="98"/>
      <c r="T1" s="98"/>
      <c r="U1" s="98"/>
      <c r="V1" s="98"/>
      <c r="W1" s="98"/>
      <c r="X1" s="98"/>
      <c r="Y1" s="98"/>
      <c r="Z1" s="98"/>
      <c r="AA1" s="98"/>
      <c r="AB1" s="98"/>
      <c r="AC1" s="98"/>
      <c r="AD1" s="98"/>
      <c r="AE1" s="98"/>
      <c r="AF1" s="98"/>
      <c r="AG1" s="98"/>
      <c r="AH1" s="98"/>
      <c r="AI1" s="98"/>
      <c r="AJ1" s="98"/>
      <c r="AK1" s="98"/>
      <c r="AL1" s="98"/>
      <c r="AM1" s="98"/>
      <c r="AN1" s="98"/>
      <c r="AO1" s="98"/>
      <c r="AP1" s="98"/>
      <c r="AQ1" s="98"/>
      <c r="AR1" s="98"/>
      <c r="AS1" s="98"/>
    </row>
    <row r="2" spans="1:45" x14ac:dyDescent="0.25">
      <c r="A2" s="65"/>
      <c r="B2" s="66">
        <v>43</v>
      </c>
      <c r="C2" s="66">
        <v>42</v>
      </c>
      <c r="D2" s="66">
        <v>41</v>
      </c>
      <c r="E2" s="66">
        <v>40</v>
      </c>
      <c r="F2" s="66">
        <v>39</v>
      </c>
      <c r="G2" s="66">
        <v>38</v>
      </c>
      <c r="H2" s="66">
        <v>37</v>
      </c>
      <c r="I2" s="66">
        <v>36</v>
      </c>
      <c r="J2" s="66">
        <v>35</v>
      </c>
      <c r="K2" s="66">
        <v>34</v>
      </c>
      <c r="L2" s="66">
        <v>33</v>
      </c>
      <c r="M2" s="66">
        <v>32</v>
      </c>
      <c r="N2" s="66">
        <v>31</v>
      </c>
      <c r="O2" s="66">
        <v>30</v>
      </c>
      <c r="P2" s="66">
        <v>29</v>
      </c>
      <c r="Q2" s="66">
        <v>28</v>
      </c>
      <c r="R2" s="66">
        <v>27</v>
      </c>
      <c r="S2" s="66">
        <v>26</v>
      </c>
      <c r="T2" s="66">
        <v>25</v>
      </c>
      <c r="U2" s="66">
        <v>24</v>
      </c>
      <c r="V2" s="66">
        <v>23</v>
      </c>
      <c r="W2" s="66">
        <v>22</v>
      </c>
      <c r="X2" s="66">
        <v>21</v>
      </c>
      <c r="Y2" s="66">
        <v>20</v>
      </c>
      <c r="Z2" s="66">
        <v>19</v>
      </c>
      <c r="AA2" s="66">
        <v>18</v>
      </c>
      <c r="AB2" s="66">
        <v>17</v>
      </c>
      <c r="AC2" s="66">
        <v>16</v>
      </c>
      <c r="AD2" s="66">
        <v>15</v>
      </c>
      <c r="AE2" s="66">
        <v>14</v>
      </c>
      <c r="AF2" s="66">
        <v>13</v>
      </c>
      <c r="AG2" s="66">
        <v>12</v>
      </c>
      <c r="AH2" s="66">
        <v>11</v>
      </c>
      <c r="AI2" s="66">
        <v>10</v>
      </c>
      <c r="AJ2" s="66">
        <v>9</v>
      </c>
      <c r="AK2" s="66">
        <v>8</v>
      </c>
      <c r="AL2" s="66">
        <v>7</v>
      </c>
      <c r="AM2" s="66">
        <v>6</v>
      </c>
      <c r="AN2" s="66">
        <v>5</v>
      </c>
      <c r="AO2" s="66">
        <v>4</v>
      </c>
      <c r="AP2" s="66">
        <v>3</v>
      </c>
      <c r="AQ2" s="66">
        <v>2</v>
      </c>
      <c r="AR2" s="66">
        <v>1</v>
      </c>
    </row>
    <row r="3" spans="1:45" x14ac:dyDescent="0.25">
      <c r="A3" s="67" t="s">
        <v>1627</v>
      </c>
      <c r="B3" s="68">
        <v>2020</v>
      </c>
      <c r="C3" s="68">
        <v>2020</v>
      </c>
      <c r="D3" s="68">
        <v>2013</v>
      </c>
      <c r="E3" s="68">
        <v>2010</v>
      </c>
      <c r="F3" s="67">
        <v>2000</v>
      </c>
      <c r="G3" s="67">
        <v>1998</v>
      </c>
      <c r="H3" s="67">
        <v>1995</v>
      </c>
      <c r="I3" s="67">
        <v>1992</v>
      </c>
      <c r="J3" s="67">
        <v>1989</v>
      </c>
      <c r="K3" s="67">
        <v>1986</v>
      </c>
      <c r="L3" s="67">
        <v>1983</v>
      </c>
      <c r="M3" s="67">
        <v>1980</v>
      </c>
      <c r="N3" s="67">
        <v>1977</v>
      </c>
      <c r="O3" s="67">
        <v>1974</v>
      </c>
      <c r="P3" s="67">
        <v>1971</v>
      </c>
      <c r="Q3" s="67">
        <v>1966</v>
      </c>
      <c r="R3" s="67">
        <v>1963</v>
      </c>
      <c r="S3" s="67">
        <v>1960</v>
      </c>
      <c r="T3" s="67">
        <v>1958</v>
      </c>
      <c r="U3" s="67" t="s">
        <v>754</v>
      </c>
      <c r="V3" s="67" t="s">
        <v>781</v>
      </c>
      <c r="W3" s="67" t="s">
        <v>809</v>
      </c>
      <c r="X3" s="67" t="s">
        <v>919</v>
      </c>
      <c r="Y3" s="67">
        <v>1931</v>
      </c>
      <c r="Z3" s="67">
        <v>1917</v>
      </c>
      <c r="AA3" s="67">
        <v>1911</v>
      </c>
      <c r="AB3" s="67" t="s">
        <v>1628</v>
      </c>
      <c r="AC3" s="67">
        <v>1891</v>
      </c>
      <c r="AD3" s="67" t="s">
        <v>1629</v>
      </c>
      <c r="AE3" s="67" t="s">
        <v>1165</v>
      </c>
      <c r="AF3" s="67" t="s">
        <v>1221</v>
      </c>
      <c r="AG3" s="67" t="s">
        <v>1286</v>
      </c>
      <c r="AH3" s="67">
        <v>1874</v>
      </c>
      <c r="AI3" s="67">
        <v>1862</v>
      </c>
      <c r="AJ3" s="67" t="s">
        <v>1741</v>
      </c>
      <c r="AK3" s="67">
        <v>1827</v>
      </c>
      <c r="AL3" s="67">
        <v>1824</v>
      </c>
      <c r="AM3" s="67">
        <v>1813</v>
      </c>
      <c r="AN3" s="67" t="s">
        <v>1483</v>
      </c>
      <c r="AO3" s="67" t="s">
        <v>1476</v>
      </c>
      <c r="AP3" s="67">
        <v>1797</v>
      </c>
      <c r="AQ3" s="67">
        <v>1790</v>
      </c>
      <c r="AR3" s="67">
        <v>1749</v>
      </c>
    </row>
    <row r="4" spans="1:45" x14ac:dyDescent="0.25">
      <c r="A4" s="67" t="s">
        <v>56</v>
      </c>
      <c r="B4" s="68">
        <v>2020</v>
      </c>
      <c r="C4" s="68">
        <v>2020</v>
      </c>
      <c r="D4" s="68">
        <v>2013</v>
      </c>
      <c r="E4" s="68">
        <v>2010</v>
      </c>
      <c r="F4" s="67">
        <v>2000</v>
      </c>
      <c r="G4" s="67">
        <v>1998</v>
      </c>
      <c r="H4" s="67">
        <v>1995</v>
      </c>
      <c r="I4" s="67">
        <v>1992</v>
      </c>
      <c r="J4" s="67">
        <v>1989</v>
      </c>
      <c r="K4" s="67">
        <v>1986</v>
      </c>
      <c r="L4" s="67">
        <v>1983</v>
      </c>
      <c r="M4" s="67">
        <v>1980</v>
      </c>
      <c r="N4" s="67">
        <v>1977</v>
      </c>
      <c r="O4" s="67">
        <v>1974</v>
      </c>
      <c r="P4" s="67">
        <v>1971</v>
      </c>
      <c r="Q4" s="67">
        <v>1966</v>
      </c>
      <c r="R4" s="67">
        <v>1963</v>
      </c>
      <c r="S4" s="67">
        <v>1960</v>
      </c>
      <c r="T4" s="67">
        <v>1958</v>
      </c>
      <c r="U4" s="67">
        <v>1947</v>
      </c>
      <c r="V4" s="67">
        <v>1947</v>
      </c>
      <c r="W4" s="67">
        <v>1947</v>
      </c>
      <c r="X4" s="67">
        <v>1946</v>
      </c>
      <c r="Y4" s="67">
        <v>1931</v>
      </c>
      <c r="Z4" s="67">
        <v>1917</v>
      </c>
      <c r="AA4" s="67">
        <v>1911</v>
      </c>
      <c r="AB4" s="67">
        <v>1905</v>
      </c>
      <c r="AC4" s="67">
        <v>1891</v>
      </c>
      <c r="AD4" s="67">
        <v>1883</v>
      </c>
      <c r="AE4" s="67">
        <v>1882</v>
      </c>
      <c r="AF4" s="67">
        <v>1880</v>
      </c>
      <c r="AG4" s="67">
        <v>1876</v>
      </c>
      <c r="AH4" s="67">
        <v>1874</v>
      </c>
      <c r="AI4" s="67">
        <v>1862</v>
      </c>
      <c r="AJ4" s="67">
        <v>1852</v>
      </c>
      <c r="AK4" s="67">
        <v>1827</v>
      </c>
      <c r="AL4" s="67">
        <v>1824</v>
      </c>
      <c r="AM4" s="67">
        <v>1813</v>
      </c>
      <c r="AN4" s="67">
        <v>1803</v>
      </c>
      <c r="AO4" s="67">
        <v>1803</v>
      </c>
      <c r="AP4" s="67">
        <v>1797</v>
      </c>
      <c r="AQ4" s="67">
        <v>1790</v>
      </c>
      <c r="AR4" s="67">
        <v>1749</v>
      </c>
    </row>
    <row r="5" spans="1:45" x14ac:dyDescent="0.25">
      <c r="A5" s="67" t="s">
        <v>1630</v>
      </c>
      <c r="B5" s="66" t="s">
        <v>12</v>
      </c>
      <c r="C5" s="67">
        <f t="shared" ref="C5:P5" si="0">B4-C4</f>
        <v>0</v>
      </c>
      <c r="D5" s="67">
        <f t="shared" si="0"/>
        <v>7</v>
      </c>
      <c r="E5" s="67">
        <f t="shared" si="0"/>
        <v>3</v>
      </c>
      <c r="F5" s="67">
        <f t="shared" si="0"/>
        <v>10</v>
      </c>
      <c r="G5" s="67">
        <f t="shared" si="0"/>
        <v>2</v>
      </c>
      <c r="H5" s="67">
        <f t="shared" si="0"/>
        <v>3</v>
      </c>
      <c r="I5" s="67">
        <f t="shared" si="0"/>
        <v>3</v>
      </c>
      <c r="J5" s="67">
        <f t="shared" si="0"/>
        <v>3</v>
      </c>
      <c r="K5" s="67">
        <f>J4-K4</f>
        <v>3</v>
      </c>
      <c r="L5" s="67">
        <f t="shared" si="0"/>
        <v>3</v>
      </c>
      <c r="M5" s="67">
        <f t="shared" si="0"/>
        <v>3</v>
      </c>
      <c r="N5" s="67">
        <f t="shared" si="0"/>
        <v>3</v>
      </c>
      <c r="O5" s="67">
        <f t="shared" si="0"/>
        <v>3</v>
      </c>
      <c r="P5" s="67">
        <f t="shared" si="0"/>
        <v>3</v>
      </c>
      <c r="Q5" s="67">
        <f>P4-Q4</f>
        <v>5</v>
      </c>
      <c r="R5" s="67">
        <f t="shared" ref="R5:AQ5" si="1">Q4-R4</f>
        <v>3</v>
      </c>
      <c r="S5" s="67">
        <f t="shared" si="1"/>
        <v>3</v>
      </c>
      <c r="T5" s="67">
        <f t="shared" si="1"/>
        <v>2</v>
      </c>
      <c r="U5" s="67">
        <f t="shared" ref="U5" si="2">T4-U4</f>
        <v>11</v>
      </c>
      <c r="V5" s="67">
        <f t="shared" ref="V5" si="3">U4-V4</f>
        <v>0</v>
      </c>
      <c r="W5" s="67">
        <f>V4-W4</f>
        <v>0</v>
      </c>
      <c r="X5" s="67">
        <f t="shared" si="1"/>
        <v>1</v>
      </c>
      <c r="Y5" s="67">
        <f t="shared" si="1"/>
        <v>15</v>
      </c>
      <c r="Z5" s="67">
        <f t="shared" si="1"/>
        <v>14</v>
      </c>
      <c r="AA5" s="67">
        <f t="shared" si="1"/>
        <v>6</v>
      </c>
      <c r="AB5" s="67">
        <f t="shared" si="1"/>
        <v>6</v>
      </c>
      <c r="AC5" s="67">
        <f t="shared" si="1"/>
        <v>14</v>
      </c>
      <c r="AD5" s="67">
        <f t="shared" si="1"/>
        <v>8</v>
      </c>
      <c r="AE5" s="67">
        <f t="shared" si="1"/>
        <v>1</v>
      </c>
      <c r="AF5" s="67">
        <f t="shared" si="1"/>
        <v>2</v>
      </c>
      <c r="AG5" s="67">
        <f t="shared" si="1"/>
        <v>4</v>
      </c>
      <c r="AH5" s="67">
        <f t="shared" si="1"/>
        <v>2</v>
      </c>
      <c r="AI5" s="67">
        <f t="shared" si="1"/>
        <v>12</v>
      </c>
      <c r="AJ5" s="67">
        <f>AI4-AJ4</f>
        <v>10</v>
      </c>
      <c r="AK5" s="67">
        <f t="shared" si="1"/>
        <v>25</v>
      </c>
      <c r="AL5" s="67">
        <f t="shared" si="1"/>
        <v>3</v>
      </c>
      <c r="AM5" s="67">
        <f>AL4-AM4</f>
        <v>11</v>
      </c>
      <c r="AN5" s="67">
        <f>AM4-AN4</f>
        <v>10</v>
      </c>
      <c r="AO5" s="67">
        <f t="shared" si="1"/>
        <v>0</v>
      </c>
      <c r="AP5" s="67">
        <f t="shared" si="1"/>
        <v>6</v>
      </c>
      <c r="AQ5" s="67">
        <f t="shared" si="1"/>
        <v>7</v>
      </c>
      <c r="AR5" s="67">
        <f>AQ4-AR4</f>
        <v>41</v>
      </c>
    </row>
    <row r="6" spans="1:45" x14ac:dyDescent="0.25">
      <c r="A6" s="67" t="s">
        <v>1631</v>
      </c>
      <c r="B6" s="66" t="s">
        <v>12</v>
      </c>
      <c r="C6" s="67">
        <v>10</v>
      </c>
      <c r="D6" s="68">
        <v>24</v>
      </c>
      <c r="E6" s="68">
        <v>32</v>
      </c>
      <c r="F6" s="67">
        <v>34</v>
      </c>
      <c r="G6" s="67">
        <v>29</v>
      </c>
      <c r="H6" s="67">
        <v>30</v>
      </c>
      <c r="I6" s="67">
        <v>37</v>
      </c>
      <c r="J6" s="67">
        <v>28</v>
      </c>
      <c r="K6" s="67">
        <v>29</v>
      </c>
      <c r="L6" s="67">
        <v>28</v>
      </c>
      <c r="M6" s="67">
        <v>38</v>
      </c>
      <c r="N6" s="67">
        <v>38</v>
      </c>
      <c r="O6" s="67">
        <v>16</v>
      </c>
      <c r="P6" s="67">
        <v>24</v>
      </c>
      <c r="Q6" s="67">
        <v>25</v>
      </c>
      <c r="R6" s="67">
        <v>25</v>
      </c>
      <c r="S6" s="67">
        <v>25</v>
      </c>
      <c r="T6" s="67">
        <v>25</v>
      </c>
      <c r="U6" s="67">
        <v>26</v>
      </c>
      <c r="V6" s="67">
        <v>27</v>
      </c>
      <c r="W6" s="67">
        <v>27</v>
      </c>
      <c r="X6" s="67">
        <v>26</v>
      </c>
      <c r="Y6" s="67">
        <v>28</v>
      </c>
      <c r="Z6" s="67">
        <v>23</v>
      </c>
      <c r="AA6" s="67">
        <v>15</v>
      </c>
      <c r="AB6" s="67">
        <v>35</v>
      </c>
      <c r="AC6" s="67">
        <v>18</v>
      </c>
      <c r="AD6" s="67">
        <v>15</v>
      </c>
      <c r="AE6" s="67">
        <v>11</v>
      </c>
      <c r="AF6" s="67">
        <v>28</v>
      </c>
      <c r="AG6" s="68">
        <v>26</v>
      </c>
      <c r="AH6" s="67">
        <v>16</v>
      </c>
      <c r="AI6" s="67">
        <v>16</v>
      </c>
      <c r="AJ6" s="67">
        <v>20</v>
      </c>
      <c r="AK6" s="67">
        <v>15</v>
      </c>
      <c r="AL6" s="67">
        <v>16</v>
      </c>
      <c r="AM6" s="67">
        <v>4</v>
      </c>
      <c r="AN6" s="67">
        <v>7</v>
      </c>
      <c r="AO6" s="67">
        <v>6</v>
      </c>
      <c r="AP6" s="67">
        <v>9</v>
      </c>
      <c r="AQ6" s="67">
        <v>9</v>
      </c>
      <c r="AR6" s="67">
        <v>7</v>
      </c>
    </row>
    <row r="7" spans="1:45" x14ac:dyDescent="0.25">
      <c r="A7" s="67" t="s">
        <v>1632</v>
      </c>
      <c r="B7" s="66" t="s">
        <v>12</v>
      </c>
      <c r="C7" s="66">
        <v>3.01525</v>
      </c>
      <c r="D7" s="66">
        <v>6.0557299999999996</v>
      </c>
      <c r="E7" s="66">
        <v>4.4110300000000002</v>
      </c>
      <c r="F7" s="66">
        <v>4.7177499999999997</v>
      </c>
      <c r="G7" s="66">
        <v>5.5377299999999998</v>
      </c>
      <c r="H7" s="66">
        <v>11.174200000000001</v>
      </c>
      <c r="I7" s="66">
        <v>10.5587</v>
      </c>
      <c r="J7" s="66">
        <v>6.5388099999999998</v>
      </c>
      <c r="K7" s="66">
        <v>6.6713500000000003</v>
      </c>
      <c r="L7" s="66">
        <v>10.3917</v>
      </c>
      <c r="M7" s="66">
        <v>29.643999999999998</v>
      </c>
      <c r="N7" s="66">
        <v>35.104399999999998</v>
      </c>
      <c r="O7" s="66">
        <v>16.855899999999998</v>
      </c>
      <c r="P7" s="66">
        <v>3.9222199999999998</v>
      </c>
      <c r="Q7" s="66">
        <v>6.8431600000000001</v>
      </c>
      <c r="R7" s="66">
        <v>3.6411500000000001</v>
      </c>
      <c r="S7" s="66">
        <v>4.1591300000000002</v>
      </c>
      <c r="T7" s="66">
        <v>4.1352000000000002</v>
      </c>
      <c r="U7" s="66">
        <v>5.3254400000000004</v>
      </c>
      <c r="V7" s="66">
        <v>4.45153</v>
      </c>
      <c r="W7" s="66">
        <v>4.1224100000000004</v>
      </c>
      <c r="X7" s="66">
        <v>4.2618299999999998</v>
      </c>
      <c r="Y7" s="66">
        <v>12.2539</v>
      </c>
      <c r="Z7" s="66">
        <v>13.8931</v>
      </c>
      <c r="AA7" s="66">
        <v>9.1957100000000001</v>
      </c>
      <c r="AB7" s="66">
        <v>15.7437</v>
      </c>
      <c r="AC7" s="66">
        <v>5.1751300000000002</v>
      </c>
      <c r="AD7" s="66">
        <v>3.68614</v>
      </c>
      <c r="AE7" s="66">
        <v>5.7087899999999996</v>
      </c>
      <c r="AF7" s="66">
        <v>13.0724</v>
      </c>
      <c r="AG7" s="66">
        <v>30.364699999999999</v>
      </c>
      <c r="AH7" s="66">
        <v>9.5077300000000005</v>
      </c>
      <c r="AI7" s="66">
        <v>6.5255799999999997</v>
      </c>
      <c r="AJ7" s="66">
        <v>12.752800000000001</v>
      </c>
      <c r="AK7" s="66">
        <v>33.055799999999998</v>
      </c>
      <c r="AL7" s="66">
        <v>6.8699300000000001</v>
      </c>
      <c r="AM7" s="66">
        <v>16.7575</v>
      </c>
      <c r="AN7" s="66">
        <v>8.5366999999999997</v>
      </c>
      <c r="AO7" s="66">
        <v>25.2135</v>
      </c>
      <c r="AP7" s="66">
        <v>9.7894299999999994</v>
      </c>
      <c r="AQ7" s="66">
        <v>9.2227800000000002</v>
      </c>
      <c r="AR7" s="66">
        <v>10.6623</v>
      </c>
    </row>
    <row r="8" spans="1:45" x14ac:dyDescent="0.25">
      <c r="A8" s="67" t="s">
        <v>1633</v>
      </c>
      <c r="B8" s="66" t="s">
        <v>12</v>
      </c>
      <c r="C8" s="66">
        <v>1.19384E-2</v>
      </c>
      <c r="D8" s="66">
        <v>7.2084999999999996E-3</v>
      </c>
      <c r="E8" s="66">
        <v>1.1377299999999999</v>
      </c>
      <c r="F8" s="66">
        <v>0.65234599999999998</v>
      </c>
      <c r="G8" s="66">
        <v>1.01217</v>
      </c>
      <c r="H8" s="66">
        <v>1.6864600000000001</v>
      </c>
      <c r="I8" s="66">
        <v>3.03823</v>
      </c>
      <c r="J8" s="66">
        <v>1.8720300000000001</v>
      </c>
      <c r="K8" s="66">
        <v>2.6539199999999999E-2</v>
      </c>
      <c r="L8" s="66">
        <v>2.9783599999999999</v>
      </c>
      <c r="M8" s="66">
        <v>8.4062000000000001</v>
      </c>
      <c r="N8" s="66">
        <v>10.032999999999999</v>
      </c>
      <c r="O8" s="66">
        <v>4.7359699999999998E-2</v>
      </c>
      <c r="P8" s="66">
        <v>3.1307599999999998E-2</v>
      </c>
      <c r="Q8" s="66">
        <v>5.4351900000000002E-2</v>
      </c>
      <c r="R8" s="66">
        <v>2.88887E-2</v>
      </c>
      <c r="S8" s="66">
        <v>3.3333300000000003E-2</v>
      </c>
      <c r="T8" s="66">
        <v>3.6016899999999998E-2</v>
      </c>
      <c r="U8" s="66">
        <v>2.6114899999999999</v>
      </c>
      <c r="V8" s="66">
        <v>2.1995399999999998</v>
      </c>
      <c r="W8" s="66">
        <v>2.02874</v>
      </c>
      <c r="X8" s="66">
        <v>6.6735699999999995E-2</v>
      </c>
      <c r="Y8" s="66">
        <v>6.1905200000000002</v>
      </c>
      <c r="Z8" s="66">
        <v>8.2962400000000006E-2</v>
      </c>
      <c r="AA8" s="66">
        <v>20.386700000000001</v>
      </c>
      <c r="AB8" s="66">
        <v>15.8948</v>
      </c>
      <c r="AC8" s="66">
        <v>7.6519699999999996E-2</v>
      </c>
      <c r="AD8" s="66">
        <v>5.4248900000000003E-2</v>
      </c>
      <c r="AE8" s="66">
        <v>25.451699999999999</v>
      </c>
      <c r="AF8" s="66">
        <v>14.6389</v>
      </c>
      <c r="AG8" s="66">
        <v>19.971900000000002</v>
      </c>
      <c r="AH8" s="66">
        <v>0.141762</v>
      </c>
      <c r="AI8" s="66">
        <v>9.6507200000000001E-2</v>
      </c>
      <c r="AJ8" s="66">
        <v>2.8267299999999999E-2</v>
      </c>
      <c r="AK8" s="66">
        <v>44.475999999999999</v>
      </c>
      <c r="AL8" s="66">
        <v>4.2293000000000003</v>
      </c>
      <c r="AM8" s="66">
        <v>23.263500000000001</v>
      </c>
      <c r="AN8" s="66">
        <v>2.78518</v>
      </c>
      <c r="AO8" s="66">
        <v>46.099200000000003</v>
      </c>
      <c r="AP8" s="66">
        <v>1.66555E-2</v>
      </c>
      <c r="AQ8" s="66">
        <v>38.141500000000001</v>
      </c>
      <c r="AR8" s="66">
        <v>7.9717599999999997</v>
      </c>
    </row>
    <row r="9" spans="1:45" x14ac:dyDescent="0.25">
      <c r="A9" s="67" t="s">
        <v>1634</v>
      </c>
      <c r="B9" s="66" t="s">
        <v>12</v>
      </c>
      <c r="C9" s="66">
        <v>2784.84</v>
      </c>
      <c r="D9" s="66">
        <v>1210.99</v>
      </c>
      <c r="E9" s="66">
        <v>1766.93</v>
      </c>
      <c r="F9" s="66">
        <v>1774.84</v>
      </c>
      <c r="G9" s="66">
        <v>1786.95</v>
      </c>
      <c r="H9" s="66">
        <v>1813.05</v>
      </c>
      <c r="I9" s="66">
        <v>2169.42</v>
      </c>
      <c r="J9" s="66">
        <v>2109.04</v>
      </c>
      <c r="K9" s="66">
        <v>2393.0500000000002</v>
      </c>
      <c r="L9" s="66">
        <v>2010.9</v>
      </c>
      <c r="M9" s="66">
        <v>1875.21</v>
      </c>
      <c r="N9" s="66">
        <v>1882.02</v>
      </c>
      <c r="O9" s="66">
        <v>1968.35</v>
      </c>
      <c r="P9" s="66">
        <v>775.27700000000004</v>
      </c>
      <c r="Q9" s="66">
        <v>785.19299999999998</v>
      </c>
      <c r="R9" s="66">
        <v>785.20100000000002</v>
      </c>
      <c r="S9" s="66">
        <v>785.25599999999997</v>
      </c>
      <c r="T9" s="66">
        <v>785.77599999999995</v>
      </c>
      <c r="U9" s="66">
        <v>1126.9000000000001</v>
      </c>
      <c r="V9" s="66">
        <v>1128.57</v>
      </c>
      <c r="W9" s="66">
        <v>1127.06</v>
      </c>
      <c r="X9" s="66">
        <v>628.65800000000002</v>
      </c>
      <c r="Y9" s="66">
        <v>1142.78</v>
      </c>
      <c r="Z9" s="66">
        <v>729.79499999999996</v>
      </c>
      <c r="AA9" s="66">
        <v>2411.25</v>
      </c>
      <c r="AB9" s="66">
        <v>19.157699999999998</v>
      </c>
      <c r="AC9" s="66">
        <v>740.7</v>
      </c>
      <c r="AD9" s="66">
        <v>665.49800000000005</v>
      </c>
      <c r="AE9" s="66">
        <v>3354.31</v>
      </c>
      <c r="AF9" s="66">
        <v>78.276499999999999</v>
      </c>
      <c r="AG9" s="66">
        <v>272.54300000000001</v>
      </c>
      <c r="AH9" s="66">
        <v>691.12199999999996</v>
      </c>
      <c r="AI9" s="66">
        <v>669.40200000000004</v>
      </c>
      <c r="AJ9" s="66">
        <v>587.13199999999995</v>
      </c>
      <c r="AK9" s="66">
        <v>299.48200000000003</v>
      </c>
      <c r="AL9" s="66">
        <v>620.69299999999998</v>
      </c>
      <c r="AM9" s="66">
        <v>333.91699999999997</v>
      </c>
      <c r="AN9" s="66">
        <v>206.44200000000001</v>
      </c>
      <c r="AO9" s="66">
        <v>1578.11</v>
      </c>
      <c r="AP9" s="66">
        <v>196.41300000000001</v>
      </c>
      <c r="AQ9" s="66">
        <v>932.15700000000004</v>
      </c>
      <c r="AR9" s="66">
        <v>87.222099999999998</v>
      </c>
    </row>
    <row r="10" spans="1:45" x14ac:dyDescent="0.25">
      <c r="A10" s="67" t="s">
        <v>1635</v>
      </c>
      <c r="B10" s="66" t="s">
        <v>12</v>
      </c>
      <c r="C10" s="66">
        <v>2784.84</v>
      </c>
      <c r="D10" s="66">
        <v>1210.99</v>
      </c>
      <c r="E10" s="66">
        <v>1766.93</v>
      </c>
      <c r="F10" s="66">
        <v>1774.84</v>
      </c>
      <c r="G10" s="66">
        <v>1786.95</v>
      </c>
      <c r="H10" s="66">
        <v>1813.05</v>
      </c>
      <c r="I10" s="66">
        <v>2169.42</v>
      </c>
      <c r="J10" s="66">
        <v>2109.04</v>
      </c>
      <c r="K10" s="66">
        <v>2393.0500000000002</v>
      </c>
      <c r="L10" s="66">
        <v>2010.9</v>
      </c>
      <c r="M10" s="66">
        <v>1875.21</v>
      </c>
      <c r="N10" s="66">
        <v>1882.02</v>
      </c>
      <c r="O10" s="66">
        <v>1968.35</v>
      </c>
      <c r="P10" s="66">
        <v>775.27700000000004</v>
      </c>
      <c r="Q10" s="66">
        <v>785.19299999999998</v>
      </c>
      <c r="R10" s="66">
        <v>785.20100000000002</v>
      </c>
      <c r="S10" s="66">
        <v>785.25599999999997</v>
      </c>
      <c r="T10" s="66">
        <v>785.77599999999995</v>
      </c>
      <c r="U10" s="66">
        <v>1126.9000000000001</v>
      </c>
      <c r="V10" s="66">
        <v>1128.57</v>
      </c>
      <c r="W10" s="66">
        <v>1127.06</v>
      </c>
      <c r="X10" s="66">
        <v>628.65800000000002</v>
      </c>
      <c r="Y10" s="66">
        <v>1142.78</v>
      </c>
      <c r="Z10" s="66">
        <v>729.79499999999996</v>
      </c>
      <c r="AA10" s="66">
        <v>2411.25</v>
      </c>
      <c r="AB10" s="66">
        <v>19.157699999999998</v>
      </c>
      <c r="AC10" s="66">
        <v>740.7</v>
      </c>
      <c r="AD10" s="66">
        <v>665.49800000000005</v>
      </c>
      <c r="AE10" s="66">
        <v>3354.31</v>
      </c>
      <c r="AF10" s="66">
        <v>78.276499999999999</v>
      </c>
      <c r="AG10" s="66">
        <v>272.54300000000001</v>
      </c>
      <c r="AH10" s="66">
        <v>691.12199999999996</v>
      </c>
      <c r="AI10" s="66">
        <v>669.40200000000004</v>
      </c>
      <c r="AJ10" s="66">
        <v>587.13199999999995</v>
      </c>
      <c r="AK10" s="66">
        <v>299.48200000000003</v>
      </c>
      <c r="AL10" s="66">
        <v>620.69299999999998</v>
      </c>
      <c r="AM10" s="66">
        <v>333.91699999999997</v>
      </c>
      <c r="AN10" s="66">
        <v>206.44200000000001</v>
      </c>
      <c r="AO10" s="66">
        <v>1578.11</v>
      </c>
      <c r="AP10" s="66">
        <v>196.41300000000001</v>
      </c>
      <c r="AQ10" s="66">
        <v>932.15700000000004</v>
      </c>
      <c r="AR10" s="66">
        <v>87.222099999999998</v>
      </c>
    </row>
    <row r="11" spans="1:45" x14ac:dyDescent="0.25">
      <c r="A11" s="67" t="s">
        <v>1636</v>
      </c>
      <c r="B11" s="66" t="s">
        <v>12</v>
      </c>
      <c r="C11" s="66">
        <v>4.9113300000000004</v>
      </c>
      <c r="D11" s="66">
        <v>6.0945400000000003</v>
      </c>
      <c r="E11" s="66">
        <v>4.4794400000000003</v>
      </c>
      <c r="F11" s="66">
        <v>4.7869099999999998</v>
      </c>
      <c r="G11" s="66">
        <v>6.2789999999999999</v>
      </c>
      <c r="H11" s="66">
        <v>12.4396</v>
      </c>
      <c r="I11" s="66">
        <v>11.41123</v>
      </c>
      <c r="J11" s="66">
        <v>7.0520199999999997</v>
      </c>
      <c r="K11" s="66">
        <v>6.8821899999999996</v>
      </c>
      <c r="L11" s="66">
        <v>10.9482</v>
      </c>
      <c r="M11" s="66">
        <v>30.438400000000001</v>
      </c>
      <c r="N11" s="66">
        <v>35.525599999999997</v>
      </c>
      <c r="O11" s="66">
        <v>20.654</v>
      </c>
      <c r="P11" s="66">
        <v>4.3191199999999998</v>
      </c>
      <c r="Q11" s="66">
        <v>8.0010899999999996</v>
      </c>
      <c r="R11" s="66">
        <v>4.0349199999999996</v>
      </c>
      <c r="S11" s="66">
        <v>4.3509099999999998</v>
      </c>
      <c r="T11" s="66">
        <v>4.1975699999999998</v>
      </c>
      <c r="U11" s="66">
        <v>7.46807</v>
      </c>
      <c r="V11" s="66">
        <v>6.0096499999999997</v>
      </c>
      <c r="W11" s="66">
        <v>4.8449900000000001</v>
      </c>
      <c r="X11" s="66">
        <v>4.5753899999999996</v>
      </c>
      <c r="Y11" s="66">
        <v>17.266400000000001</v>
      </c>
      <c r="Z11" s="66">
        <v>14.6441</v>
      </c>
      <c r="AA11" s="66">
        <v>10.3666</v>
      </c>
      <c r="AB11" s="66">
        <v>17.627700000000001</v>
      </c>
      <c r="AC11" s="66">
        <v>5.9007699999999996</v>
      </c>
      <c r="AD11" s="66">
        <v>5.3247900000000001</v>
      </c>
      <c r="AE11" s="66">
        <v>6.0187299999999997</v>
      </c>
      <c r="AF11" s="66">
        <v>14.5761</v>
      </c>
      <c r="AG11" s="66">
        <v>34.625500000000002</v>
      </c>
      <c r="AH11" s="66">
        <v>9.9617000000000004</v>
      </c>
      <c r="AI11" s="66">
        <v>8.2381200000000003</v>
      </c>
      <c r="AJ11" s="66">
        <v>12.901999999999999</v>
      </c>
      <c r="AK11" s="66">
        <v>59.323</v>
      </c>
      <c r="AL11" s="66">
        <v>9.2255000000000003</v>
      </c>
      <c r="AM11" s="66">
        <v>44.181100000000001</v>
      </c>
      <c r="AN11" s="66">
        <v>10.207000000000001</v>
      </c>
      <c r="AO11" s="66">
        <v>36.595100000000002</v>
      </c>
      <c r="AP11" s="66">
        <v>10.2385</v>
      </c>
      <c r="AQ11" s="66">
        <v>13.605700000000001</v>
      </c>
      <c r="AR11" s="66">
        <v>11.1515</v>
      </c>
    </row>
    <row r="12" spans="1:45" x14ac:dyDescent="0.25">
      <c r="A12" s="67" t="s">
        <v>1637</v>
      </c>
      <c r="B12" s="66" t="s">
        <v>12</v>
      </c>
      <c r="C12" s="66">
        <v>1.9429100000000001E-2</v>
      </c>
      <c r="D12" s="66">
        <v>7.2497100000000004E-3</v>
      </c>
      <c r="E12" s="66">
        <v>1.1570199999999999</v>
      </c>
      <c r="F12" s="66">
        <v>0.66223200000000004</v>
      </c>
      <c r="G12" s="66">
        <v>1.14611</v>
      </c>
      <c r="H12" s="66">
        <v>1.8610100000000001</v>
      </c>
      <c r="I12" s="66">
        <v>3.8048000000000002</v>
      </c>
      <c r="J12" s="66">
        <v>2.0168699999999999</v>
      </c>
      <c r="K12" s="66">
        <v>2.7400299999999999E-2</v>
      </c>
      <c r="L12" s="66">
        <v>3.1463299999999998</v>
      </c>
      <c r="M12" s="66">
        <v>8.6111900000000006</v>
      </c>
      <c r="N12" s="66">
        <v>10.145099999999999</v>
      </c>
      <c r="O12" s="66">
        <v>5.7932499999999998E-2</v>
      </c>
      <c r="P12" s="66">
        <v>3.4454199999999997E-2</v>
      </c>
      <c r="Q12" s="66">
        <v>6.3622700000000004E-2</v>
      </c>
      <c r="R12" s="66">
        <v>3.2063099999999997E-2</v>
      </c>
      <c r="S12" s="66">
        <v>3.4889700000000003E-2</v>
      </c>
      <c r="T12" s="66">
        <v>3.6568299999999998E-2</v>
      </c>
      <c r="U12" s="66">
        <v>3.6785399999999999</v>
      </c>
      <c r="V12" s="66">
        <v>2.9712700000000001</v>
      </c>
      <c r="W12" s="66">
        <v>2.3854899999999999</v>
      </c>
      <c r="X12" s="66">
        <v>7.1857000000000004E-2</v>
      </c>
      <c r="Y12" s="66">
        <v>8.6857699999999998</v>
      </c>
      <c r="Z12" s="66">
        <v>8.7304999999999994E-2</v>
      </c>
      <c r="AA12" s="66">
        <v>23.0242</v>
      </c>
      <c r="AB12" s="66">
        <v>17.801200000000001</v>
      </c>
      <c r="AC12" s="66">
        <v>8.871975E-2</v>
      </c>
      <c r="AD12" s="66">
        <v>7.8815200000000002E-2</v>
      </c>
      <c r="AE12" s="66">
        <v>26.854500000000002</v>
      </c>
      <c r="AF12" s="66">
        <v>16.278199999999998</v>
      </c>
      <c r="AG12" s="66">
        <v>22.709800000000001</v>
      </c>
      <c r="AH12" s="66">
        <v>0.14843899999999999</v>
      </c>
      <c r="AI12" s="66">
        <v>0.12213400000000001</v>
      </c>
      <c r="AJ12" s="66">
        <v>2.8709100000000001E-2</v>
      </c>
      <c r="AK12" s="66">
        <v>82.614099999999993</v>
      </c>
      <c r="AL12" s="66">
        <v>5.6143099999999997</v>
      </c>
      <c r="AM12" s="66">
        <v>66.7971</v>
      </c>
      <c r="AN12" s="66">
        <v>3.3104800000000001</v>
      </c>
      <c r="AO12" s="66">
        <v>76.410300000000007</v>
      </c>
      <c r="AP12" s="66">
        <v>0.17114599999999999</v>
      </c>
      <c r="AQ12" s="66">
        <v>51.4283</v>
      </c>
      <c r="AR12" s="66">
        <v>7.9601100000000002</v>
      </c>
    </row>
    <row r="13" spans="1:45" x14ac:dyDescent="0.25">
      <c r="A13" s="67" t="s">
        <v>1638</v>
      </c>
      <c r="B13" s="66" t="s">
        <v>12</v>
      </c>
      <c r="C13" s="66">
        <v>2.0655600000000001</v>
      </c>
      <c r="D13" s="66">
        <v>5.7042599999999997</v>
      </c>
      <c r="E13" s="66">
        <v>3.9322400000000002</v>
      </c>
      <c r="F13" s="66">
        <v>3.98672</v>
      </c>
      <c r="G13" s="66">
        <v>4.2522700000000002</v>
      </c>
      <c r="H13" s="66">
        <v>9.29251</v>
      </c>
      <c r="I13" s="66">
        <v>9.1920199999999994</v>
      </c>
      <c r="J13" s="66">
        <v>6.0893899999999999</v>
      </c>
      <c r="K13" s="66">
        <v>5.3597700000000001</v>
      </c>
      <c r="L13" s="66">
        <v>8.4430200000000006</v>
      </c>
      <c r="M13" s="66">
        <v>25.831700000000001</v>
      </c>
      <c r="N13" s="66">
        <v>31.210899999999999</v>
      </c>
      <c r="O13" s="66">
        <v>5.0399200000000004</v>
      </c>
      <c r="P13" s="66">
        <v>2.83596</v>
      </c>
      <c r="Q13" s="66">
        <v>3.7079300000000002</v>
      </c>
      <c r="R13" s="66">
        <v>3.1408700000000001</v>
      </c>
      <c r="S13" s="66">
        <v>3.6733500000000001</v>
      </c>
      <c r="T13" s="66">
        <v>3.5233699999999999</v>
      </c>
      <c r="U13" s="66">
        <v>4.3256300000000003</v>
      </c>
      <c r="V13" s="66">
        <v>3.6194099999999998</v>
      </c>
      <c r="W13" s="66">
        <v>3.33053</v>
      </c>
      <c r="X13" s="66">
        <v>3.9769600000000001</v>
      </c>
      <c r="Y13" s="66">
        <v>8.9274100000000001</v>
      </c>
      <c r="Z13" s="66">
        <v>11.3222</v>
      </c>
      <c r="AA13" s="66">
        <v>7.1183300000000003</v>
      </c>
      <c r="AB13" s="66">
        <v>12.1271</v>
      </c>
      <c r="AC13" s="66">
        <v>2.59389</v>
      </c>
      <c r="AD13" s="66">
        <v>3.32</v>
      </c>
      <c r="AE13" s="66">
        <v>4.2423299999999999</v>
      </c>
      <c r="AF13" s="66">
        <v>10.8277</v>
      </c>
      <c r="AG13" s="66">
        <v>25.7041</v>
      </c>
      <c r="AH13" s="66">
        <v>6.7411599999999998</v>
      </c>
      <c r="AI13" s="66">
        <v>5.9260200000000003</v>
      </c>
      <c r="AJ13" s="66">
        <v>9.2384900000000005</v>
      </c>
      <c r="AK13" s="66">
        <v>30.669699999999999</v>
      </c>
      <c r="AL13" s="66">
        <v>4.1496899999999997</v>
      </c>
      <c r="AM13" s="66"/>
      <c r="AN13" s="66">
        <v>2.0736599999999998</v>
      </c>
      <c r="AO13" s="66">
        <v>1.75892E-9</v>
      </c>
      <c r="AP13" s="66">
        <v>6.3581300000000001</v>
      </c>
      <c r="AQ13" s="66">
        <v>7.3263299999999996</v>
      </c>
      <c r="AR13" s="66">
        <v>4.8655799999999996</v>
      </c>
    </row>
    <row r="14" spans="1:45" x14ac:dyDescent="0.25">
      <c r="A14" s="67" t="s">
        <v>1639</v>
      </c>
      <c r="B14" s="66" t="s">
        <v>12</v>
      </c>
      <c r="C14" s="66">
        <v>8.1665499999999999E-3</v>
      </c>
      <c r="D14" s="66">
        <v>6.7873899999999999E-3</v>
      </c>
      <c r="E14" s="66">
        <v>1.0138499999999999</v>
      </c>
      <c r="F14" s="66">
        <v>0.55480700000000005</v>
      </c>
      <c r="G14" s="66">
        <v>0.77870799999999996</v>
      </c>
      <c r="H14" s="66">
        <v>1.4059699999999999</v>
      </c>
      <c r="I14" s="66">
        <v>2.65802</v>
      </c>
      <c r="J14" s="66">
        <v>1.7433399999999999</v>
      </c>
      <c r="K14" s="66">
        <v>2.1353E-2</v>
      </c>
      <c r="L14" s="66">
        <v>2.41858</v>
      </c>
      <c r="M14" s="66">
        <v>7.4145200000000004</v>
      </c>
      <c r="N14" s="66">
        <v>8.9774499999999993</v>
      </c>
      <c r="O14" s="66">
        <v>1.4368000000000001E-2</v>
      </c>
      <c r="P14" s="66">
        <v>2.2656800000000001E-2</v>
      </c>
      <c r="Q14" s="66">
        <v>2.90716E-2</v>
      </c>
      <c r="R14" s="66">
        <v>2.49137E-2</v>
      </c>
      <c r="S14" s="66">
        <v>2.94144E-2</v>
      </c>
      <c r="T14" s="66">
        <v>3.0637999999999999E-2</v>
      </c>
      <c r="U14" s="66">
        <v>2.1252800000000001</v>
      </c>
      <c r="V14" s="66">
        <v>1.7907500000000001</v>
      </c>
      <c r="W14" s="66">
        <v>1.63432</v>
      </c>
      <c r="X14" s="66">
        <v>6.2284800000000001E-2</v>
      </c>
      <c r="Y14" s="66">
        <v>4.4878900000000002</v>
      </c>
      <c r="Z14" s="66">
        <v>6.7471500000000004E-2</v>
      </c>
      <c r="AA14" s="66">
        <v>15.824199999999999</v>
      </c>
      <c r="AB14" s="66">
        <v>12.2308</v>
      </c>
      <c r="AC14" s="66">
        <v>3.8253700000000002E-2</v>
      </c>
      <c r="AD14" s="66">
        <v>4.8687399999999999E-2</v>
      </c>
      <c r="AE14" s="66">
        <v>18.8947</v>
      </c>
      <c r="AF14" s="66">
        <v>11.9933</v>
      </c>
      <c r="AG14" s="66">
        <v>16.936599999999999</v>
      </c>
      <c r="AH14" s="66">
        <v>9.9004700000000001E-2</v>
      </c>
      <c r="AI14" s="66">
        <v>8.7992100000000004E-2</v>
      </c>
      <c r="AJ14" s="66">
        <v>2.1208899999999999E-2</v>
      </c>
      <c r="AK14" s="66">
        <v>40.989400000000003</v>
      </c>
      <c r="AL14" s="66">
        <v>2.4980899999999999</v>
      </c>
      <c r="AM14" s="66"/>
      <c r="AN14" s="66">
        <v>0.66809700000000005</v>
      </c>
      <c r="AO14" s="66">
        <v>5.0352799999999995E-7</v>
      </c>
      <c r="AP14" s="66">
        <v>0.102767</v>
      </c>
      <c r="AQ14" s="66">
        <v>29.0032</v>
      </c>
      <c r="AR14" s="66">
        <v>3.6876099999999998</v>
      </c>
    </row>
    <row r="15" spans="1:45" x14ac:dyDescent="0.25">
      <c r="A15" s="67" t="s">
        <v>1640</v>
      </c>
      <c r="B15" s="66" t="s">
        <v>12</v>
      </c>
      <c r="C15" s="66">
        <v>1.2555699999999999E-6</v>
      </c>
      <c r="D15" s="66">
        <v>4.8273299999999999</v>
      </c>
      <c r="E15" s="66">
        <v>2.5352000000000001</v>
      </c>
      <c r="F15" s="66">
        <v>2.9931000000000001</v>
      </c>
      <c r="G15" s="66">
        <v>3.7286999999999999</v>
      </c>
      <c r="H15" s="66">
        <v>6.7955500000000004</v>
      </c>
      <c r="I15" s="66">
        <v>7.7869000000000002</v>
      </c>
      <c r="J15" s="66">
        <v>4.8798599999999999</v>
      </c>
      <c r="K15" s="66">
        <v>4.6003100000000003</v>
      </c>
      <c r="L15" s="66">
        <v>5.1439300000000001</v>
      </c>
      <c r="M15" s="66">
        <v>8.8511199999999999</v>
      </c>
      <c r="N15" s="66">
        <v>9.4092199999999995</v>
      </c>
      <c r="O15" s="66">
        <v>3.13835</v>
      </c>
      <c r="P15" s="66">
        <v>2.2269999999999999</v>
      </c>
      <c r="Q15" s="66">
        <v>2.3542100000000001</v>
      </c>
      <c r="R15" s="66">
        <v>2.4038300000000001</v>
      </c>
      <c r="S15" s="66">
        <v>2.8075399999999999</v>
      </c>
      <c r="T15" s="66">
        <v>2.5505300000000002</v>
      </c>
      <c r="U15" s="66">
        <v>2.8303199999999999</v>
      </c>
      <c r="V15" s="66">
        <v>2.9881899999999999</v>
      </c>
      <c r="W15" s="66">
        <v>2.3633000000000002</v>
      </c>
      <c r="X15" s="66">
        <v>3.4198599999999999</v>
      </c>
      <c r="Y15" s="66">
        <v>5.5174799999999999</v>
      </c>
      <c r="Z15" s="66">
        <v>6.4299499999999998</v>
      </c>
      <c r="AA15" s="66">
        <v>5.7202799999999998</v>
      </c>
      <c r="AB15" s="66">
        <v>9.4416499999999992</v>
      </c>
      <c r="AC15" s="66">
        <v>1.9771399999999999</v>
      </c>
      <c r="AD15" s="66">
        <v>2.2116199999999999</v>
      </c>
      <c r="AE15" s="66">
        <v>1.6957900000000001E-7</v>
      </c>
      <c r="AF15" s="66">
        <v>9.0999599999999994</v>
      </c>
      <c r="AG15" s="66">
        <v>21.7136</v>
      </c>
      <c r="AH15" s="66">
        <v>4.4255399999999998</v>
      </c>
      <c r="AI15" s="66">
        <v>4.8994799999999996</v>
      </c>
      <c r="AJ15" s="66">
        <v>5.6427199999999997</v>
      </c>
      <c r="AK15" s="66">
        <v>11.050599999999999</v>
      </c>
      <c r="AL15" s="66">
        <v>2.1146600000000002</v>
      </c>
      <c r="AM15" s="66"/>
      <c r="AN15" s="66"/>
      <c r="AO15" s="66"/>
      <c r="AP15" s="66"/>
      <c r="AQ15" s="66"/>
      <c r="AR15" s="66"/>
    </row>
    <row r="16" spans="1:45" x14ac:dyDescent="0.25">
      <c r="A16" s="67" t="s">
        <v>1641</v>
      </c>
      <c r="B16" s="66" t="s">
        <v>12</v>
      </c>
      <c r="C16" s="66">
        <v>6.0742599999999998E-7</v>
      </c>
      <c r="D16" s="66">
        <v>5.7536499999999999E-3</v>
      </c>
      <c r="E16" s="66">
        <v>0.65464500000000003</v>
      </c>
      <c r="F16" s="66">
        <v>0.41462900000000003</v>
      </c>
      <c r="G16" s="66">
        <v>0.67784500000000003</v>
      </c>
      <c r="H16" s="66">
        <v>1.01833</v>
      </c>
      <c r="I16" s="66">
        <v>2.2515399999999999</v>
      </c>
      <c r="J16" s="66">
        <v>1.3858900000000001</v>
      </c>
      <c r="K16" s="66">
        <v>1.83264E-2</v>
      </c>
      <c r="L16" s="66">
        <v>1.4788300000000001</v>
      </c>
      <c r="M16" s="66">
        <v>2.5424500000000001</v>
      </c>
      <c r="N16" s="66">
        <v>2.7093600000000002</v>
      </c>
      <c r="O16" s="66">
        <v>8.9777299999999997E-3</v>
      </c>
      <c r="P16" s="66">
        <v>1.7718399999999999E-2</v>
      </c>
      <c r="Q16" s="66">
        <v>1.8653099999999999E-2</v>
      </c>
      <c r="R16" s="66">
        <v>1.9099999999999999E-2</v>
      </c>
      <c r="S16" s="66">
        <v>2.2555800000000001E-2</v>
      </c>
      <c r="T16" s="66">
        <v>2.22703E-2</v>
      </c>
      <c r="U16" s="66">
        <v>1.40164</v>
      </c>
      <c r="V16" s="66">
        <v>1.4817199999999999</v>
      </c>
      <c r="W16" s="66">
        <v>1.1597500000000001</v>
      </c>
      <c r="X16" s="66">
        <v>5.37172E-2</v>
      </c>
      <c r="Y16" s="66">
        <v>2.7330199999999998</v>
      </c>
      <c r="Z16" s="66">
        <v>3.7346900000000002E-2</v>
      </c>
      <c r="AA16" s="66">
        <v>12.565099999999999</v>
      </c>
      <c r="AB16" s="66">
        <v>9.5612399999999997</v>
      </c>
      <c r="AC16" s="66">
        <v>2.9186E-2</v>
      </c>
      <c r="AD16" s="66">
        <v>3.2988000000000003E-2</v>
      </c>
      <c r="AE16" s="66">
        <v>0.279478</v>
      </c>
      <c r="AF16" s="66">
        <v>10.2019</v>
      </c>
      <c r="AG16" s="66">
        <v>13.996600000000001</v>
      </c>
      <c r="AH16" s="66">
        <v>6.7596500000000004E-2</v>
      </c>
      <c r="AI16" s="66">
        <v>7.3571399999999995E-2</v>
      </c>
      <c r="AJ16" s="66">
        <v>1.21993E-2</v>
      </c>
      <c r="AK16" s="66">
        <v>16.286999999999999</v>
      </c>
      <c r="AL16" s="66">
        <v>1.27379</v>
      </c>
      <c r="AM16" s="66"/>
      <c r="AN16" s="66"/>
      <c r="AO16" s="66"/>
      <c r="AP16" s="66"/>
      <c r="AQ16" s="66"/>
      <c r="AR16" s="66"/>
    </row>
    <row r="17" spans="1:47" x14ac:dyDescent="0.25">
      <c r="A17" s="67" t="s">
        <v>1642</v>
      </c>
      <c r="B17" s="66" t="s">
        <v>12</v>
      </c>
      <c r="C17" s="66">
        <v>5.0279599999999997E-6</v>
      </c>
      <c r="D17" s="66">
        <v>5.0311199999999997E-6</v>
      </c>
      <c r="E17" s="66">
        <v>5.0307500000000001E-6</v>
      </c>
      <c r="F17" s="66">
        <v>5.0306599999999997E-6</v>
      </c>
      <c r="G17" s="66">
        <v>5.0307099999999998E-6</v>
      </c>
      <c r="H17" s="66">
        <v>5.0305700000000002E-6</v>
      </c>
      <c r="I17" s="66">
        <v>5.0308199999999999E-6</v>
      </c>
      <c r="J17" s="66">
        <v>5.0305600000000003E-6</v>
      </c>
      <c r="K17" s="66">
        <v>5.0300699999999999E-6</v>
      </c>
      <c r="L17" s="66">
        <v>5.0307799999999996E-6</v>
      </c>
      <c r="M17" s="66">
        <v>5.0311900000000004E-6</v>
      </c>
      <c r="N17" s="66">
        <v>5.0312500000000003E-6</v>
      </c>
      <c r="O17" s="66">
        <v>5.0296400000000003E-6</v>
      </c>
      <c r="P17" s="66">
        <v>5.0300799999999998E-6</v>
      </c>
      <c r="Q17" s="66">
        <v>5.0301000000000003E-6</v>
      </c>
      <c r="R17" s="66">
        <v>5.0301000000000003E-6</v>
      </c>
      <c r="S17" s="66">
        <v>5.0301000000000003E-6</v>
      </c>
      <c r="T17" s="66">
        <v>5.0301000000000003E-6</v>
      </c>
      <c r="U17" s="66">
        <v>5.03081E-6</v>
      </c>
      <c r="V17" s="66">
        <v>5.03081E-6</v>
      </c>
      <c r="W17" s="66">
        <v>5.0307400000000002E-6</v>
      </c>
      <c r="X17" s="66">
        <v>5.0305200000000005E-7</v>
      </c>
      <c r="Y17" s="66">
        <v>5.03081E-6</v>
      </c>
      <c r="Z17" s="66">
        <v>5.0300400000000004E-6</v>
      </c>
      <c r="AA17" s="66">
        <v>1.6525700000000001</v>
      </c>
      <c r="AB17" s="66">
        <v>5.0310200000000003E-6</v>
      </c>
      <c r="AC17" s="66">
        <v>5.03012E-6</v>
      </c>
      <c r="AD17" s="66">
        <v>5.0301399999999998E-6</v>
      </c>
      <c r="AE17" s="66">
        <v>1.11097</v>
      </c>
      <c r="AF17" s="66">
        <v>5.0311E-6</v>
      </c>
      <c r="AG17" s="66">
        <v>5.0309700000000002E-6</v>
      </c>
      <c r="AH17" s="66">
        <v>5.0302100000000004E-6</v>
      </c>
      <c r="AI17" s="66">
        <v>5.0302300000000001E-6</v>
      </c>
      <c r="AJ17" s="66">
        <v>5.0304600000000001E-6</v>
      </c>
      <c r="AK17" s="66">
        <v>5.03127E-6</v>
      </c>
      <c r="AL17" s="66">
        <v>5.0315199999999997E-6</v>
      </c>
      <c r="AM17" s="66">
        <v>5.0309100000000003E-6</v>
      </c>
      <c r="AN17" s="66">
        <v>5.0309700000000002E-6</v>
      </c>
      <c r="AO17" s="66">
        <v>5.0340600000000004E-6</v>
      </c>
      <c r="AP17" s="66">
        <v>5.0306200000000003E-6</v>
      </c>
      <c r="AQ17" s="66">
        <v>5.0328899999999999E-6</v>
      </c>
      <c r="AR17" s="66">
        <v>5.0308399999999996E-6</v>
      </c>
    </row>
    <row r="18" spans="1:47" x14ac:dyDescent="0.25">
      <c r="A18" s="67" t="s">
        <v>1643</v>
      </c>
      <c r="B18" s="66" t="s">
        <v>12</v>
      </c>
      <c r="C18" s="66">
        <v>1.32128E-3</v>
      </c>
      <c r="D18" s="66">
        <v>1.00129E-4</v>
      </c>
      <c r="E18" s="66">
        <v>3.7413399999999999E-2</v>
      </c>
      <c r="F18" s="66">
        <v>8.8431200000000001E-2</v>
      </c>
      <c r="G18" s="66">
        <v>1.60362E-2</v>
      </c>
      <c r="H18" s="66">
        <v>1.38222E-2</v>
      </c>
      <c r="I18" s="66">
        <v>1.8988499999999998E-2</v>
      </c>
      <c r="J18" s="66">
        <v>2.8950900000000002E-2</v>
      </c>
      <c r="K18" s="66">
        <v>1.4020699999999999E-5</v>
      </c>
      <c r="L18" s="66">
        <v>1.74556E-3</v>
      </c>
      <c r="M18" s="66">
        <v>0.35695199999999999</v>
      </c>
      <c r="N18" s="66">
        <v>6.32712E-2</v>
      </c>
      <c r="O18" s="66">
        <v>4.1964300000000001E-3</v>
      </c>
      <c r="P18" s="66">
        <v>6.9739399999999997E-3</v>
      </c>
      <c r="Q18" s="66">
        <v>4.5638900000000001E-3</v>
      </c>
      <c r="R18" s="66">
        <v>9.5160399999999999E-3</v>
      </c>
      <c r="S18" s="66">
        <v>9.2486400000000007E-3</v>
      </c>
      <c r="T18" s="66">
        <v>1.25258E-2</v>
      </c>
      <c r="U18" s="66">
        <v>0.52451300000000001</v>
      </c>
      <c r="V18" s="66">
        <v>0.61942799999999998</v>
      </c>
      <c r="W18" s="66">
        <v>0.43514900000000001</v>
      </c>
      <c r="X18" s="66">
        <v>1.59421E-9</v>
      </c>
      <c r="Y18" s="66">
        <v>0.66957999999999995</v>
      </c>
      <c r="Z18" s="66">
        <v>6.5760999999999997E-3</v>
      </c>
      <c r="AA18" s="66">
        <v>7.2298200000000001</v>
      </c>
      <c r="AB18" s="66">
        <v>2.4828600000000001</v>
      </c>
      <c r="AC18" s="66">
        <v>1.76366E-3</v>
      </c>
      <c r="AD18" s="66">
        <v>2.86123E-2</v>
      </c>
      <c r="AE18" s="66">
        <v>18.210599999999999</v>
      </c>
      <c r="AF18" s="66">
        <v>0.40167700000000001</v>
      </c>
      <c r="AG18" s="66">
        <v>0.63702000000000003</v>
      </c>
      <c r="AH18" s="66">
        <v>5.2623999999999997E-2</v>
      </c>
      <c r="AI18" s="66">
        <v>3.5981699999999998E-2</v>
      </c>
      <c r="AJ18" s="66">
        <v>1.2783E-3</v>
      </c>
      <c r="AK18" s="66">
        <v>27.592600000000001</v>
      </c>
      <c r="AL18" s="66">
        <v>0.65249800000000002</v>
      </c>
      <c r="AM18" s="66">
        <v>23.263500000000001</v>
      </c>
      <c r="AN18" s="66">
        <v>2.0123899999999999</v>
      </c>
      <c r="AO18" s="66">
        <v>36.840699999999998</v>
      </c>
      <c r="AP18" s="66">
        <v>8.8145000000000001E-2</v>
      </c>
      <c r="AQ18" s="66">
        <v>19.1767</v>
      </c>
      <c r="AR18" s="66">
        <v>2.6896800000000001</v>
      </c>
    </row>
    <row r="19" spans="1:47" x14ac:dyDescent="0.25">
      <c r="A19" s="67" t="s">
        <v>1644</v>
      </c>
      <c r="B19" s="66" t="s">
        <v>12</v>
      </c>
      <c r="C19" s="66">
        <v>2.8424999999999998</v>
      </c>
      <c r="D19" s="66">
        <v>6.01051</v>
      </c>
      <c r="E19" s="66">
        <v>4.3104399999999998</v>
      </c>
      <c r="F19" s="66">
        <v>4.62629</v>
      </c>
      <c r="G19" s="66">
        <v>5.4008000000000003</v>
      </c>
      <c r="H19" s="66">
        <v>10.0685</v>
      </c>
      <c r="I19" s="66">
        <v>10.318099999999999</v>
      </c>
      <c r="J19" s="66">
        <v>6.4321900000000003</v>
      </c>
      <c r="K19" s="66">
        <v>6.3390500000000003</v>
      </c>
      <c r="L19" s="66">
        <v>8.9057600000000008</v>
      </c>
      <c r="M19" s="66">
        <v>26.291399999999999</v>
      </c>
      <c r="N19" s="66">
        <v>31.891100000000002</v>
      </c>
      <c r="O19" s="66">
        <v>6.6986800000000004</v>
      </c>
      <c r="P19" s="66">
        <v>3.5982699999999999</v>
      </c>
      <c r="Q19" s="66">
        <v>4.1834100000000003</v>
      </c>
      <c r="R19" s="66">
        <v>3.5058500000000001</v>
      </c>
      <c r="S19" s="66">
        <v>4.0502500000000001</v>
      </c>
      <c r="T19" s="66">
        <v>3.8362599999999998</v>
      </c>
      <c r="U19" s="66">
        <v>5.2340200000000001</v>
      </c>
      <c r="V19" s="66">
        <v>4.27325</v>
      </c>
      <c r="W19" s="66">
        <v>3.8375900000000001</v>
      </c>
      <c r="X19" s="66">
        <v>4.1776099999999996</v>
      </c>
      <c r="Y19" s="66">
        <v>12.1525</v>
      </c>
      <c r="Z19" s="66">
        <v>12.670199999999999</v>
      </c>
      <c r="AA19" s="66">
        <v>7.9497600000000004</v>
      </c>
      <c r="AB19" s="66">
        <v>14.1892</v>
      </c>
      <c r="AC19" s="66">
        <v>3.7326800000000002</v>
      </c>
      <c r="AD19" s="66">
        <v>3.60921</v>
      </c>
      <c r="AE19" s="66">
        <v>5.0501300000000002</v>
      </c>
      <c r="AF19" s="66">
        <v>11.2525</v>
      </c>
      <c r="AG19" s="66">
        <v>28.567599999999999</v>
      </c>
      <c r="AH19" s="66">
        <v>7.6626300000000001</v>
      </c>
      <c r="AI19" s="66">
        <v>6.3820699999999997</v>
      </c>
      <c r="AJ19" s="66">
        <v>11.7516</v>
      </c>
      <c r="AK19" s="66">
        <v>32.715899999999998</v>
      </c>
      <c r="AL19" s="66">
        <v>5.4335000000000004</v>
      </c>
      <c r="AM19" s="66">
        <v>9.3177699999999994E-10</v>
      </c>
      <c r="AN19" s="66">
        <v>5.9301599999999999</v>
      </c>
      <c r="AO19" s="66">
        <v>5.9529100000000001</v>
      </c>
      <c r="AP19" s="66">
        <v>8.6264599999999998</v>
      </c>
      <c r="AQ19" s="66">
        <v>8.4308800000000002</v>
      </c>
      <c r="AR19" s="66">
        <v>9.8663900000000009</v>
      </c>
    </row>
    <row r="20" spans="1:47" x14ac:dyDescent="0.25">
      <c r="A20" s="67" t="s">
        <v>1645</v>
      </c>
      <c r="B20" s="66" t="s">
        <v>12</v>
      </c>
      <c r="C20" s="66">
        <v>1.12537E-2</v>
      </c>
      <c r="D20" s="66">
        <v>7.1500499999999998E-3</v>
      </c>
      <c r="E20" s="66">
        <v>1.11155</v>
      </c>
      <c r="F20" s="66">
        <v>0.63826899999999998</v>
      </c>
      <c r="G20" s="66">
        <v>0.98626499999999995</v>
      </c>
      <c r="H20" s="66">
        <v>1.5219499999999999</v>
      </c>
      <c r="I20" s="66">
        <v>2.9725299999999999</v>
      </c>
      <c r="J20" s="66">
        <v>1.83969</v>
      </c>
      <c r="K20" s="66">
        <v>2.52439E-2</v>
      </c>
      <c r="L20" s="66">
        <v>2.547774</v>
      </c>
      <c r="M20" s="66">
        <v>7.4988200000000003</v>
      </c>
      <c r="N20" s="66">
        <v>9.1432699999999993</v>
      </c>
      <c r="O20" s="66">
        <v>1.9083800000000001E-2</v>
      </c>
      <c r="P20" s="66">
        <v>2.8795000000000001E-2</v>
      </c>
      <c r="Q20" s="66">
        <v>3.3088600000000003E-2</v>
      </c>
      <c r="R20" s="66">
        <v>2.7822099999999999E-2</v>
      </c>
      <c r="S20" s="66">
        <v>3.2479800000000003E-2</v>
      </c>
      <c r="T20" s="66">
        <v>3.3428300000000001E-2</v>
      </c>
      <c r="U20" s="66">
        <v>2.56887</v>
      </c>
      <c r="V20" s="66">
        <v>2.1133999999999999</v>
      </c>
      <c r="W20" s="66">
        <v>1.8854200000000001</v>
      </c>
      <c r="X20" s="66">
        <v>6.5316399999999997E-2</v>
      </c>
      <c r="Y20" s="66">
        <v>6.1302000000000003</v>
      </c>
      <c r="Z20" s="66">
        <v>7.6024599999999998E-2</v>
      </c>
      <c r="AA20" s="66">
        <v>17.653600000000001</v>
      </c>
      <c r="AB20" s="66">
        <v>14.248799999999999</v>
      </c>
      <c r="AC20" s="66">
        <v>5.5248600000000002E-2</v>
      </c>
      <c r="AD20" s="66">
        <v>5.3123200000000002E-2</v>
      </c>
      <c r="AE20" s="66">
        <v>22.5107</v>
      </c>
      <c r="AF20" s="66">
        <v>12.379099999999999</v>
      </c>
      <c r="AG20" s="66">
        <v>19.054099999999998</v>
      </c>
      <c r="AH20" s="66">
        <v>0.114866</v>
      </c>
      <c r="AI20" s="66">
        <v>9.4591400000000006E-2</v>
      </c>
      <c r="AJ20" s="66">
        <v>2.6041000000000002E-2</v>
      </c>
      <c r="AK20" s="66">
        <v>44.182699999999997</v>
      </c>
      <c r="AL20" s="66">
        <v>3.3198400000000001</v>
      </c>
      <c r="AM20" s="66">
        <v>4.9672E-9</v>
      </c>
      <c r="AN20" s="66">
        <v>1.89401</v>
      </c>
      <c r="AO20" s="66">
        <v>15.029400000000001</v>
      </c>
      <c r="AP20" s="66">
        <v>0.138872</v>
      </c>
      <c r="AQ20" s="66">
        <v>33.440399999999997</v>
      </c>
      <c r="AR20" s="66">
        <v>7.2302099999999996</v>
      </c>
    </row>
    <row r="21" spans="1:47" x14ac:dyDescent="0.25">
      <c r="A21" s="67" t="s">
        <v>1646</v>
      </c>
      <c r="B21" s="66" t="s">
        <v>12</v>
      </c>
      <c r="C21" s="66">
        <v>2.8983899999999998E-7</v>
      </c>
      <c r="D21" s="66">
        <v>2.6104200000000002E-7</v>
      </c>
      <c r="E21" s="66">
        <v>8.5390799999999996E-6</v>
      </c>
      <c r="F21" s="66">
        <v>6.5649100000000001E-5</v>
      </c>
      <c r="G21" s="66">
        <v>6.2979600000000003E-6</v>
      </c>
      <c r="H21" s="66">
        <v>1.16029E-5</v>
      </c>
      <c r="I21" s="66">
        <v>6.4793200000000002E-5</v>
      </c>
      <c r="J21" s="66">
        <v>2.8060800000000001E-5</v>
      </c>
      <c r="K21" s="66">
        <v>3.2407399999999997E-5</v>
      </c>
      <c r="L21" s="66">
        <v>4.8624400000000002E-5</v>
      </c>
      <c r="M21" s="66">
        <v>3.1593000000000001E-5</v>
      </c>
      <c r="N21" s="66">
        <v>2.13837E-5</v>
      </c>
      <c r="O21" s="66">
        <v>1.41464E-6</v>
      </c>
      <c r="P21" s="66">
        <v>1.1033399999999999E-6</v>
      </c>
      <c r="Q21" s="66">
        <v>2.06834E-6</v>
      </c>
      <c r="R21" s="66">
        <v>2.8302999999999998E-6</v>
      </c>
      <c r="S21" s="66">
        <v>1.1022900000000001E-5</v>
      </c>
      <c r="T21" s="66">
        <v>3.7827499999999999E-6</v>
      </c>
      <c r="U21" s="66">
        <v>5.1427900000000003E-6</v>
      </c>
      <c r="V21" s="66">
        <v>8.6251399999999999E-5</v>
      </c>
      <c r="W21" s="66">
        <v>2.7332700000000002E-6</v>
      </c>
      <c r="X21" s="66">
        <v>4.4621199999999997E-6</v>
      </c>
      <c r="Y21" s="66">
        <v>4.58673E-6</v>
      </c>
      <c r="Z21" s="66">
        <v>5.6627E-7</v>
      </c>
      <c r="AA21" s="66">
        <v>3.74451E-7</v>
      </c>
      <c r="AB21" s="66">
        <v>3.8316699999999997E-6</v>
      </c>
      <c r="AC21" s="66">
        <v>1.76902E-6</v>
      </c>
      <c r="AD21" s="66">
        <v>4.0372600000000002E-7</v>
      </c>
      <c r="AE21" s="66">
        <v>4.5702400000000001E-6</v>
      </c>
      <c r="AF21" s="66">
        <v>4.6433300000000001E-5</v>
      </c>
      <c r="AG21" s="66">
        <v>2.6161199999999999E-6</v>
      </c>
      <c r="AH21" s="66">
        <v>7.3127599999999996E-7</v>
      </c>
      <c r="AI21" s="66">
        <v>7.2333400000000001E-7</v>
      </c>
      <c r="AJ21" s="66">
        <v>9.2786400000000003E-8</v>
      </c>
      <c r="AK21" s="66">
        <v>6.8109100000000002E-6</v>
      </c>
      <c r="AL21" s="66">
        <v>1.64001E-6</v>
      </c>
      <c r="AM21" s="66"/>
      <c r="AN21" s="66"/>
      <c r="AO21" s="66"/>
      <c r="AP21" s="66"/>
      <c r="AQ21" s="66"/>
      <c r="AR21" s="66"/>
    </row>
    <row r="22" spans="1:47" x14ac:dyDescent="0.25">
      <c r="A22" s="67" t="s">
        <v>1647</v>
      </c>
      <c r="B22" s="66" t="s">
        <v>12</v>
      </c>
      <c r="C22" s="66">
        <v>6.04422E-9</v>
      </c>
      <c r="D22" s="66">
        <v>7.3974999999999995E-10</v>
      </c>
      <c r="E22" s="66">
        <v>5.1770599999999999E-7</v>
      </c>
      <c r="F22" s="66">
        <v>4.7536100000000002E-7</v>
      </c>
      <c r="G22" s="66">
        <v>6.8120200000000001E-8</v>
      </c>
      <c r="H22" s="66">
        <v>2.8312400000000001E-7</v>
      </c>
      <c r="I22" s="66">
        <v>2.7271999999999999E-5</v>
      </c>
      <c r="J22" s="66">
        <v>4.1373899999999997E-6</v>
      </c>
      <c r="K22" s="66">
        <v>8.7862699999999997E-10</v>
      </c>
      <c r="L22" s="66">
        <v>1.8084000000000002E-5</v>
      </c>
      <c r="M22" s="66">
        <v>2.9406199999999998E-7</v>
      </c>
      <c r="N22" s="66">
        <v>1.6595200000000001E-6</v>
      </c>
      <c r="O22" s="66">
        <v>7.7667500000000007E-9</v>
      </c>
      <c r="P22" s="66">
        <v>3.1546700000000002E-8</v>
      </c>
      <c r="Q22" s="66">
        <v>5.0906200000000004E-9</v>
      </c>
      <c r="R22" s="66">
        <v>2.94857E-8</v>
      </c>
      <c r="S22" s="66">
        <v>5.6295400000000004E-9</v>
      </c>
      <c r="T22" s="66">
        <v>1.7083600000000001E-8</v>
      </c>
      <c r="U22" s="66">
        <v>1.01308E-6</v>
      </c>
      <c r="V22" s="66">
        <v>2.4657399999999998E-6</v>
      </c>
      <c r="W22" s="66">
        <v>1.14737E-6</v>
      </c>
      <c r="X22" s="66">
        <v>2.19736E-8</v>
      </c>
      <c r="Y22" s="66">
        <v>1.1428600000000001E-6</v>
      </c>
      <c r="Z22" s="66">
        <v>1.51101E-8</v>
      </c>
      <c r="AA22" s="66">
        <v>2.6952200000000002E-6</v>
      </c>
      <c r="AB22" s="66">
        <v>3.1993E-6</v>
      </c>
      <c r="AC22" s="66">
        <v>1.25335E-9</v>
      </c>
      <c r="AD22" s="66">
        <v>1.48792E-8</v>
      </c>
      <c r="AE22" s="66">
        <v>4.2408599999999999E-5</v>
      </c>
      <c r="AF22" s="66">
        <v>1.2018899999999999E-5</v>
      </c>
      <c r="AG22" s="66">
        <v>9.4825399999999999E-7</v>
      </c>
      <c r="AH22" s="66">
        <v>5.8706299999999999E-8</v>
      </c>
      <c r="AI22" s="66">
        <v>4.1998100000000001E-7</v>
      </c>
      <c r="AJ22" s="66">
        <v>6.0836700000000001E-8</v>
      </c>
      <c r="AK22" s="66">
        <v>1.01339</v>
      </c>
      <c r="AL22" s="66">
        <v>1.18839E-7</v>
      </c>
      <c r="AM22" s="66"/>
      <c r="AN22" s="66"/>
      <c r="AO22" s="66"/>
      <c r="AP22" s="66"/>
      <c r="AQ22" s="66"/>
      <c r="AR22" s="66"/>
    </row>
    <row r="23" spans="1:47" x14ac:dyDescent="0.25">
      <c r="A23" s="67" t="s">
        <v>1648</v>
      </c>
      <c r="B23" s="66" t="s">
        <v>12</v>
      </c>
      <c r="C23" s="66">
        <v>3</v>
      </c>
      <c r="D23" s="66">
        <v>2</v>
      </c>
      <c r="E23" s="66">
        <v>3</v>
      </c>
      <c r="F23" s="66">
        <v>3</v>
      </c>
      <c r="G23" s="66">
        <v>3</v>
      </c>
      <c r="H23" s="66">
        <v>3</v>
      </c>
      <c r="I23" s="66">
        <v>3</v>
      </c>
      <c r="J23" s="66">
        <v>3</v>
      </c>
      <c r="K23" s="66">
        <v>3</v>
      </c>
      <c r="L23" s="66">
        <v>3</v>
      </c>
      <c r="M23" s="66">
        <v>3</v>
      </c>
      <c r="N23" s="66">
        <v>3</v>
      </c>
      <c r="O23" s="66">
        <v>3</v>
      </c>
      <c r="P23" s="66">
        <v>1</v>
      </c>
      <c r="Q23" s="66">
        <v>1</v>
      </c>
      <c r="R23" s="66">
        <v>1</v>
      </c>
      <c r="S23" s="66">
        <v>1</v>
      </c>
      <c r="T23" s="66">
        <v>1</v>
      </c>
      <c r="U23" s="66">
        <v>1</v>
      </c>
      <c r="V23" s="66">
        <v>1</v>
      </c>
      <c r="W23" s="66">
        <v>1</v>
      </c>
      <c r="X23" s="66">
        <v>1</v>
      </c>
      <c r="Y23" s="66">
        <v>1</v>
      </c>
      <c r="Z23" s="66">
        <v>1</v>
      </c>
      <c r="AA23" s="66">
        <v>1</v>
      </c>
      <c r="AB23" s="66">
        <v>1</v>
      </c>
      <c r="AC23" s="66">
        <v>1</v>
      </c>
      <c r="AD23" s="66">
        <v>1</v>
      </c>
      <c r="AE23" s="66">
        <v>1</v>
      </c>
      <c r="AF23" s="66">
        <v>1</v>
      </c>
      <c r="AG23" s="66">
        <v>1</v>
      </c>
      <c r="AH23" s="66">
        <v>1</v>
      </c>
      <c r="AI23" s="66">
        <v>1</v>
      </c>
      <c r="AJ23" s="66">
        <v>1</v>
      </c>
      <c r="AK23" s="66">
        <v>1</v>
      </c>
      <c r="AL23" s="66">
        <v>1</v>
      </c>
      <c r="AM23" s="66">
        <v>1</v>
      </c>
      <c r="AN23" s="66">
        <v>1</v>
      </c>
      <c r="AO23" s="66">
        <v>1</v>
      </c>
      <c r="AP23" s="66">
        <v>1</v>
      </c>
      <c r="AQ23" s="66">
        <v>1</v>
      </c>
      <c r="AR23" s="66">
        <v>1</v>
      </c>
    </row>
    <row r="24" spans="1:47" ht="12.95" customHeight="1" x14ac:dyDescent="0.25">
      <c r="A24" s="67" t="s">
        <v>1649</v>
      </c>
      <c r="B24" s="66" t="s">
        <v>12</v>
      </c>
      <c r="C24" s="66" t="s">
        <v>1651</v>
      </c>
      <c r="D24" s="66" t="s">
        <v>1650</v>
      </c>
      <c r="E24" s="66" t="s">
        <v>1651</v>
      </c>
      <c r="F24" s="66" t="s">
        <v>1651</v>
      </c>
      <c r="G24" s="66" t="s">
        <v>1651</v>
      </c>
      <c r="H24" s="66" t="s">
        <v>1651</v>
      </c>
      <c r="I24" s="66" t="s">
        <v>1651</v>
      </c>
      <c r="J24" s="66" t="s">
        <v>1651</v>
      </c>
      <c r="K24" s="66" t="s">
        <v>1651</v>
      </c>
      <c r="L24" s="66" t="s">
        <v>1651</v>
      </c>
      <c r="M24" s="66" t="s">
        <v>1651</v>
      </c>
      <c r="N24" s="66" t="s">
        <v>1651</v>
      </c>
      <c r="O24" s="66" t="s">
        <v>1651</v>
      </c>
      <c r="P24" s="66" t="s">
        <v>10</v>
      </c>
      <c r="Q24" s="66" t="s">
        <v>10</v>
      </c>
      <c r="R24" s="66" t="s">
        <v>10</v>
      </c>
      <c r="S24" s="66" t="s">
        <v>10</v>
      </c>
      <c r="T24" s="66" t="s">
        <v>10</v>
      </c>
      <c r="U24" s="66" t="s">
        <v>10</v>
      </c>
      <c r="V24" s="66" t="s">
        <v>10</v>
      </c>
      <c r="W24" s="66" t="s">
        <v>10</v>
      </c>
      <c r="X24" s="66" t="s">
        <v>10</v>
      </c>
      <c r="Y24" s="66" t="s">
        <v>10</v>
      </c>
      <c r="Z24" s="66" t="s">
        <v>10</v>
      </c>
      <c r="AA24" s="66" t="s">
        <v>10</v>
      </c>
      <c r="AB24" s="66" t="s">
        <v>10</v>
      </c>
      <c r="AC24" s="66" t="s">
        <v>10</v>
      </c>
      <c r="AD24" s="66" t="s">
        <v>10</v>
      </c>
      <c r="AE24" s="66" t="s">
        <v>10</v>
      </c>
      <c r="AF24" s="66" t="s">
        <v>1652</v>
      </c>
      <c r="AG24" s="66" t="s">
        <v>10</v>
      </c>
      <c r="AH24" s="66" t="s">
        <v>10</v>
      </c>
      <c r="AI24" s="66" t="s">
        <v>10</v>
      </c>
      <c r="AJ24" s="66" t="s">
        <v>10</v>
      </c>
      <c r="AK24" s="66" t="s">
        <v>10</v>
      </c>
      <c r="AL24" s="66" t="s">
        <v>10</v>
      </c>
      <c r="AM24" s="66" t="s">
        <v>10</v>
      </c>
      <c r="AN24" s="66" t="s">
        <v>10</v>
      </c>
      <c r="AO24" s="66" t="s">
        <v>10</v>
      </c>
      <c r="AP24" s="66" t="s">
        <v>10</v>
      </c>
      <c r="AQ24" s="66" t="s">
        <v>10</v>
      </c>
      <c r="AR24" s="66" t="s">
        <v>10</v>
      </c>
    </row>
    <row r="25" spans="1:47" x14ac:dyDescent="0.25">
      <c r="A25" s="67" t="s">
        <v>1653</v>
      </c>
      <c r="B25" s="66" t="s">
        <v>12</v>
      </c>
      <c r="C25" s="66" t="s">
        <v>104</v>
      </c>
      <c r="D25" s="66" t="s">
        <v>104</v>
      </c>
      <c r="E25" s="66" t="s">
        <v>104</v>
      </c>
      <c r="F25" s="66" t="s">
        <v>104</v>
      </c>
      <c r="G25" s="66" t="s">
        <v>104</v>
      </c>
      <c r="H25" s="66" t="s">
        <v>104</v>
      </c>
      <c r="I25" s="66" t="s">
        <v>104</v>
      </c>
      <c r="J25" s="66" t="s">
        <v>104</v>
      </c>
      <c r="K25" s="66" t="s">
        <v>104</v>
      </c>
      <c r="L25" s="66" t="s">
        <v>104</v>
      </c>
      <c r="M25" s="66" t="s">
        <v>104</v>
      </c>
      <c r="N25" s="66" t="s">
        <v>104</v>
      </c>
      <c r="O25" s="66" t="s">
        <v>104</v>
      </c>
      <c r="P25" s="66" t="s">
        <v>104</v>
      </c>
      <c r="Q25" s="66" t="s">
        <v>104</v>
      </c>
      <c r="R25" s="66" t="s">
        <v>104</v>
      </c>
      <c r="S25" s="66" t="s">
        <v>104</v>
      </c>
      <c r="T25" s="66" t="s">
        <v>104</v>
      </c>
      <c r="U25" s="66" t="s">
        <v>104</v>
      </c>
      <c r="V25" s="66" t="s">
        <v>104</v>
      </c>
      <c r="W25" s="66" t="s">
        <v>104</v>
      </c>
      <c r="X25" s="66" t="s">
        <v>104</v>
      </c>
      <c r="Y25" s="66" t="s">
        <v>104</v>
      </c>
      <c r="Z25" s="66" t="s">
        <v>104</v>
      </c>
      <c r="AA25" s="66" t="s">
        <v>104</v>
      </c>
      <c r="AB25" s="66" t="s">
        <v>104</v>
      </c>
      <c r="AC25" s="66" t="s">
        <v>104</v>
      </c>
      <c r="AD25" s="66" t="s">
        <v>104</v>
      </c>
      <c r="AE25" s="66" t="s">
        <v>104</v>
      </c>
      <c r="AF25" s="66" t="s">
        <v>104</v>
      </c>
      <c r="AG25" s="66" t="s">
        <v>104</v>
      </c>
      <c r="AH25" s="66" t="s">
        <v>104</v>
      </c>
      <c r="AI25" s="66" t="s">
        <v>104</v>
      </c>
      <c r="AJ25" s="66" t="s">
        <v>104</v>
      </c>
      <c r="AK25" s="66" t="s">
        <v>1654</v>
      </c>
      <c r="AL25" s="66" t="s">
        <v>104</v>
      </c>
      <c r="AM25" s="66" t="s">
        <v>1654</v>
      </c>
      <c r="AN25" s="66" t="s">
        <v>1654</v>
      </c>
      <c r="AO25" s="66" t="s">
        <v>1654</v>
      </c>
      <c r="AP25" s="66" t="s">
        <v>1654</v>
      </c>
      <c r="AQ25" s="66" t="s">
        <v>1654</v>
      </c>
      <c r="AR25" s="66" t="s">
        <v>1654</v>
      </c>
      <c r="AS25" s="70"/>
      <c r="AU25" s="71"/>
    </row>
    <row r="26" spans="1:47" x14ac:dyDescent="0.25">
      <c r="A26" s="67" t="s">
        <v>1655</v>
      </c>
      <c r="B26" s="66" t="s">
        <v>12</v>
      </c>
      <c r="C26" s="66">
        <v>1</v>
      </c>
      <c r="D26" s="66">
        <v>1</v>
      </c>
      <c r="E26" s="66">
        <v>1</v>
      </c>
      <c r="F26" s="66">
        <v>1</v>
      </c>
      <c r="G26" s="66">
        <v>1</v>
      </c>
      <c r="H26" s="66">
        <v>1</v>
      </c>
      <c r="I26" s="66">
        <v>1</v>
      </c>
      <c r="J26" s="66">
        <v>1</v>
      </c>
      <c r="K26" s="66">
        <v>1</v>
      </c>
      <c r="L26" s="66">
        <v>1</v>
      </c>
      <c r="M26" s="66">
        <v>1</v>
      </c>
      <c r="N26" s="66">
        <v>1</v>
      </c>
      <c r="O26" s="66">
        <v>1</v>
      </c>
      <c r="P26" s="66">
        <v>1</v>
      </c>
      <c r="Q26" s="66">
        <v>1</v>
      </c>
      <c r="R26" s="66">
        <v>1</v>
      </c>
      <c r="S26" s="66">
        <v>1</v>
      </c>
      <c r="T26" s="66">
        <v>1</v>
      </c>
      <c r="U26" s="66">
        <v>1</v>
      </c>
      <c r="V26" s="66">
        <v>1</v>
      </c>
      <c r="W26" s="66">
        <v>1</v>
      </c>
      <c r="X26" s="66">
        <v>1</v>
      </c>
      <c r="Y26" s="66">
        <v>1</v>
      </c>
      <c r="Z26" s="66">
        <v>1</v>
      </c>
      <c r="AA26" s="66">
        <v>1</v>
      </c>
      <c r="AB26" s="66">
        <v>1</v>
      </c>
      <c r="AC26" s="66">
        <v>1</v>
      </c>
      <c r="AD26" s="66">
        <v>1</v>
      </c>
      <c r="AE26" s="66">
        <v>1</v>
      </c>
      <c r="AF26" s="66">
        <v>1</v>
      </c>
      <c r="AG26" s="66">
        <v>1</v>
      </c>
      <c r="AH26" s="66">
        <v>1</v>
      </c>
      <c r="AI26" s="66">
        <v>1</v>
      </c>
      <c r="AJ26" s="66">
        <v>1</v>
      </c>
      <c r="AK26" s="66">
        <v>0</v>
      </c>
      <c r="AL26" s="66">
        <v>1</v>
      </c>
      <c r="AM26" s="66">
        <v>0</v>
      </c>
      <c r="AN26" s="66">
        <v>0</v>
      </c>
      <c r="AO26" s="66">
        <v>0</v>
      </c>
      <c r="AP26" s="66">
        <v>0</v>
      </c>
      <c r="AQ26" s="66">
        <v>0</v>
      </c>
      <c r="AR26" s="66">
        <v>0</v>
      </c>
      <c r="AS26" s="72"/>
      <c r="AU26" s="71"/>
    </row>
    <row r="27" spans="1:47" x14ac:dyDescent="0.25">
      <c r="A27" s="67" t="s">
        <v>1656</v>
      </c>
      <c r="B27" s="68">
        <v>1</v>
      </c>
      <c r="C27" s="73">
        <v>0</v>
      </c>
      <c r="D27" s="73">
        <v>0</v>
      </c>
      <c r="E27" s="73">
        <v>0</v>
      </c>
      <c r="F27" s="73">
        <v>0</v>
      </c>
      <c r="G27" s="73">
        <v>0</v>
      </c>
      <c r="H27" s="73">
        <v>0</v>
      </c>
      <c r="I27" s="73">
        <v>0</v>
      </c>
      <c r="J27" s="73">
        <v>0</v>
      </c>
      <c r="K27" s="73">
        <v>0</v>
      </c>
      <c r="L27" s="73">
        <v>0</v>
      </c>
      <c r="M27" s="73">
        <v>0</v>
      </c>
      <c r="N27" s="73">
        <v>0</v>
      </c>
      <c r="O27" s="73">
        <v>0</v>
      </c>
      <c r="P27" s="73">
        <v>0</v>
      </c>
      <c r="Q27" s="73">
        <v>0</v>
      </c>
      <c r="R27" s="73">
        <v>0</v>
      </c>
      <c r="S27" s="73">
        <v>0</v>
      </c>
      <c r="T27" s="73">
        <v>0</v>
      </c>
      <c r="U27" s="73">
        <v>0</v>
      </c>
      <c r="V27" s="73">
        <v>0</v>
      </c>
      <c r="W27" s="73">
        <v>0</v>
      </c>
      <c r="X27" s="68">
        <v>1</v>
      </c>
      <c r="Y27" s="73">
        <v>0</v>
      </c>
      <c r="Z27" s="73">
        <v>0</v>
      </c>
      <c r="AA27" s="73">
        <v>0</v>
      </c>
      <c r="AB27" s="73">
        <v>0</v>
      </c>
      <c r="AC27" s="73">
        <v>0</v>
      </c>
      <c r="AD27" s="73">
        <v>0</v>
      </c>
      <c r="AE27" s="68">
        <v>1</v>
      </c>
      <c r="AF27" s="73">
        <v>0</v>
      </c>
      <c r="AG27" s="73">
        <v>0</v>
      </c>
      <c r="AH27" s="73">
        <v>0</v>
      </c>
      <c r="AI27" s="73">
        <v>0</v>
      </c>
      <c r="AJ27" s="73">
        <v>0</v>
      </c>
      <c r="AK27" s="73">
        <v>0</v>
      </c>
      <c r="AL27" s="68">
        <v>1</v>
      </c>
      <c r="AM27" s="73">
        <v>0</v>
      </c>
      <c r="AN27" s="73">
        <v>0</v>
      </c>
      <c r="AO27" s="68">
        <v>1</v>
      </c>
      <c r="AP27" s="73">
        <v>0</v>
      </c>
      <c r="AQ27" s="68">
        <v>1</v>
      </c>
      <c r="AR27" s="73">
        <v>0</v>
      </c>
      <c r="AU27" s="71"/>
    </row>
    <row r="28" spans="1:47" x14ac:dyDescent="0.25">
      <c r="A28" s="67" t="s">
        <v>1657</v>
      </c>
      <c r="B28" s="68">
        <v>2</v>
      </c>
      <c r="C28" s="73">
        <v>0</v>
      </c>
      <c r="D28" s="73">
        <v>0</v>
      </c>
      <c r="E28" s="73">
        <v>0</v>
      </c>
      <c r="F28" s="73">
        <v>0</v>
      </c>
      <c r="G28" s="73">
        <v>0</v>
      </c>
      <c r="H28" s="73">
        <v>0</v>
      </c>
      <c r="I28" s="73">
        <v>0</v>
      </c>
      <c r="J28" s="73">
        <v>0</v>
      </c>
      <c r="K28" s="73">
        <v>0</v>
      </c>
      <c r="L28" s="73">
        <v>0</v>
      </c>
      <c r="M28" s="73">
        <v>0</v>
      </c>
      <c r="N28" s="73">
        <v>0</v>
      </c>
      <c r="O28" s="73">
        <v>0</v>
      </c>
      <c r="P28" s="73">
        <v>0</v>
      </c>
      <c r="Q28" s="73">
        <v>0</v>
      </c>
      <c r="R28" s="73">
        <v>0</v>
      </c>
      <c r="S28" s="73">
        <v>0</v>
      </c>
      <c r="T28" s="73">
        <v>0</v>
      </c>
      <c r="U28" s="73">
        <v>0</v>
      </c>
      <c r="V28" s="73">
        <v>0</v>
      </c>
      <c r="W28" s="73">
        <v>0</v>
      </c>
      <c r="X28" s="68">
        <v>2</v>
      </c>
      <c r="Y28" s="73">
        <v>0</v>
      </c>
      <c r="Z28" s="73">
        <v>0</v>
      </c>
      <c r="AA28" s="73">
        <v>0</v>
      </c>
      <c r="AB28" s="73">
        <v>0</v>
      </c>
      <c r="AC28" s="73">
        <v>0</v>
      </c>
      <c r="AD28" s="73">
        <v>0</v>
      </c>
      <c r="AE28" s="73">
        <v>0</v>
      </c>
      <c r="AF28" s="73">
        <v>0</v>
      </c>
      <c r="AG28" s="73">
        <v>0</v>
      </c>
      <c r="AH28" s="73">
        <v>0</v>
      </c>
      <c r="AI28" s="73">
        <v>0</v>
      </c>
      <c r="AJ28" s="73">
        <v>0</v>
      </c>
      <c r="AK28" s="73">
        <v>0</v>
      </c>
      <c r="AL28" s="73">
        <v>0</v>
      </c>
      <c r="AM28" s="73">
        <v>0</v>
      </c>
      <c r="AN28" s="73">
        <v>0</v>
      </c>
      <c r="AO28" s="73">
        <v>0</v>
      </c>
      <c r="AP28" s="73">
        <v>0</v>
      </c>
      <c r="AQ28" s="73">
        <v>0</v>
      </c>
      <c r="AR28" s="73">
        <v>0</v>
      </c>
      <c r="AU28" s="71"/>
    </row>
    <row r="29" spans="1:47" x14ac:dyDescent="0.25">
      <c r="A29" s="67" t="s">
        <v>1658</v>
      </c>
      <c r="B29" s="73">
        <v>0</v>
      </c>
      <c r="C29" s="68">
        <v>3</v>
      </c>
      <c r="D29" s="73">
        <v>0</v>
      </c>
      <c r="E29" s="68">
        <v>3</v>
      </c>
      <c r="F29" s="68">
        <v>3</v>
      </c>
      <c r="G29" s="68">
        <v>3</v>
      </c>
      <c r="H29" s="68">
        <v>3</v>
      </c>
      <c r="I29" s="68">
        <v>3</v>
      </c>
      <c r="J29" s="68">
        <v>3</v>
      </c>
      <c r="K29" s="68">
        <v>3</v>
      </c>
      <c r="L29" s="68">
        <v>3</v>
      </c>
      <c r="M29" s="68">
        <v>3</v>
      </c>
      <c r="N29" s="68">
        <v>3</v>
      </c>
      <c r="O29" s="68">
        <v>3</v>
      </c>
      <c r="P29" s="68">
        <v>3</v>
      </c>
      <c r="Q29" s="68">
        <v>3</v>
      </c>
      <c r="R29" s="68">
        <v>3</v>
      </c>
      <c r="S29" s="68">
        <v>3</v>
      </c>
      <c r="T29" s="68">
        <v>3</v>
      </c>
      <c r="U29" s="73">
        <v>0</v>
      </c>
      <c r="V29" s="73">
        <v>0</v>
      </c>
      <c r="W29" s="68">
        <v>3</v>
      </c>
      <c r="X29" s="73">
        <v>0</v>
      </c>
      <c r="Y29" s="68">
        <v>3</v>
      </c>
      <c r="Z29" s="68">
        <v>3</v>
      </c>
      <c r="AA29" s="68">
        <v>3</v>
      </c>
      <c r="AB29" s="68">
        <v>3</v>
      </c>
      <c r="AC29" s="68">
        <v>3</v>
      </c>
      <c r="AD29" s="73">
        <v>0</v>
      </c>
      <c r="AE29" s="68">
        <v>3</v>
      </c>
      <c r="AF29" s="68">
        <v>3</v>
      </c>
      <c r="AG29" s="68">
        <v>3</v>
      </c>
      <c r="AH29" s="68">
        <v>3</v>
      </c>
      <c r="AI29" s="68">
        <v>3</v>
      </c>
      <c r="AJ29" s="68">
        <v>3</v>
      </c>
      <c r="AK29" s="68">
        <v>3</v>
      </c>
      <c r="AL29" s="73">
        <v>0</v>
      </c>
      <c r="AM29" s="68">
        <v>3</v>
      </c>
      <c r="AN29" s="68">
        <v>3</v>
      </c>
      <c r="AO29" s="73">
        <v>0</v>
      </c>
      <c r="AP29" s="73">
        <v>0</v>
      </c>
      <c r="AQ29" s="68">
        <v>3</v>
      </c>
      <c r="AR29" s="73">
        <v>0</v>
      </c>
      <c r="AU29" s="71"/>
    </row>
    <row r="30" spans="1:47" x14ac:dyDescent="0.25">
      <c r="A30" s="67" t="s">
        <v>1659</v>
      </c>
      <c r="B30" s="73">
        <v>0</v>
      </c>
      <c r="C30" s="73">
        <v>0</v>
      </c>
      <c r="D30" s="73">
        <v>0</v>
      </c>
      <c r="E30" s="73">
        <v>0</v>
      </c>
      <c r="F30" s="73">
        <v>0</v>
      </c>
      <c r="G30" s="73">
        <v>0</v>
      </c>
      <c r="H30" s="73">
        <v>0</v>
      </c>
      <c r="I30" s="73">
        <v>0</v>
      </c>
      <c r="J30" s="73">
        <v>0</v>
      </c>
      <c r="K30" s="73">
        <v>0</v>
      </c>
      <c r="L30" s="73">
        <v>0</v>
      </c>
      <c r="M30" s="73">
        <v>0</v>
      </c>
      <c r="N30" s="73">
        <v>0</v>
      </c>
      <c r="O30" s="73">
        <v>0</v>
      </c>
      <c r="P30" s="73">
        <v>0</v>
      </c>
      <c r="Q30" s="73">
        <v>0</v>
      </c>
      <c r="R30" s="73">
        <v>0</v>
      </c>
      <c r="S30" s="73">
        <v>0</v>
      </c>
      <c r="T30" s="73">
        <v>0</v>
      </c>
      <c r="U30" s="73">
        <v>0</v>
      </c>
      <c r="V30" s="68">
        <v>4</v>
      </c>
      <c r="W30" s="73">
        <v>0</v>
      </c>
      <c r="X30" s="73">
        <v>0</v>
      </c>
      <c r="Y30" s="73">
        <v>0</v>
      </c>
      <c r="Z30" s="73">
        <v>0</v>
      </c>
      <c r="AA30" s="73">
        <v>0</v>
      </c>
      <c r="AB30" s="73">
        <v>0</v>
      </c>
      <c r="AC30" s="73">
        <v>0</v>
      </c>
      <c r="AD30" s="73">
        <v>0</v>
      </c>
      <c r="AE30" s="73">
        <v>0</v>
      </c>
      <c r="AF30" s="68">
        <v>4</v>
      </c>
      <c r="AG30" s="68">
        <v>4</v>
      </c>
      <c r="AH30" s="73">
        <v>0</v>
      </c>
      <c r="AI30" s="73">
        <v>0</v>
      </c>
      <c r="AJ30" s="73">
        <v>0</v>
      </c>
      <c r="AK30" s="68">
        <v>4</v>
      </c>
      <c r="AL30" s="73">
        <v>0</v>
      </c>
      <c r="AM30" s="68">
        <v>4</v>
      </c>
      <c r="AN30" s="68">
        <v>4</v>
      </c>
      <c r="AO30" s="73">
        <v>0</v>
      </c>
      <c r="AP30" s="73">
        <v>0</v>
      </c>
      <c r="AQ30" s="73">
        <v>0</v>
      </c>
      <c r="AR30" s="73">
        <v>0</v>
      </c>
      <c r="AU30" s="71"/>
    </row>
    <row r="31" spans="1:47" ht="15.75" thickBot="1" x14ac:dyDescent="0.3">
      <c r="A31" s="67" t="s">
        <v>1700</v>
      </c>
      <c r="B31" s="73">
        <v>0</v>
      </c>
      <c r="C31" s="73">
        <v>0</v>
      </c>
      <c r="D31" s="68">
        <v>5</v>
      </c>
      <c r="E31" s="73">
        <v>0</v>
      </c>
      <c r="F31" s="73">
        <v>0</v>
      </c>
      <c r="G31" s="73">
        <v>0</v>
      </c>
      <c r="H31" s="73">
        <v>0</v>
      </c>
      <c r="I31" s="73">
        <v>0</v>
      </c>
      <c r="J31" s="73">
        <v>0</v>
      </c>
      <c r="K31" s="73">
        <v>0</v>
      </c>
      <c r="L31" s="73">
        <v>0</v>
      </c>
      <c r="M31" s="73">
        <v>0</v>
      </c>
      <c r="N31" s="73">
        <v>0</v>
      </c>
      <c r="O31" s="73">
        <v>0</v>
      </c>
      <c r="P31" s="73">
        <v>0</v>
      </c>
      <c r="Q31" s="73">
        <v>0</v>
      </c>
      <c r="R31" s="73">
        <v>0</v>
      </c>
      <c r="S31" s="73">
        <v>0</v>
      </c>
      <c r="T31" s="73">
        <v>0</v>
      </c>
      <c r="U31" s="68">
        <v>5</v>
      </c>
      <c r="V31" s="73">
        <v>0</v>
      </c>
      <c r="W31" s="73">
        <v>0</v>
      </c>
      <c r="X31" s="73">
        <v>0</v>
      </c>
      <c r="Y31" s="73">
        <v>0</v>
      </c>
      <c r="Z31" s="73">
        <v>0</v>
      </c>
      <c r="AA31" s="73">
        <v>0</v>
      </c>
      <c r="AB31" s="73">
        <v>0</v>
      </c>
      <c r="AC31" s="73">
        <v>0</v>
      </c>
      <c r="AD31" s="68">
        <v>5</v>
      </c>
      <c r="AE31" s="73">
        <v>0</v>
      </c>
      <c r="AF31" s="73">
        <v>0</v>
      </c>
      <c r="AG31" s="73">
        <v>0</v>
      </c>
      <c r="AH31" s="73">
        <v>0</v>
      </c>
      <c r="AI31" s="73">
        <v>0</v>
      </c>
      <c r="AJ31" s="73">
        <v>0</v>
      </c>
      <c r="AK31" s="73">
        <v>0</v>
      </c>
      <c r="AL31" s="73">
        <v>0</v>
      </c>
      <c r="AM31" s="73">
        <v>0</v>
      </c>
      <c r="AN31" s="73">
        <v>0</v>
      </c>
      <c r="AO31" s="73">
        <v>0</v>
      </c>
      <c r="AP31" s="73">
        <v>0</v>
      </c>
      <c r="AQ31" s="73">
        <v>0</v>
      </c>
      <c r="AR31" s="73">
        <v>0</v>
      </c>
      <c r="AU31" s="71"/>
    </row>
    <row r="32" spans="1:47" ht="53.45" customHeight="1" thickBot="1" x14ac:dyDescent="0.3">
      <c r="A32" s="99" t="s">
        <v>1660</v>
      </c>
      <c r="B32" s="100"/>
      <c r="C32" s="100"/>
      <c r="D32" s="100"/>
      <c r="E32" s="100"/>
      <c r="F32" s="100"/>
      <c r="G32" s="100"/>
      <c r="H32" s="100"/>
      <c r="I32" s="100"/>
      <c r="J32" s="100"/>
      <c r="K32" s="100"/>
      <c r="L32" s="100"/>
      <c r="M32" s="100"/>
      <c r="N32" s="100"/>
      <c r="O32" s="100"/>
      <c r="P32" s="100"/>
      <c r="Q32" s="100"/>
      <c r="R32" s="100"/>
      <c r="S32" s="100"/>
      <c r="T32" s="100"/>
      <c r="U32" s="100"/>
      <c r="V32" s="100"/>
      <c r="W32" s="100"/>
      <c r="X32" s="100"/>
      <c r="Y32" s="100"/>
      <c r="Z32" s="100"/>
      <c r="AA32" s="100"/>
      <c r="AB32" s="100"/>
      <c r="AC32" s="100"/>
      <c r="AD32" s="100"/>
      <c r="AE32" s="100"/>
      <c r="AF32" s="100"/>
      <c r="AG32" s="100"/>
      <c r="AH32" s="100"/>
      <c r="AI32" s="100"/>
      <c r="AJ32" s="100"/>
      <c r="AK32" s="100"/>
      <c r="AL32" s="100"/>
      <c r="AM32" s="100"/>
      <c r="AN32" s="100"/>
      <c r="AO32" s="100"/>
      <c r="AP32" s="100"/>
      <c r="AQ32" s="100"/>
      <c r="AR32" s="101"/>
    </row>
    <row r="33" spans="1:47" x14ac:dyDescent="0.25">
      <c r="A33" s="71"/>
      <c r="B33" s="71"/>
      <c r="AU33" s="71"/>
    </row>
    <row r="35" spans="1:47" ht="90.6" customHeight="1" x14ac:dyDescent="0.25">
      <c r="H35" s="86"/>
      <c r="I35" s="86"/>
      <c r="J35" s="86"/>
      <c r="K35" s="86"/>
      <c r="L35" s="86"/>
      <c r="M35" s="86"/>
    </row>
    <row r="36" spans="1:47" x14ac:dyDescent="0.25">
      <c r="H36" s="86"/>
      <c r="I36" s="86"/>
      <c r="J36" s="86"/>
      <c r="K36" s="86"/>
      <c r="L36" s="86"/>
      <c r="M36" s="86"/>
    </row>
    <row r="37" spans="1:47" x14ac:dyDescent="0.25">
      <c r="H37" s="86"/>
      <c r="I37" s="87"/>
      <c r="J37" s="102"/>
      <c r="K37" s="102"/>
      <c r="L37" s="102"/>
      <c r="M37" s="86"/>
    </row>
    <row r="38" spans="1:47" x14ac:dyDescent="0.25">
      <c r="H38" s="86"/>
      <c r="I38" s="86"/>
      <c r="J38" s="87"/>
      <c r="K38" s="87"/>
      <c r="L38" s="87"/>
      <c r="M38" s="86"/>
    </row>
    <row r="39" spans="1:47" x14ac:dyDescent="0.25">
      <c r="H39" s="86"/>
      <c r="I39" s="87"/>
      <c r="J39" s="86"/>
      <c r="K39" s="86"/>
      <c r="L39" s="86"/>
      <c r="M39" s="86"/>
    </row>
    <row r="40" spans="1:47" x14ac:dyDescent="0.25">
      <c r="H40" s="86"/>
      <c r="I40" s="87"/>
      <c r="J40" s="86"/>
      <c r="K40" s="86"/>
      <c r="L40" s="86"/>
      <c r="M40" s="86"/>
    </row>
    <row r="41" spans="1:47" x14ac:dyDescent="0.25">
      <c r="H41" s="86"/>
      <c r="I41" s="87"/>
      <c r="J41" s="86"/>
      <c r="K41" s="86"/>
      <c r="L41" s="86"/>
      <c r="M41" s="86"/>
    </row>
    <row r="42" spans="1:47" x14ac:dyDescent="0.25">
      <c r="H42" s="86"/>
      <c r="I42" s="87"/>
      <c r="J42" s="86"/>
      <c r="K42" s="86"/>
      <c r="L42" s="86"/>
      <c r="M42" s="86"/>
    </row>
    <row r="43" spans="1:47" x14ac:dyDescent="0.25">
      <c r="H43" s="86"/>
      <c r="I43" s="87"/>
      <c r="J43" s="86"/>
      <c r="K43" s="86"/>
      <c r="L43" s="86"/>
      <c r="M43" s="86"/>
    </row>
    <row r="44" spans="1:47" x14ac:dyDescent="0.25">
      <c r="H44" s="86"/>
      <c r="I44" s="87"/>
      <c r="J44" s="86"/>
      <c r="K44" s="86"/>
      <c r="L44" s="86"/>
      <c r="M44" s="86"/>
    </row>
    <row r="45" spans="1:47" x14ac:dyDescent="0.25">
      <c r="H45" s="86"/>
      <c r="I45" s="87"/>
      <c r="J45" s="86"/>
      <c r="K45" s="86"/>
      <c r="L45" s="86"/>
      <c r="M45" s="86"/>
    </row>
    <row r="46" spans="1:47" x14ac:dyDescent="0.25">
      <c r="H46" s="86"/>
      <c r="I46" s="87"/>
      <c r="J46" s="86"/>
      <c r="K46" s="86"/>
      <c r="L46" s="86"/>
      <c r="M46" s="86"/>
    </row>
    <row r="47" spans="1:47" x14ac:dyDescent="0.25">
      <c r="H47" s="86"/>
      <c r="I47" s="87"/>
      <c r="J47" s="86"/>
      <c r="K47" s="86"/>
      <c r="L47" s="86"/>
      <c r="M47" s="86"/>
    </row>
    <row r="48" spans="1:47" x14ac:dyDescent="0.25">
      <c r="H48" s="86"/>
      <c r="I48" s="87"/>
      <c r="J48" s="86"/>
      <c r="K48" s="86"/>
      <c r="L48" s="86"/>
      <c r="M48" s="86"/>
    </row>
    <row r="49" spans="8:13" x14ac:dyDescent="0.25">
      <c r="H49" s="86"/>
      <c r="I49" s="87"/>
      <c r="J49" s="86"/>
      <c r="K49" s="86"/>
      <c r="L49" s="86"/>
      <c r="M49" s="86"/>
    </row>
    <row r="50" spans="8:13" x14ac:dyDescent="0.25">
      <c r="H50" s="86"/>
      <c r="I50" s="87"/>
      <c r="J50" s="86"/>
      <c r="K50" s="86"/>
      <c r="L50" s="86"/>
      <c r="M50" s="86"/>
    </row>
    <row r="51" spans="8:13" x14ac:dyDescent="0.25">
      <c r="H51" s="86"/>
      <c r="I51" s="87"/>
      <c r="J51" s="86"/>
      <c r="K51" s="86"/>
      <c r="L51" s="86"/>
      <c r="M51" s="86"/>
    </row>
    <row r="52" spans="8:13" x14ac:dyDescent="0.25">
      <c r="H52" s="86"/>
      <c r="I52" s="87"/>
      <c r="J52" s="86"/>
      <c r="K52" s="86"/>
      <c r="L52" s="86"/>
      <c r="M52" s="86"/>
    </row>
    <row r="53" spans="8:13" x14ac:dyDescent="0.25">
      <c r="H53" s="86"/>
      <c r="I53" s="87"/>
      <c r="J53" s="86"/>
      <c r="K53" s="86"/>
      <c r="L53" s="86"/>
      <c r="M53" s="86"/>
    </row>
    <row r="54" spans="8:13" x14ac:dyDescent="0.25">
      <c r="H54" s="86"/>
      <c r="I54" s="87"/>
      <c r="J54" s="86"/>
      <c r="K54" s="86"/>
      <c r="L54" s="86"/>
      <c r="M54" s="86"/>
    </row>
    <row r="55" spans="8:13" x14ac:dyDescent="0.25">
      <c r="H55" s="86"/>
      <c r="I55" s="87"/>
      <c r="J55" s="86"/>
      <c r="K55" s="86"/>
      <c r="L55" s="86"/>
      <c r="M55" s="86"/>
    </row>
    <row r="56" spans="8:13" x14ac:dyDescent="0.25">
      <c r="H56" s="86"/>
      <c r="I56" s="87"/>
      <c r="J56" s="86"/>
      <c r="K56" s="86"/>
      <c r="L56" s="86"/>
      <c r="M56" s="86"/>
    </row>
    <row r="57" spans="8:13" x14ac:dyDescent="0.25">
      <c r="H57" s="86"/>
      <c r="I57" s="87"/>
      <c r="J57" s="86"/>
      <c r="K57" s="86"/>
      <c r="L57" s="86"/>
      <c r="M57" s="86"/>
    </row>
    <row r="58" spans="8:13" x14ac:dyDescent="0.25">
      <c r="H58" s="86"/>
      <c r="I58" s="86"/>
      <c r="J58" s="86"/>
      <c r="K58" s="86"/>
      <c r="L58" s="86"/>
      <c r="M58" s="86"/>
    </row>
    <row r="59" spans="8:13" x14ac:dyDescent="0.25">
      <c r="H59" s="86"/>
      <c r="I59" s="86"/>
      <c r="J59" s="86"/>
      <c r="K59" s="86"/>
      <c r="L59" s="86"/>
      <c r="M59" s="86"/>
    </row>
    <row r="60" spans="8:13" x14ac:dyDescent="0.25">
      <c r="H60" s="86"/>
      <c r="I60" s="86"/>
      <c r="J60" s="86"/>
      <c r="K60" s="86"/>
      <c r="L60" s="86"/>
      <c r="M60" s="86"/>
    </row>
    <row r="61" spans="8:13" x14ac:dyDescent="0.25">
      <c r="H61" s="86"/>
      <c r="I61" s="86"/>
      <c r="J61" s="86"/>
      <c r="K61" s="86"/>
      <c r="L61" s="86"/>
      <c r="M61" s="86"/>
    </row>
  </sheetData>
  <mergeCells count="3">
    <mergeCell ref="A1:AS1"/>
    <mergeCell ref="A32:AR32"/>
    <mergeCell ref="J37:L37"/>
  </mergeCells>
  <conditionalFormatting sqref="A15">
    <cfRule type="colorScale" priority="8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A17">
    <cfRule type="colorScale" priority="9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I49">
    <cfRule type="colorScale" priority="3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I51">
    <cfRule type="colorScale" priority="4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B27:AR31">
    <cfRule type="colorScale" priority="22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CC43D1-8CCE-4F0F-AF7D-AFD47D90006A}">
  <dimension ref="A1:AH70"/>
  <sheetViews>
    <sheetView zoomScale="60" zoomScaleNormal="60" workbookViewId="0">
      <selection activeCell="AC5" sqref="AC5"/>
    </sheetView>
  </sheetViews>
  <sheetFormatPr baseColWidth="10" defaultRowHeight="15" x14ac:dyDescent="0.25"/>
  <cols>
    <col min="1" max="1" width="49" customWidth="1"/>
    <col min="2" max="2" width="11.28515625" customWidth="1"/>
    <col min="3" max="33" width="9.140625" customWidth="1"/>
  </cols>
  <sheetData>
    <row r="1" spans="1:33" x14ac:dyDescent="0.25">
      <c r="A1" s="98" t="s">
        <v>1735</v>
      </c>
      <c r="B1" s="98"/>
      <c r="C1" s="98"/>
      <c r="D1" s="98"/>
      <c r="E1" s="98"/>
      <c r="F1" s="98"/>
      <c r="G1" s="98"/>
      <c r="H1" s="98"/>
      <c r="I1" s="98"/>
      <c r="J1" s="98"/>
      <c r="K1" s="98"/>
      <c r="L1" s="98"/>
      <c r="M1" s="98"/>
      <c r="N1" s="98"/>
      <c r="O1" s="98"/>
      <c r="P1" s="98"/>
      <c r="Q1" s="98"/>
      <c r="R1" s="98"/>
      <c r="S1" s="98"/>
      <c r="T1" s="98"/>
      <c r="U1" s="98"/>
      <c r="V1" s="98"/>
      <c r="W1" s="98"/>
      <c r="X1" s="98"/>
      <c r="Y1" s="98"/>
      <c r="Z1" s="98"/>
      <c r="AA1" s="98"/>
      <c r="AB1" s="98"/>
      <c r="AC1" s="98"/>
      <c r="AD1" s="98"/>
      <c r="AE1" s="98"/>
      <c r="AF1" s="98"/>
      <c r="AG1" s="98"/>
    </row>
    <row r="2" spans="1:33" x14ac:dyDescent="0.25">
      <c r="A2" s="65"/>
      <c r="B2" s="66">
        <v>32</v>
      </c>
      <c r="C2" s="66">
        <v>31</v>
      </c>
      <c r="D2" s="66">
        <v>30</v>
      </c>
      <c r="E2" s="66">
        <v>29</v>
      </c>
      <c r="F2" s="66">
        <v>28</v>
      </c>
      <c r="G2" s="66">
        <v>27</v>
      </c>
      <c r="H2" s="66">
        <v>26</v>
      </c>
      <c r="I2" s="66">
        <v>25</v>
      </c>
      <c r="J2" s="66">
        <v>24</v>
      </c>
      <c r="K2" s="66">
        <v>23</v>
      </c>
      <c r="L2" s="66">
        <v>22</v>
      </c>
      <c r="M2" s="66">
        <v>21</v>
      </c>
      <c r="N2" s="66">
        <v>20</v>
      </c>
      <c r="O2" s="66">
        <v>19</v>
      </c>
      <c r="P2" s="66">
        <v>18</v>
      </c>
      <c r="Q2" s="66">
        <v>17</v>
      </c>
      <c r="R2" s="66">
        <v>16</v>
      </c>
      <c r="S2" s="66">
        <v>15</v>
      </c>
      <c r="T2" s="66">
        <v>14</v>
      </c>
      <c r="U2" s="66">
        <v>13</v>
      </c>
      <c r="V2" s="66">
        <v>12</v>
      </c>
      <c r="W2" s="66">
        <v>11</v>
      </c>
      <c r="X2" s="66">
        <v>10</v>
      </c>
      <c r="Y2" s="66">
        <v>9</v>
      </c>
      <c r="Z2" s="66">
        <v>8</v>
      </c>
      <c r="AA2" s="66">
        <v>7</v>
      </c>
      <c r="AB2" s="66">
        <v>6</v>
      </c>
      <c r="AC2" s="66">
        <v>5</v>
      </c>
      <c r="AD2" s="66">
        <v>4</v>
      </c>
      <c r="AE2" s="66">
        <v>3</v>
      </c>
      <c r="AF2" s="66">
        <v>2</v>
      </c>
      <c r="AG2" s="66">
        <v>1</v>
      </c>
    </row>
    <row r="3" spans="1:33" x14ac:dyDescent="0.25">
      <c r="A3" s="67" t="s">
        <v>1627</v>
      </c>
      <c r="B3" s="68">
        <v>2020</v>
      </c>
      <c r="C3" s="68">
        <v>2010</v>
      </c>
      <c r="D3" s="67">
        <v>2000</v>
      </c>
      <c r="E3" s="67">
        <v>1998</v>
      </c>
      <c r="F3" s="67">
        <v>1995</v>
      </c>
      <c r="G3" s="67">
        <v>1992</v>
      </c>
      <c r="H3" s="67">
        <v>1989</v>
      </c>
      <c r="I3" s="67">
        <v>1986</v>
      </c>
      <c r="J3" s="67">
        <v>1983</v>
      </c>
      <c r="K3" s="67">
        <v>1980</v>
      </c>
      <c r="L3" s="67">
        <v>1977</v>
      </c>
      <c r="M3" s="67">
        <v>1974</v>
      </c>
      <c r="N3" s="67">
        <v>1971</v>
      </c>
      <c r="O3" s="67">
        <v>1966</v>
      </c>
      <c r="P3" s="67">
        <v>1963</v>
      </c>
      <c r="Q3" s="67">
        <v>1960</v>
      </c>
      <c r="R3" s="67">
        <v>1958</v>
      </c>
      <c r="S3" s="67" t="s">
        <v>809</v>
      </c>
      <c r="T3" s="67">
        <v>1931</v>
      </c>
      <c r="U3" s="67">
        <v>1917</v>
      </c>
      <c r="V3" s="67">
        <v>1911</v>
      </c>
      <c r="W3" s="67" t="s">
        <v>1628</v>
      </c>
      <c r="X3" s="67">
        <v>1891</v>
      </c>
      <c r="Y3" s="67" t="s">
        <v>1165</v>
      </c>
      <c r="Z3" s="67" t="s">
        <v>1221</v>
      </c>
      <c r="AA3" s="67" t="s">
        <v>1286</v>
      </c>
      <c r="AB3" s="67">
        <v>1862</v>
      </c>
      <c r="AC3" s="67" t="s">
        <v>1741</v>
      </c>
      <c r="AD3" s="67">
        <v>1827</v>
      </c>
      <c r="AE3" s="67">
        <v>1813</v>
      </c>
      <c r="AF3" s="67" t="s">
        <v>1483</v>
      </c>
      <c r="AG3" s="67">
        <v>1790</v>
      </c>
    </row>
    <row r="4" spans="1:33" x14ac:dyDescent="0.25">
      <c r="A4" s="67" t="s">
        <v>56</v>
      </c>
      <c r="B4" s="68">
        <v>2020</v>
      </c>
      <c r="C4" s="68">
        <v>2010</v>
      </c>
      <c r="D4" s="67">
        <v>2000</v>
      </c>
      <c r="E4" s="67">
        <v>1998</v>
      </c>
      <c r="F4" s="67">
        <v>1995</v>
      </c>
      <c r="G4" s="67">
        <v>1992</v>
      </c>
      <c r="H4" s="67">
        <v>1989</v>
      </c>
      <c r="I4" s="67">
        <v>1986</v>
      </c>
      <c r="J4" s="67">
        <v>1983</v>
      </c>
      <c r="K4" s="67">
        <v>1980</v>
      </c>
      <c r="L4" s="67">
        <v>1977</v>
      </c>
      <c r="M4" s="67">
        <v>1974</v>
      </c>
      <c r="N4" s="67">
        <v>1971</v>
      </c>
      <c r="O4" s="67">
        <v>1966</v>
      </c>
      <c r="P4" s="67">
        <v>1963</v>
      </c>
      <c r="Q4" s="67">
        <v>1960</v>
      </c>
      <c r="R4" s="67">
        <v>1958</v>
      </c>
      <c r="S4" s="67">
        <v>1947</v>
      </c>
      <c r="T4" s="67">
        <v>1931</v>
      </c>
      <c r="U4" s="67">
        <v>1917</v>
      </c>
      <c r="V4" s="67">
        <v>1911</v>
      </c>
      <c r="W4" s="67">
        <v>1905</v>
      </c>
      <c r="X4" s="67">
        <v>1891</v>
      </c>
      <c r="Y4" s="67">
        <v>1882</v>
      </c>
      <c r="Z4" s="67">
        <v>1880</v>
      </c>
      <c r="AA4" s="67">
        <v>1876</v>
      </c>
      <c r="AB4" s="67">
        <v>1862</v>
      </c>
      <c r="AC4" s="67">
        <v>1852</v>
      </c>
      <c r="AD4" s="67">
        <v>1827</v>
      </c>
      <c r="AE4" s="67">
        <v>1813</v>
      </c>
      <c r="AF4" s="67">
        <v>1803.5</v>
      </c>
      <c r="AG4" s="67">
        <v>1790</v>
      </c>
    </row>
    <row r="5" spans="1:33" x14ac:dyDescent="0.25">
      <c r="A5" s="67" t="s">
        <v>1630</v>
      </c>
      <c r="B5" s="67" t="s">
        <v>12</v>
      </c>
      <c r="C5" s="67" t="s">
        <v>12</v>
      </c>
      <c r="D5" s="67">
        <f t="shared" ref="D5" si="0">C4-D4</f>
        <v>10</v>
      </c>
      <c r="E5" s="67">
        <f t="shared" ref="E5" si="1">D4-E4</f>
        <v>2</v>
      </c>
      <c r="F5" s="67">
        <f t="shared" ref="F5" si="2">E4-F4</f>
        <v>3</v>
      </c>
      <c r="G5" s="67">
        <f t="shared" ref="G5" si="3">F4-G4</f>
        <v>3</v>
      </c>
      <c r="H5" s="67">
        <f t="shared" ref="H5" si="4">G4-H4</f>
        <v>3</v>
      </c>
      <c r="I5" s="67">
        <f t="shared" ref="I5" si="5">H4-I4</f>
        <v>3</v>
      </c>
      <c r="J5" s="67">
        <f t="shared" ref="J5" si="6">I4-J4</f>
        <v>3</v>
      </c>
      <c r="K5" s="67">
        <f t="shared" ref="K5" si="7">J4-K4</f>
        <v>3</v>
      </c>
      <c r="L5" s="67">
        <f t="shared" ref="L5" si="8">K4-L4</f>
        <v>3</v>
      </c>
      <c r="M5" s="67">
        <f t="shared" ref="M5" si="9">L4-M4</f>
        <v>3</v>
      </c>
      <c r="N5" s="67">
        <f t="shared" ref="N5" si="10">M4-N4</f>
        <v>3</v>
      </c>
      <c r="O5" s="67">
        <f t="shared" ref="O5" si="11">N4-O4</f>
        <v>5</v>
      </c>
      <c r="P5" s="67">
        <f t="shared" ref="P5" si="12">O4-P4</f>
        <v>3</v>
      </c>
      <c r="Q5" s="67">
        <f t="shared" ref="Q5" si="13">P4-Q4</f>
        <v>3</v>
      </c>
      <c r="R5" s="67">
        <f t="shared" ref="R5" si="14">Q4-R4</f>
        <v>2</v>
      </c>
      <c r="S5" s="67">
        <f t="shared" ref="S5" si="15">R4-S4</f>
        <v>11</v>
      </c>
      <c r="T5" s="67">
        <f t="shared" ref="T5" si="16">S4-T4</f>
        <v>16</v>
      </c>
      <c r="U5" s="67">
        <f t="shared" ref="U5" si="17">T4-U4</f>
        <v>14</v>
      </c>
      <c r="V5" s="67">
        <f t="shared" ref="V5" si="18">U4-V4</f>
        <v>6</v>
      </c>
      <c r="W5" s="67">
        <f t="shared" ref="W5" si="19">V4-W4</f>
        <v>6</v>
      </c>
      <c r="X5" s="67">
        <f t="shared" ref="X5" si="20">W4-X4</f>
        <v>14</v>
      </c>
      <c r="Y5" s="67">
        <f t="shared" ref="Y5" si="21">X4-Y4</f>
        <v>9</v>
      </c>
      <c r="Z5" s="67">
        <f t="shared" ref="Z5" si="22">Y4-Z4</f>
        <v>2</v>
      </c>
      <c r="AA5" s="67">
        <f t="shared" ref="AA5:AF5" si="23">Z4-AA4</f>
        <v>4</v>
      </c>
      <c r="AB5" s="67">
        <f t="shared" si="23"/>
        <v>14</v>
      </c>
      <c r="AC5" s="67">
        <f t="shared" si="23"/>
        <v>10</v>
      </c>
      <c r="AD5" s="67">
        <f t="shared" si="23"/>
        <v>25</v>
      </c>
      <c r="AE5" s="67">
        <f t="shared" si="23"/>
        <v>14</v>
      </c>
      <c r="AF5" s="67">
        <f t="shared" si="23"/>
        <v>9.5</v>
      </c>
      <c r="AG5" s="67">
        <f>AF4-AG4</f>
        <v>13.5</v>
      </c>
    </row>
    <row r="6" spans="1:33" x14ac:dyDescent="0.25">
      <c r="A6" s="67" t="s">
        <v>1661</v>
      </c>
      <c r="B6" s="66"/>
      <c r="C6" s="66"/>
      <c r="D6" s="66">
        <v>3</v>
      </c>
      <c r="E6" s="66"/>
      <c r="F6" s="66"/>
      <c r="G6" s="66"/>
      <c r="H6" s="66"/>
      <c r="I6" s="66">
        <v>3</v>
      </c>
      <c r="J6" s="66"/>
      <c r="K6" s="66"/>
      <c r="L6" s="66"/>
      <c r="M6" s="66">
        <v>3</v>
      </c>
      <c r="N6" s="66">
        <v>1</v>
      </c>
      <c r="O6" s="66">
        <v>1</v>
      </c>
      <c r="P6" s="66">
        <v>1</v>
      </c>
      <c r="Q6" s="66">
        <v>1</v>
      </c>
      <c r="R6" s="66">
        <v>1</v>
      </c>
      <c r="S6" s="66">
        <v>1</v>
      </c>
      <c r="T6" s="66">
        <v>1</v>
      </c>
      <c r="U6" s="66">
        <v>1</v>
      </c>
      <c r="V6" s="66">
        <v>1</v>
      </c>
      <c r="W6" s="66">
        <v>1</v>
      </c>
      <c r="X6" s="66">
        <v>1</v>
      </c>
      <c r="Y6" s="66">
        <v>1</v>
      </c>
      <c r="Z6" s="66">
        <v>1</v>
      </c>
      <c r="AA6" s="66">
        <v>1</v>
      </c>
      <c r="AB6" s="66">
        <v>1</v>
      </c>
      <c r="AC6" s="66">
        <v>1</v>
      </c>
      <c r="AD6" s="66">
        <v>1</v>
      </c>
      <c r="AE6" s="66">
        <v>1</v>
      </c>
      <c r="AF6" s="66">
        <v>1</v>
      </c>
      <c r="AG6" s="66">
        <v>1</v>
      </c>
    </row>
    <row r="7" spans="1:33" x14ac:dyDescent="0.25">
      <c r="A7" s="67" t="s">
        <v>1662</v>
      </c>
      <c r="B7" s="66" t="s">
        <v>1651</v>
      </c>
      <c r="C7" s="66" t="s">
        <v>1651</v>
      </c>
      <c r="D7" s="66" t="s">
        <v>1651</v>
      </c>
      <c r="E7" s="66" t="s">
        <v>1651</v>
      </c>
      <c r="F7" s="66" t="s">
        <v>1651</v>
      </c>
      <c r="G7" s="66" t="s">
        <v>1651</v>
      </c>
      <c r="H7" s="66" t="s">
        <v>1651</v>
      </c>
      <c r="I7" s="66" t="s">
        <v>1651</v>
      </c>
      <c r="J7" s="66" t="s">
        <v>1651</v>
      </c>
      <c r="K7" s="66" t="s">
        <v>1651</v>
      </c>
      <c r="L7" s="66" t="s">
        <v>1651</v>
      </c>
      <c r="M7" s="66" t="s">
        <v>1651</v>
      </c>
      <c r="N7" s="66" t="s">
        <v>10</v>
      </c>
      <c r="O7" s="66" t="s">
        <v>10</v>
      </c>
      <c r="P7" s="66" t="s">
        <v>10</v>
      </c>
      <c r="Q7" s="66" t="s">
        <v>10</v>
      </c>
      <c r="R7" s="66" t="s">
        <v>10</v>
      </c>
      <c r="S7" s="66" t="s">
        <v>10</v>
      </c>
      <c r="T7" s="66" t="s">
        <v>10</v>
      </c>
      <c r="U7" s="66" t="s">
        <v>10</v>
      </c>
      <c r="V7" s="66" t="s">
        <v>10</v>
      </c>
      <c r="W7" s="66" t="s">
        <v>10</v>
      </c>
      <c r="X7" s="66" t="s">
        <v>10</v>
      </c>
      <c r="Y7" s="66" t="s">
        <v>10</v>
      </c>
      <c r="Z7" s="66" t="s">
        <v>1652</v>
      </c>
      <c r="AA7" s="66" t="s">
        <v>10</v>
      </c>
      <c r="AB7" s="66" t="s">
        <v>10</v>
      </c>
      <c r="AC7" s="66" t="s">
        <v>10</v>
      </c>
      <c r="AD7" s="66" t="s">
        <v>10</v>
      </c>
      <c r="AE7" s="66" t="s">
        <v>10</v>
      </c>
      <c r="AF7" s="66" t="s">
        <v>10</v>
      </c>
      <c r="AG7" s="66" t="s">
        <v>10</v>
      </c>
    </row>
    <row r="8" spans="1:33" x14ac:dyDescent="0.25">
      <c r="A8" s="67" t="s">
        <v>1653</v>
      </c>
      <c r="B8" s="66" t="s">
        <v>104</v>
      </c>
      <c r="C8" s="66" t="s">
        <v>104</v>
      </c>
      <c r="D8" s="66" t="s">
        <v>104</v>
      </c>
      <c r="E8" s="66" t="s">
        <v>104</v>
      </c>
      <c r="F8" s="66" t="s">
        <v>104</v>
      </c>
      <c r="G8" s="66" t="s">
        <v>104</v>
      </c>
      <c r="H8" s="66" t="s">
        <v>104</v>
      </c>
      <c r="I8" s="66" t="s">
        <v>104</v>
      </c>
      <c r="J8" s="66" t="s">
        <v>104</v>
      </c>
      <c r="K8" s="66" t="s">
        <v>104</v>
      </c>
      <c r="L8" s="66" t="s">
        <v>104</v>
      </c>
      <c r="M8" s="66" t="s">
        <v>104</v>
      </c>
      <c r="N8" s="66" t="s">
        <v>104</v>
      </c>
      <c r="O8" s="66" t="s">
        <v>104</v>
      </c>
      <c r="P8" s="66" t="s">
        <v>104</v>
      </c>
      <c r="Q8" s="66" t="s">
        <v>104</v>
      </c>
      <c r="R8" s="66" t="s">
        <v>104</v>
      </c>
      <c r="S8" s="66" t="s">
        <v>104</v>
      </c>
      <c r="T8" s="66" t="s">
        <v>104</v>
      </c>
      <c r="U8" s="66" t="s">
        <v>104</v>
      </c>
      <c r="V8" s="66" t="s">
        <v>104</v>
      </c>
      <c r="W8" s="66" t="s">
        <v>104</v>
      </c>
      <c r="X8" s="66" t="s">
        <v>104</v>
      </c>
      <c r="Y8" s="66" t="s">
        <v>104</v>
      </c>
      <c r="Z8" s="66" t="s">
        <v>104</v>
      </c>
      <c r="AA8" s="66" t="s">
        <v>104</v>
      </c>
      <c r="AB8" s="66" t="s">
        <v>104</v>
      </c>
      <c r="AC8" s="66" t="s">
        <v>104</v>
      </c>
      <c r="AD8" s="66" t="s">
        <v>1654</v>
      </c>
      <c r="AE8" s="66" t="s">
        <v>1654</v>
      </c>
      <c r="AF8" s="66" t="s">
        <v>1654</v>
      </c>
      <c r="AG8" s="66" t="s">
        <v>1654</v>
      </c>
    </row>
    <row r="9" spans="1:33" x14ac:dyDescent="0.25">
      <c r="A9" s="67" t="s">
        <v>1655</v>
      </c>
      <c r="B9" s="66">
        <v>1</v>
      </c>
      <c r="C9" s="66">
        <v>1</v>
      </c>
      <c r="D9" s="66">
        <v>1</v>
      </c>
      <c r="E9" s="66">
        <v>1</v>
      </c>
      <c r="F9" s="66">
        <v>1</v>
      </c>
      <c r="G9" s="66">
        <v>1</v>
      </c>
      <c r="H9" s="66">
        <v>1</v>
      </c>
      <c r="I9" s="66">
        <v>1</v>
      </c>
      <c r="J9" s="66">
        <v>1</v>
      </c>
      <c r="K9" s="66">
        <v>1</v>
      </c>
      <c r="L9" s="66">
        <v>1</v>
      </c>
      <c r="M9" s="66">
        <v>1</v>
      </c>
      <c r="N9" s="66">
        <v>1</v>
      </c>
      <c r="O9" s="66">
        <v>1</v>
      </c>
      <c r="P9" s="66">
        <v>1</v>
      </c>
      <c r="Q9" s="66">
        <v>1</v>
      </c>
      <c r="R9" s="66">
        <v>1</v>
      </c>
      <c r="S9" s="66">
        <v>1</v>
      </c>
      <c r="T9" s="66">
        <v>1</v>
      </c>
      <c r="U9" s="66">
        <v>1</v>
      </c>
      <c r="V9" s="66">
        <v>1</v>
      </c>
      <c r="W9" s="66">
        <v>1</v>
      </c>
      <c r="X9" s="66">
        <v>1</v>
      </c>
      <c r="Y9" s="66">
        <v>1</v>
      </c>
      <c r="Z9" s="66">
        <v>1</v>
      </c>
      <c r="AA9" s="66">
        <v>1</v>
      </c>
      <c r="AB9" s="66">
        <v>1</v>
      </c>
      <c r="AC9" s="66">
        <v>1</v>
      </c>
      <c r="AD9" s="66">
        <v>0</v>
      </c>
      <c r="AE9" s="66">
        <v>0</v>
      </c>
      <c r="AF9" s="66">
        <v>0</v>
      </c>
      <c r="AG9" s="66">
        <v>0</v>
      </c>
    </row>
    <row r="10" spans="1:33" x14ac:dyDescent="0.25">
      <c r="A10" s="67" t="s">
        <v>1656</v>
      </c>
      <c r="B10" s="73">
        <v>0</v>
      </c>
      <c r="C10" s="73">
        <v>0</v>
      </c>
      <c r="D10" s="73">
        <v>0</v>
      </c>
      <c r="E10" s="73">
        <v>0</v>
      </c>
      <c r="F10" s="73">
        <v>0</v>
      </c>
      <c r="G10" s="73">
        <v>0</v>
      </c>
      <c r="H10" s="73">
        <v>0</v>
      </c>
      <c r="I10" s="73">
        <v>0</v>
      </c>
      <c r="J10" s="73">
        <v>0</v>
      </c>
      <c r="K10" s="73">
        <v>0</v>
      </c>
      <c r="L10" s="73">
        <v>0</v>
      </c>
      <c r="M10" s="73">
        <v>0</v>
      </c>
      <c r="N10" s="73">
        <v>0</v>
      </c>
      <c r="O10" s="73">
        <v>0</v>
      </c>
      <c r="P10" s="73">
        <v>0</v>
      </c>
      <c r="Q10" s="73">
        <v>0</v>
      </c>
      <c r="R10" s="73">
        <v>0</v>
      </c>
      <c r="S10" s="73">
        <v>0</v>
      </c>
      <c r="T10" s="73">
        <v>0</v>
      </c>
      <c r="U10" s="73">
        <v>0</v>
      </c>
      <c r="V10" s="73">
        <v>0</v>
      </c>
      <c r="W10" s="73">
        <v>0</v>
      </c>
      <c r="X10" s="73">
        <v>0</v>
      </c>
      <c r="Y10" s="68">
        <v>1</v>
      </c>
      <c r="Z10" s="73">
        <v>0</v>
      </c>
      <c r="AA10" s="73">
        <v>0</v>
      </c>
      <c r="AB10" s="73">
        <v>0</v>
      </c>
      <c r="AC10" s="73">
        <v>0</v>
      </c>
      <c r="AD10" s="73">
        <v>0</v>
      </c>
      <c r="AE10" s="73">
        <v>0</v>
      </c>
      <c r="AF10" s="73">
        <v>0</v>
      </c>
      <c r="AG10" s="68">
        <v>1</v>
      </c>
    </row>
    <row r="11" spans="1:33" x14ac:dyDescent="0.25">
      <c r="A11" s="67" t="s">
        <v>1657</v>
      </c>
      <c r="B11" s="73">
        <v>0</v>
      </c>
      <c r="C11" s="73">
        <v>0</v>
      </c>
      <c r="D11" s="73">
        <v>0</v>
      </c>
      <c r="E11" s="73">
        <v>0</v>
      </c>
      <c r="F11" s="73">
        <v>0</v>
      </c>
      <c r="G11" s="73">
        <v>0</v>
      </c>
      <c r="H11" s="73">
        <v>0</v>
      </c>
      <c r="I11" s="73">
        <v>0</v>
      </c>
      <c r="J11" s="73">
        <v>0</v>
      </c>
      <c r="K11" s="73">
        <v>0</v>
      </c>
      <c r="L11" s="73">
        <v>0</v>
      </c>
      <c r="M11" s="73">
        <v>0</v>
      </c>
      <c r="N11" s="73">
        <v>0</v>
      </c>
      <c r="O11" s="73">
        <v>0</v>
      </c>
      <c r="P11" s="73">
        <v>0</v>
      </c>
      <c r="Q11" s="73">
        <v>0</v>
      </c>
      <c r="R11" s="73">
        <v>0</v>
      </c>
      <c r="S11" s="73">
        <v>0</v>
      </c>
      <c r="T11" s="73">
        <v>0</v>
      </c>
      <c r="U11" s="73">
        <v>0</v>
      </c>
      <c r="V11" s="73">
        <v>0</v>
      </c>
      <c r="W11" s="73">
        <v>0</v>
      </c>
      <c r="X11" s="73">
        <v>0</v>
      </c>
      <c r="Y11" s="73">
        <v>0</v>
      </c>
      <c r="Z11" s="73">
        <v>0</v>
      </c>
      <c r="AA11" s="73">
        <v>0</v>
      </c>
      <c r="AB11" s="73">
        <v>0</v>
      </c>
      <c r="AC11" s="73">
        <v>0</v>
      </c>
      <c r="AD11" s="73">
        <v>0</v>
      </c>
      <c r="AE11" s="73">
        <v>0</v>
      </c>
      <c r="AF11" s="73">
        <v>0</v>
      </c>
      <c r="AG11" s="73">
        <v>0</v>
      </c>
    </row>
    <row r="12" spans="1:33" x14ac:dyDescent="0.25">
      <c r="A12" s="67" t="s">
        <v>1658</v>
      </c>
      <c r="B12" s="68">
        <v>3</v>
      </c>
      <c r="C12" s="68">
        <v>3</v>
      </c>
      <c r="D12" s="68">
        <v>3</v>
      </c>
      <c r="E12" s="68">
        <v>3</v>
      </c>
      <c r="F12" s="68">
        <v>3</v>
      </c>
      <c r="G12" s="68">
        <v>3</v>
      </c>
      <c r="H12" s="68">
        <v>3</v>
      </c>
      <c r="I12" s="68">
        <v>3</v>
      </c>
      <c r="J12" s="68">
        <v>3</v>
      </c>
      <c r="K12" s="68">
        <v>3</v>
      </c>
      <c r="L12" s="68">
        <v>3</v>
      </c>
      <c r="M12" s="68">
        <v>3</v>
      </c>
      <c r="N12" s="68">
        <v>3</v>
      </c>
      <c r="O12" s="68">
        <v>3</v>
      </c>
      <c r="P12" s="68">
        <v>3</v>
      </c>
      <c r="Q12" s="68">
        <v>3</v>
      </c>
      <c r="R12" s="68">
        <v>3</v>
      </c>
      <c r="S12" s="68">
        <v>3</v>
      </c>
      <c r="T12" s="68">
        <v>3</v>
      </c>
      <c r="U12" s="68">
        <v>3</v>
      </c>
      <c r="V12" s="68">
        <v>3</v>
      </c>
      <c r="W12" s="68">
        <v>3</v>
      </c>
      <c r="X12" s="68">
        <v>3</v>
      </c>
      <c r="Y12" s="68">
        <v>3</v>
      </c>
      <c r="Z12" s="68">
        <v>3</v>
      </c>
      <c r="AA12" s="68">
        <v>3</v>
      </c>
      <c r="AB12" s="68">
        <v>3</v>
      </c>
      <c r="AC12" s="68">
        <v>3</v>
      </c>
      <c r="AD12" s="68">
        <v>3</v>
      </c>
      <c r="AE12" s="68">
        <v>3</v>
      </c>
      <c r="AF12" s="68">
        <v>3</v>
      </c>
      <c r="AG12" s="68">
        <v>3</v>
      </c>
    </row>
    <row r="13" spans="1:33" x14ac:dyDescent="0.25">
      <c r="A13" s="67" t="s">
        <v>1663</v>
      </c>
      <c r="B13" s="74" t="s">
        <v>66</v>
      </c>
      <c r="C13" s="74" t="s">
        <v>66</v>
      </c>
      <c r="D13" s="74" t="s">
        <v>66</v>
      </c>
      <c r="E13" s="74" t="s">
        <v>66</v>
      </c>
      <c r="F13" s="74" t="s">
        <v>66</v>
      </c>
      <c r="G13" s="74" t="s">
        <v>66</v>
      </c>
      <c r="H13" s="74" t="s">
        <v>66</v>
      </c>
      <c r="I13" s="74" t="s">
        <v>66</v>
      </c>
      <c r="J13" s="74" t="s">
        <v>66</v>
      </c>
      <c r="K13" s="74" t="s">
        <v>66</v>
      </c>
      <c r="L13" s="74" t="s">
        <v>66</v>
      </c>
      <c r="M13" s="74" t="s">
        <v>66</v>
      </c>
      <c r="N13" s="74" t="s">
        <v>66</v>
      </c>
      <c r="O13" s="74" t="s">
        <v>66</v>
      </c>
      <c r="P13" s="74" t="s">
        <v>66</v>
      </c>
      <c r="Q13" s="74" t="s">
        <v>66</v>
      </c>
      <c r="R13" s="74" t="s">
        <v>66</v>
      </c>
      <c r="S13" s="74" t="s">
        <v>66</v>
      </c>
      <c r="T13" s="74" t="s">
        <v>66</v>
      </c>
      <c r="U13" s="75" t="s">
        <v>65</v>
      </c>
      <c r="V13" s="75" t="s">
        <v>65</v>
      </c>
      <c r="W13" s="75" t="s">
        <v>65</v>
      </c>
      <c r="X13" s="75" t="s">
        <v>65</v>
      </c>
      <c r="Y13" s="75" t="s">
        <v>65</v>
      </c>
      <c r="Z13" s="75" t="s">
        <v>65</v>
      </c>
      <c r="AA13" s="75" t="s">
        <v>65</v>
      </c>
      <c r="AB13" s="75" t="s">
        <v>65</v>
      </c>
      <c r="AC13" s="75" t="s">
        <v>65</v>
      </c>
      <c r="AD13" s="75" t="s">
        <v>65</v>
      </c>
      <c r="AE13" s="75" t="s">
        <v>65</v>
      </c>
      <c r="AF13" s="75" t="s">
        <v>65</v>
      </c>
      <c r="AG13" s="75" t="s">
        <v>65</v>
      </c>
    </row>
    <row r="14" spans="1:33" x14ac:dyDescent="0.25">
      <c r="A14" s="67" t="s">
        <v>1664</v>
      </c>
      <c r="B14" s="74" t="s">
        <v>24</v>
      </c>
      <c r="C14" s="74" t="s">
        <v>24</v>
      </c>
      <c r="D14" s="74" t="s">
        <v>24</v>
      </c>
      <c r="E14" s="74" t="s">
        <v>24</v>
      </c>
      <c r="F14" s="74" t="s">
        <v>24</v>
      </c>
      <c r="G14" s="74" t="s">
        <v>24</v>
      </c>
      <c r="H14" s="74" t="s">
        <v>24</v>
      </c>
      <c r="I14" s="74" t="s">
        <v>24</v>
      </c>
      <c r="J14" s="74" t="s">
        <v>24</v>
      </c>
      <c r="K14" s="74" t="s">
        <v>24</v>
      </c>
      <c r="L14" s="74" t="s">
        <v>24</v>
      </c>
      <c r="M14" s="74" t="s">
        <v>24</v>
      </c>
      <c r="N14" s="74" t="s">
        <v>24</v>
      </c>
      <c r="O14" s="74" t="s">
        <v>24</v>
      </c>
      <c r="P14" s="74" t="s">
        <v>24</v>
      </c>
      <c r="Q14" s="74" t="s">
        <v>24</v>
      </c>
      <c r="R14" s="74" t="s">
        <v>24</v>
      </c>
      <c r="S14" s="74" t="s">
        <v>24</v>
      </c>
      <c r="T14" s="74" t="s">
        <v>24</v>
      </c>
      <c r="U14" s="75" t="s">
        <v>24</v>
      </c>
      <c r="V14" s="75" t="s">
        <v>24</v>
      </c>
      <c r="W14" s="75" t="s">
        <v>24</v>
      </c>
      <c r="X14" s="75" t="s">
        <v>24</v>
      </c>
      <c r="Y14" s="75" t="s">
        <v>24</v>
      </c>
      <c r="Z14" s="75" t="s">
        <v>24</v>
      </c>
      <c r="AA14" s="75" t="s">
        <v>24</v>
      </c>
      <c r="AB14" s="75" t="s">
        <v>24</v>
      </c>
      <c r="AC14" s="75" t="s">
        <v>33</v>
      </c>
      <c r="AD14" s="75" t="s">
        <v>33</v>
      </c>
      <c r="AE14" s="75" t="s">
        <v>33</v>
      </c>
      <c r="AF14" s="75" t="s">
        <v>33</v>
      </c>
      <c r="AG14" s="75" t="s">
        <v>32</v>
      </c>
    </row>
    <row r="15" spans="1:33" x14ac:dyDescent="0.25">
      <c r="A15" s="67" t="s">
        <v>1665</v>
      </c>
      <c r="B15" s="74" t="s">
        <v>12</v>
      </c>
      <c r="C15" s="74" t="s">
        <v>12</v>
      </c>
      <c r="D15" s="74" t="s">
        <v>12</v>
      </c>
      <c r="E15" s="74" t="s">
        <v>12</v>
      </c>
      <c r="F15" s="74" t="s">
        <v>12</v>
      </c>
      <c r="G15" s="74" t="s">
        <v>12</v>
      </c>
      <c r="H15" s="74" t="s">
        <v>12</v>
      </c>
      <c r="I15" s="74" t="s">
        <v>12</v>
      </c>
      <c r="J15" s="74" t="s">
        <v>12</v>
      </c>
      <c r="K15" s="74" t="s">
        <v>12</v>
      </c>
      <c r="L15" s="74" t="s">
        <v>12</v>
      </c>
      <c r="M15" s="74" t="s">
        <v>12</v>
      </c>
      <c r="N15" s="74" t="s">
        <v>12</v>
      </c>
      <c r="O15" s="74" t="s">
        <v>12</v>
      </c>
      <c r="P15" s="74" t="s">
        <v>12</v>
      </c>
      <c r="Q15" s="74" t="s">
        <v>12</v>
      </c>
      <c r="R15" s="74" t="s">
        <v>12</v>
      </c>
      <c r="S15" s="74" t="s">
        <v>12</v>
      </c>
      <c r="T15" s="74" t="s">
        <v>12</v>
      </c>
      <c r="U15" s="75">
        <v>513</v>
      </c>
      <c r="V15" s="75">
        <v>409</v>
      </c>
      <c r="W15" s="75">
        <v>712</v>
      </c>
      <c r="X15" s="75">
        <v>1638</v>
      </c>
      <c r="Y15" s="75">
        <v>1731</v>
      </c>
      <c r="Z15" s="77">
        <v>1264</v>
      </c>
      <c r="AA15" s="77">
        <v>209</v>
      </c>
      <c r="AB15" s="75">
        <v>396</v>
      </c>
      <c r="AC15" s="75">
        <v>326</v>
      </c>
      <c r="AD15" s="75">
        <v>189</v>
      </c>
      <c r="AE15" s="75">
        <v>117</v>
      </c>
      <c r="AF15" s="75">
        <v>154</v>
      </c>
      <c r="AG15" s="75">
        <v>152</v>
      </c>
    </row>
    <row r="16" spans="1:33" x14ac:dyDescent="0.25">
      <c r="A16" s="67" t="s">
        <v>1666</v>
      </c>
      <c r="B16" s="74" t="s">
        <v>12</v>
      </c>
      <c r="C16" s="74" t="s">
        <v>12</v>
      </c>
      <c r="D16" s="74" t="s">
        <v>12</v>
      </c>
      <c r="E16" s="74" t="s">
        <v>12</v>
      </c>
      <c r="F16" s="74" t="s">
        <v>12</v>
      </c>
      <c r="G16" s="74" t="s">
        <v>12</v>
      </c>
      <c r="H16" s="74" t="s">
        <v>12</v>
      </c>
      <c r="I16" s="74" t="s">
        <v>12</v>
      </c>
      <c r="J16" s="74" t="s">
        <v>12</v>
      </c>
      <c r="K16" s="74" t="s">
        <v>12</v>
      </c>
      <c r="L16" s="74" t="s">
        <v>12</v>
      </c>
      <c r="M16" s="74">
        <v>133</v>
      </c>
      <c r="N16" s="74">
        <v>100</v>
      </c>
      <c r="O16" s="74">
        <v>76</v>
      </c>
      <c r="P16" s="74">
        <v>77</v>
      </c>
      <c r="Q16" s="74">
        <v>83</v>
      </c>
      <c r="R16" s="74">
        <v>76</v>
      </c>
      <c r="S16" s="74">
        <v>50</v>
      </c>
      <c r="T16" s="74">
        <v>19</v>
      </c>
      <c r="U16" s="75" t="s">
        <v>12</v>
      </c>
      <c r="V16" s="75" t="s">
        <v>12</v>
      </c>
      <c r="W16" s="75" t="s">
        <v>12</v>
      </c>
      <c r="X16" s="75" t="s">
        <v>12</v>
      </c>
      <c r="Y16" s="75" t="s">
        <v>12</v>
      </c>
      <c r="Z16" s="77" t="s">
        <v>12</v>
      </c>
      <c r="AA16" s="77" t="s">
        <v>12</v>
      </c>
      <c r="AB16" s="75" t="s">
        <v>12</v>
      </c>
      <c r="AC16" s="75" t="s">
        <v>12</v>
      </c>
      <c r="AD16" s="75" t="s">
        <v>12</v>
      </c>
      <c r="AE16" s="75" t="s">
        <v>12</v>
      </c>
      <c r="AF16" s="75" t="s">
        <v>12</v>
      </c>
      <c r="AG16" s="75" t="s">
        <v>12</v>
      </c>
    </row>
    <row r="17" spans="1:33" x14ac:dyDescent="0.25">
      <c r="A17" s="69" t="s">
        <v>1667</v>
      </c>
      <c r="B17" s="74" t="s">
        <v>12</v>
      </c>
      <c r="C17" s="74" t="s">
        <v>12</v>
      </c>
      <c r="D17" s="74" t="s">
        <v>12</v>
      </c>
      <c r="E17" s="74" t="s">
        <v>12</v>
      </c>
      <c r="F17" s="74" t="s">
        <v>12</v>
      </c>
      <c r="G17" s="74" t="s">
        <v>12</v>
      </c>
      <c r="H17" s="74" t="s">
        <v>12</v>
      </c>
      <c r="I17" s="74" t="s">
        <v>12</v>
      </c>
      <c r="J17" s="74" t="s">
        <v>12</v>
      </c>
      <c r="K17" s="74" t="s">
        <v>12</v>
      </c>
      <c r="L17" s="74" t="s">
        <v>12</v>
      </c>
      <c r="M17" s="74" t="s">
        <v>12</v>
      </c>
      <c r="N17" s="74" t="s">
        <v>12</v>
      </c>
      <c r="O17" s="74" t="s">
        <v>12</v>
      </c>
      <c r="P17" s="74" t="s">
        <v>12</v>
      </c>
      <c r="Q17" s="74" t="s">
        <v>12</v>
      </c>
      <c r="R17" s="74" t="s">
        <v>12</v>
      </c>
      <c r="S17" s="74" t="s">
        <v>12</v>
      </c>
      <c r="T17" s="74" t="s">
        <v>12</v>
      </c>
      <c r="U17" s="75">
        <v>0.10989070081817701</v>
      </c>
      <c r="V17" s="75">
        <v>8.3182101116683893E-2</v>
      </c>
      <c r="W17" s="75">
        <v>0.36757898384809601</v>
      </c>
      <c r="X17" s="75">
        <v>0.34012678317508299</v>
      </c>
      <c r="Y17" s="75">
        <v>0.34226191129512401</v>
      </c>
      <c r="Z17" s="77">
        <v>0.728915320138247</v>
      </c>
      <c r="AA17" s="77">
        <v>0.75742648866142903</v>
      </c>
      <c r="AB17" s="75">
        <v>0.51125702030248699</v>
      </c>
      <c r="AC17" s="75">
        <v>0.52911741087104303</v>
      </c>
      <c r="AD17" s="75">
        <v>0.92691696562830805</v>
      </c>
      <c r="AE17" s="75">
        <v>0.66938279935671896</v>
      </c>
      <c r="AF17" s="75">
        <v>0.414552087807322</v>
      </c>
      <c r="AG17" s="75">
        <v>0.57841713932275396</v>
      </c>
    </row>
    <row r="18" spans="1:33" x14ac:dyDescent="0.25">
      <c r="A18" s="67" t="s">
        <v>1668</v>
      </c>
      <c r="B18" s="74">
        <v>29</v>
      </c>
      <c r="C18" s="74">
        <v>25</v>
      </c>
      <c r="D18" s="74">
        <v>25</v>
      </c>
      <c r="E18" s="74">
        <v>25</v>
      </c>
      <c r="F18" s="74">
        <v>25</v>
      </c>
      <c r="G18" s="74">
        <v>25</v>
      </c>
      <c r="H18" s="74">
        <v>25</v>
      </c>
      <c r="I18" s="74">
        <v>25</v>
      </c>
      <c r="J18" s="74">
        <v>23</v>
      </c>
      <c r="K18" s="74">
        <v>23</v>
      </c>
      <c r="L18" s="74">
        <v>23</v>
      </c>
      <c r="M18" s="74">
        <v>26</v>
      </c>
      <c r="N18" s="74">
        <v>15</v>
      </c>
      <c r="O18" s="74">
        <v>15</v>
      </c>
      <c r="P18" s="74">
        <v>12</v>
      </c>
      <c r="Q18" s="74">
        <v>12</v>
      </c>
      <c r="R18" s="74">
        <v>12</v>
      </c>
      <c r="S18" s="74">
        <v>12</v>
      </c>
      <c r="T18" s="74">
        <v>10</v>
      </c>
      <c r="U18" s="75">
        <v>12.18</v>
      </c>
      <c r="V18" s="75">
        <v>12.1</v>
      </c>
      <c r="W18" s="75">
        <v>15</v>
      </c>
      <c r="X18" s="75">
        <v>10.95</v>
      </c>
      <c r="Y18" s="75">
        <v>10.46</v>
      </c>
      <c r="Z18" s="77">
        <v>28.3</v>
      </c>
      <c r="AA18" s="77">
        <v>19</v>
      </c>
      <c r="AB18" s="75">
        <v>9.1999999999999993</v>
      </c>
      <c r="AC18" s="75">
        <v>13.37</v>
      </c>
      <c r="AD18" s="75">
        <v>13.93</v>
      </c>
      <c r="AE18" s="75">
        <v>13.65</v>
      </c>
      <c r="AF18" s="75">
        <v>15.32</v>
      </c>
      <c r="AG18" s="75">
        <v>11.01</v>
      </c>
    </row>
    <row r="19" spans="1:33" x14ac:dyDescent="0.25">
      <c r="A19" s="67" t="s">
        <v>1669</v>
      </c>
      <c r="B19" s="74">
        <v>0</v>
      </c>
      <c r="C19" s="74">
        <v>0</v>
      </c>
      <c r="D19" s="74">
        <v>0</v>
      </c>
      <c r="E19" s="74">
        <v>0</v>
      </c>
      <c r="F19" s="74">
        <v>0</v>
      </c>
      <c r="G19" s="74">
        <v>0</v>
      </c>
      <c r="H19" s="74">
        <v>0</v>
      </c>
      <c r="I19" s="74">
        <v>0</v>
      </c>
      <c r="J19" s="74">
        <v>0</v>
      </c>
      <c r="K19" s="74">
        <v>0</v>
      </c>
      <c r="L19" s="74">
        <v>0</v>
      </c>
      <c r="M19" s="74">
        <v>0</v>
      </c>
      <c r="N19" s="74">
        <v>0</v>
      </c>
      <c r="O19" s="74">
        <v>0</v>
      </c>
      <c r="P19" s="74">
        <v>0</v>
      </c>
      <c r="Q19" s="74">
        <v>0</v>
      </c>
      <c r="R19" s="74">
        <v>0</v>
      </c>
      <c r="S19" s="74">
        <v>0</v>
      </c>
      <c r="T19" s="74">
        <v>0</v>
      </c>
      <c r="U19" s="75">
        <v>6.55</v>
      </c>
      <c r="V19" s="75">
        <v>7</v>
      </c>
      <c r="W19" s="75">
        <v>0.1</v>
      </c>
      <c r="X19" s="75">
        <v>0.01</v>
      </c>
      <c r="Y19" s="75">
        <v>0.02</v>
      </c>
      <c r="Z19" s="77">
        <v>0.1</v>
      </c>
      <c r="AA19" s="77">
        <v>0.5</v>
      </c>
      <c r="AB19" s="75">
        <v>0.09</v>
      </c>
      <c r="AC19" s="75">
        <v>0.56000000000000005</v>
      </c>
      <c r="AD19" s="75">
        <v>0.04</v>
      </c>
      <c r="AE19" s="75">
        <v>0.28000000000000003</v>
      </c>
      <c r="AF19" s="75">
        <v>3.06</v>
      </c>
      <c r="AG19" s="75">
        <v>0.28000000000000003</v>
      </c>
    </row>
    <row r="20" spans="1:33" x14ac:dyDescent="0.25">
      <c r="A20" s="67" t="s">
        <v>1670</v>
      </c>
      <c r="B20" s="74">
        <v>29</v>
      </c>
      <c r="C20" s="74">
        <f t="shared" ref="C20:E20" si="24">C18-C19</f>
        <v>25</v>
      </c>
      <c r="D20" s="74">
        <f t="shared" ref="D20" si="25">D18-D19</f>
        <v>25</v>
      </c>
      <c r="E20" s="74">
        <f t="shared" si="24"/>
        <v>25</v>
      </c>
      <c r="F20" s="74">
        <f t="shared" ref="F20" si="26">F18-F19</f>
        <v>25</v>
      </c>
      <c r="G20" s="74">
        <f t="shared" ref="G20:H20" si="27">G18-G19</f>
        <v>25</v>
      </c>
      <c r="H20" s="74">
        <f t="shared" si="27"/>
        <v>25</v>
      </c>
      <c r="I20" s="74">
        <f t="shared" ref="I20:V20" si="28">I18-I19</f>
        <v>25</v>
      </c>
      <c r="J20" s="74">
        <v>23</v>
      </c>
      <c r="K20" s="74">
        <v>23</v>
      </c>
      <c r="L20" s="74">
        <v>23</v>
      </c>
      <c r="M20" s="74">
        <v>26</v>
      </c>
      <c r="N20" s="74">
        <f t="shared" si="28"/>
        <v>15</v>
      </c>
      <c r="O20" s="74">
        <f t="shared" si="28"/>
        <v>15</v>
      </c>
      <c r="P20" s="74">
        <f t="shared" si="28"/>
        <v>12</v>
      </c>
      <c r="Q20" s="74">
        <f t="shared" si="28"/>
        <v>12</v>
      </c>
      <c r="R20" s="74">
        <f t="shared" si="28"/>
        <v>12</v>
      </c>
      <c r="S20" s="74">
        <f t="shared" si="28"/>
        <v>12</v>
      </c>
      <c r="T20" s="74">
        <f t="shared" si="28"/>
        <v>10</v>
      </c>
      <c r="U20" s="75">
        <f t="shared" si="28"/>
        <v>5.63</v>
      </c>
      <c r="V20" s="75">
        <f t="shared" si="28"/>
        <v>5.0999999999999996</v>
      </c>
      <c r="W20" s="75">
        <f>W18-W19</f>
        <v>14.9</v>
      </c>
      <c r="X20" s="75">
        <f t="shared" ref="X20" si="29">X18-X19</f>
        <v>10.94</v>
      </c>
      <c r="Y20" s="75">
        <f t="shared" ref="Y20" si="30">Y18-Y19</f>
        <v>10.440000000000001</v>
      </c>
      <c r="Z20" s="75">
        <f>Z18-Z19</f>
        <v>28.2</v>
      </c>
      <c r="AA20" s="75">
        <f>AA18-AA19</f>
        <v>18.5</v>
      </c>
      <c r="AB20" s="75">
        <f t="shared" ref="AB20" si="31">AB18-AB19</f>
        <v>9.11</v>
      </c>
      <c r="AC20" s="75">
        <f>AC18-AC19</f>
        <v>12.809999999999999</v>
      </c>
      <c r="AD20" s="75">
        <f>AD18-AD19</f>
        <v>13.89</v>
      </c>
      <c r="AE20" s="75">
        <f>AE18-AE19</f>
        <v>13.370000000000001</v>
      </c>
      <c r="AF20" s="75">
        <f>AF18-AF19</f>
        <v>12.26</v>
      </c>
      <c r="AG20" s="75">
        <f>AG18-AG19</f>
        <v>10.73</v>
      </c>
    </row>
    <row r="21" spans="1:33" x14ac:dyDescent="0.25">
      <c r="A21" s="67" t="s">
        <v>1671</v>
      </c>
      <c r="B21" s="74" t="s">
        <v>12</v>
      </c>
      <c r="C21" s="74" t="s">
        <v>12</v>
      </c>
      <c r="D21" s="74" t="s">
        <v>12</v>
      </c>
      <c r="E21" s="74" t="s">
        <v>12</v>
      </c>
      <c r="F21" s="74" t="s">
        <v>12</v>
      </c>
      <c r="G21" s="74" t="s">
        <v>12</v>
      </c>
      <c r="H21" s="74" t="s">
        <v>12</v>
      </c>
      <c r="I21" s="74" t="s">
        <v>12</v>
      </c>
      <c r="J21" s="74" t="s">
        <v>12</v>
      </c>
      <c r="K21" s="74" t="s">
        <v>12</v>
      </c>
      <c r="L21" s="74" t="s">
        <v>12</v>
      </c>
      <c r="M21" s="74" t="s">
        <v>12</v>
      </c>
      <c r="N21" s="74" t="s">
        <v>12</v>
      </c>
      <c r="O21" s="74" t="s">
        <v>12</v>
      </c>
      <c r="P21" s="74" t="s">
        <v>12</v>
      </c>
      <c r="Q21" s="74" t="s">
        <v>12</v>
      </c>
      <c r="R21" s="74" t="s">
        <v>12</v>
      </c>
      <c r="S21" s="74" t="s">
        <v>12</v>
      </c>
      <c r="T21" s="74" t="s">
        <v>12</v>
      </c>
      <c r="U21" s="75">
        <v>8.8000000000000007</v>
      </c>
      <c r="V21" s="75">
        <v>9.0500000000000007</v>
      </c>
      <c r="W21" s="75">
        <v>6.9</v>
      </c>
      <c r="X21" s="75">
        <v>5.7750000000000004</v>
      </c>
      <c r="Y21" s="75">
        <v>5.0999999999999996</v>
      </c>
      <c r="Z21" s="77">
        <v>5.7</v>
      </c>
      <c r="AA21" s="77">
        <v>4.4000000000000004</v>
      </c>
      <c r="AB21" s="75">
        <v>4.46</v>
      </c>
      <c r="AC21" s="75">
        <v>5.14</v>
      </c>
      <c r="AD21" s="75">
        <v>2.79</v>
      </c>
      <c r="AE21" s="75">
        <v>4.18</v>
      </c>
      <c r="AF21" s="75">
        <v>7.24</v>
      </c>
      <c r="AG21" s="75">
        <v>3.48</v>
      </c>
    </row>
    <row r="22" spans="1:33" x14ac:dyDescent="0.25">
      <c r="A22" s="67" t="s">
        <v>1672</v>
      </c>
      <c r="B22" s="74" t="s">
        <v>12</v>
      </c>
      <c r="C22" s="74" t="s">
        <v>12</v>
      </c>
      <c r="D22" s="74" t="s">
        <v>12</v>
      </c>
      <c r="E22" s="74" t="s">
        <v>12</v>
      </c>
      <c r="F22" s="74" t="s">
        <v>12</v>
      </c>
      <c r="G22" s="74" t="s">
        <v>12</v>
      </c>
      <c r="H22" s="74" t="s">
        <v>12</v>
      </c>
      <c r="I22" s="74" t="s">
        <v>12</v>
      </c>
      <c r="J22" s="74" t="s">
        <v>12</v>
      </c>
      <c r="K22" s="74" t="s">
        <v>12</v>
      </c>
      <c r="L22" s="74" t="s">
        <v>12</v>
      </c>
      <c r="M22" s="74" t="s">
        <v>12</v>
      </c>
      <c r="N22" s="74" t="s">
        <v>12</v>
      </c>
      <c r="O22" s="74" t="s">
        <v>12</v>
      </c>
      <c r="P22" s="74" t="s">
        <v>12</v>
      </c>
      <c r="Q22" s="74" t="s">
        <v>12</v>
      </c>
      <c r="R22" s="74" t="s">
        <v>12</v>
      </c>
      <c r="S22" s="74" t="s">
        <v>12</v>
      </c>
      <c r="T22" s="74" t="s">
        <v>12</v>
      </c>
      <c r="U22" s="75">
        <v>8.7256530214424899</v>
      </c>
      <c r="V22" s="75">
        <v>9.0539364303178491</v>
      </c>
      <c r="W22" s="75">
        <v>6.57191011235955</v>
      </c>
      <c r="X22" s="75">
        <v>5.9118192918192696</v>
      </c>
      <c r="Y22" s="75">
        <v>5.21043905257077</v>
      </c>
      <c r="Z22" s="77">
        <v>7.1007120253164597</v>
      </c>
      <c r="AA22" s="77">
        <v>5.29856459330143</v>
      </c>
      <c r="AB22" s="75">
        <v>4.37739898989898</v>
      </c>
      <c r="AC22" s="75">
        <v>5.4067791411042903</v>
      </c>
      <c r="AD22" s="75">
        <v>3.4796296296296201</v>
      </c>
      <c r="AE22" s="75">
        <v>4.7794871794871696</v>
      </c>
      <c r="AF22" s="75">
        <v>7.6643506493506504</v>
      </c>
      <c r="AG22" s="75">
        <v>3.8221710526315702</v>
      </c>
    </row>
    <row r="23" spans="1:33" x14ac:dyDescent="0.25">
      <c r="A23" s="67" t="s">
        <v>1673</v>
      </c>
      <c r="B23" s="74" t="s">
        <v>12</v>
      </c>
      <c r="C23" s="74" t="s">
        <v>12</v>
      </c>
      <c r="D23" s="74" t="s">
        <v>12</v>
      </c>
      <c r="E23" s="74" t="s">
        <v>12</v>
      </c>
      <c r="F23" s="74" t="s">
        <v>12</v>
      </c>
      <c r="G23" s="74" t="s">
        <v>12</v>
      </c>
      <c r="H23" s="74" t="s">
        <v>12</v>
      </c>
      <c r="I23" s="74" t="s">
        <v>12</v>
      </c>
      <c r="J23" s="74" t="s">
        <v>12</v>
      </c>
      <c r="K23" s="74" t="s">
        <v>12</v>
      </c>
      <c r="L23" s="74" t="s">
        <v>12</v>
      </c>
      <c r="M23" s="74" t="s">
        <v>12</v>
      </c>
      <c r="N23" s="74" t="s">
        <v>12</v>
      </c>
      <c r="O23" s="74" t="s">
        <v>12</v>
      </c>
      <c r="P23" s="74" t="s">
        <v>12</v>
      </c>
      <c r="Q23" s="74" t="s">
        <v>12</v>
      </c>
      <c r="R23" s="74" t="s">
        <v>12</v>
      </c>
      <c r="S23" s="74" t="s">
        <v>12</v>
      </c>
      <c r="T23" s="74" t="s">
        <v>12</v>
      </c>
      <c r="U23" s="75">
        <v>0.95886812562256196</v>
      </c>
      <c r="V23" s="75">
        <v>0.75312545565072697</v>
      </c>
      <c r="W23" s="75">
        <v>2.4156960410421502</v>
      </c>
      <c r="X23" s="75">
        <v>2.0107680784388902</v>
      </c>
      <c r="Y23" s="75">
        <v>1.78333482881962</v>
      </c>
      <c r="Z23" s="77">
        <v>5.17581777914305</v>
      </c>
      <c r="AA23" s="77">
        <v>4.0132731748500801</v>
      </c>
      <c r="AB23" s="75">
        <v>2.2379759642508699</v>
      </c>
      <c r="AC23" s="75">
        <v>2.8608209802926599</v>
      </c>
      <c r="AD23" s="75">
        <v>3.2253277378066398</v>
      </c>
      <c r="AE23" s="75">
        <v>3.1993065076946698</v>
      </c>
      <c r="AF23" s="75">
        <v>3.17727256337571</v>
      </c>
      <c r="AG23" s="75">
        <v>2.2108092462653901</v>
      </c>
    </row>
    <row r="24" spans="1:33" x14ac:dyDescent="0.25">
      <c r="A24" s="67" t="s">
        <v>1674</v>
      </c>
      <c r="B24" s="74" t="s">
        <v>12</v>
      </c>
      <c r="C24" s="74" t="s">
        <v>12</v>
      </c>
      <c r="D24" s="74" t="s">
        <v>12</v>
      </c>
      <c r="E24" s="74" t="s">
        <v>12</v>
      </c>
      <c r="F24" s="74" t="s">
        <v>12</v>
      </c>
      <c r="G24" s="74" t="s">
        <v>12</v>
      </c>
      <c r="H24" s="74" t="s">
        <v>12</v>
      </c>
      <c r="I24" s="74" t="s">
        <v>12</v>
      </c>
      <c r="J24" s="74" t="s">
        <v>12</v>
      </c>
      <c r="K24" s="74" t="s">
        <v>12</v>
      </c>
      <c r="L24" s="74" t="s">
        <v>12</v>
      </c>
      <c r="M24" s="74" t="s">
        <v>12</v>
      </c>
      <c r="N24" s="74" t="s">
        <v>12</v>
      </c>
      <c r="O24" s="74" t="s">
        <v>12</v>
      </c>
      <c r="P24" s="74" t="s">
        <v>12</v>
      </c>
      <c r="Q24" s="74" t="s">
        <v>12</v>
      </c>
      <c r="R24" s="74" t="s">
        <v>12</v>
      </c>
      <c r="S24" s="74" t="s">
        <v>12</v>
      </c>
      <c r="T24" s="74" t="s">
        <v>12</v>
      </c>
      <c r="U24" s="75">
        <v>101</v>
      </c>
      <c r="V24" s="75">
        <v>67</v>
      </c>
      <c r="W24" s="75">
        <v>102</v>
      </c>
      <c r="X24" s="75">
        <v>635</v>
      </c>
      <c r="Y24" s="75">
        <v>602</v>
      </c>
      <c r="Z24" s="77">
        <v>195</v>
      </c>
      <c r="AA24" s="77">
        <v>67</v>
      </c>
      <c r="AB24" s="75">
        <v>161</v>
      </c>
      <c r="AC24" s="75">
        <v>166</v>
      </c>
      <c r="AD24" s="75">
        <v>43</v>
      </c>
      <c r="AE24" s="75">
        <v>40</v>
      </c>
      <c r="AF24" s="75">
        <v>39</v>
      </c>
      <c r="AG24" s="75">
        <v>46</v>
      </c>
    </row>
    <row r="25" spans="1:33" x14ac:dyDescent="0.25">
      <c r="A25" s="67" t="s">
        <v>1675</v>
      </c>
      <c r="B25" s="74" t="s">
        <v>12</v>
      </c>
      <c r="C25" s="74" t="s">
        <v>12</v>
      </c>
      <c r="D25" s="74" t="s">
        <v>12</v>
      </c>
      <c r="E25" s="74" t="s">
        <v>12</v>
      </c>
      <c r="F25" s="74" t="s">
        <v>12</v>
      </c>
      <c r="G25" s="74" t="s">
        <v>12</v>
      </c>
      <c r="H25" s="74" t="s">
        <v>12</v>
      </c>
      <c r="I25" s="74" t="s">
        <v>12</v>
      </c>
      <c r="J25" s="74" t="s">
        <v>12</v>
      </c>
      <c r="K25" s="74" t="s">
        <v>12</v>
      </c>
      <c r="L25" s="74" t="s">
        <v>12</v>
      </c>
      <c r="M25" s="74" t="s">
        <v>12</v>
      </c>
      <c r="N25" s="74" t="s">
        <v>12</v>
      </c>
      <c r="O25" s="74" t="s">
        <v>12</v>
      </c>
      <c r="P25" s="74" t="s">
        <v>12</v>
      </c>
      <c r="Q25" s="74" t="s">
        <v>12</v>
      </c>
      <c r="R25" s="74" t="s">
        <v>12</v>
      </c>
      <c r="S25" s="74" t="s">
        <v>12</v>
      </c>
      <c r="T25" s="74" t="s">
        <v>12</v>
      </c>
      <c r="U25" s="75">
        <v>9.1999999999999993</v>
      </c>
      <c r="V25" s="75">
        <v>9.1999999999999993</v>
      </c>
      <c r="W25" s="75">
        <v>9.3000000000000007</v>
      </c>
      <c r="X25" s="75">
        <v>4.16</v>
      </c>
      <c r="Y25" s="75">
        <v>4.82</v>
      </c>
      <c r="Z25" s="77">
        <v>4.5999999999999996</v>
      </c>
      <c r="AA25" s="77">
        <v>5.3</v>
      </c>
      <c r="AB25" s="75">
        <v>1.1100000000000001</v>
      </c>
      <c r="AC25" s="75">
        <v>5.29</v>
      </c>
      <c r="AD25" s="75">
        <v>0.14000000000000001</v>
      </c>
      <c r="AE25" s="75">
        <v>4.18</v>
      </c>
      <c r="AF25" s="75">
        <v>4.46</v>
      </c>
      <c r="AG25" s="75">
        <v>0.56000000000000005</v>
      </c>
    </row>
    <row r="26" spans="1:33" x14ac:dyDescent="0.25">
      <c r="A26" s="67" t="s">
        <v>1676</v>
      </c>
      <c r="B26" s="74" t="s">
        <v>12</v>
      </c>
      <c r="C26" s="74" t="s">
        <v>12</v>
      </c>
      <c r="D26" s="74" t="s">
        <v>12</v>
      </c>
      <c r="E26" s="74" t="s">
        <v>12</v>
      </c>
      <c r="F26" s="74" t="s">
        <v>12</v>
      </c>
      <c r="G26" s="74" t="s">
        <v>12</v>
      </c>
      <c r="H26" s="74" t="s">
        <v>12</v>
      </c>
      <c r="I26" s="74" t="s">
        <v>12</v>
      </c>
      <c r="J26" s="74" t="s">
        <v>12</v>
      </c>
      <c r="K26" s="74" t="s">
        <v>12</v>
      </c>
      <c r="L26" s="74" t="s">
        <v>12</v>
      </c>
      <c r="M26" s="74" t="s">
        <v>12</v>
      </c>
      <c r="N26" s="74" t="s">
        <v>12</v>
      </c>
      <c r="O26" s="74" t="s">
        <v>12</v>
      </c>
      <c r="P26" s="74" t="s">
        <v>12</v>
      </c>
      <c r="Q26" s="74" t="s">
        <v>12</v>
      </c>
      <c r="R26" s="74" t="s">
        <v>12</v>
      </c>
      <c r="S26" s="74" t="s">
        <v>12</v>
      </c>
      <c r="T26" s="74" t="s">
        <v>12</v>
      </c>
      <c r="U26" s="75">
        <v>6.75</v>
      </c>
      <c r="V26" s="75">
        <v>7</v>
      </c>
      <c r="W26" s="75">
        <v>0.1</v>
      </c>
      <c r="X26" s="75">
        <v>0.13</v>
      </c>
      <c r="Y26" s="75">
        <v>0.02</v>
      </c>
      <c r="Z26" s="77">
        <v>0.9</v>
      </c>
      <c r="AA26" s="77">
        <v>0.5</v>
      </c>
      <c r="AB26" s="75">
        <v>0.09</v>
      </c>
      <c r="AC26" s="75">
        <v>0.7</v>
      </c>
      <c r="AD26" s="75">
        <v>7.0000000000000007E-2</v>
      </c>
      <c r="AE26" s="75">
        <v>1.95</v>
      </c>
      <c r="AF26" s="75">
        <v>3.06</v>
      </c>
      <c r="AG26" s="75">
        <v>3.2</v>
      </c>
    </row>
    <row r="27" spans="1:33" x14ac:dyDescent="0.25">
      <c r="A27" s="67" t="s">
        <v>1677</v>
      </c>
      <c r="B27" s="74" t="s">
        <v>12</v>
      </c>
      <c r="C27" s="74" t="s">
        <v>12</v>
      </c>
      <c r="D27" s="74" t="s">
        <v>12</v>
      </c>
      <c r="E27" s="74" t="s">
        <v>12</v>
      </c>
      <c r="F27" s="74" t="s">
        <v>12</v>
      </c>
      <c r="G27" s="74" t="s">
        <v>12</v>
      </c>
      <c r="H27" s="74" t="s">
        <v>12</v>
      </c>
      <c r="I27" s="74" t="s">
        <v>12</v>
      </c>
      <c r="J27" s="74" t="s">
        <v>12</v>
      </c>
      <c r="K27" s="74" t="s">
        <v>12</v>
      </c>
      <c r="L27" s="74" t="s">
        <v>12</v>
      </c>
      <c r="M27" s="74" t="s">
        <v>12</v>
      </c>
      <c r="N27" s="74" t="s">
        <v>12</v>
      </c>
      <c r="O27" s="74" t="s">
        <v>12</v>
      </c>
      <c r="P27" s="74" t="s">
        <v>12</v>
      </c>
      <c r="Q27" s="74" t="s">
        <v>12</v>
      </c>
      <c r="R27" s="74" t="s">
        <v>12</v>
      </c>
      <c r="S27" s="74" t="s">
        <v>12</v>
      </c>
      <c r="T27" s="74" t="s">
        <v>12</v>
      </c>
      <c r="U27" s="75">
        <v>8.15</v>
      </c>
      <c r="V27" s="75">
        <v>8.5500000000000007</v>
      </c>
      <c r="W27" s="75">
        <v>4.45</v>
      </c>
      <c r="X27" s="75">
        <v>4.38</v>
      </c>
      <c r="Y27" s="75">
        <v>4.2050000000000001</v>
      </c>
      <c r="Z27" s="77">
        <v>4</v>
      </c>
      <c r="AA27" s="77">
        <v>2</v>
      </c>
      <c r="AB27" s="75">
        <v>2.5750000000000002</v>
      </c>
      <c r="AC27" s="75">
        <v>3.32</v>
      </c>
      <c r="AD27" s="75">
        <v>0.56000000000000005</v>
      </c>
      <c r="AE27" s="75">
        <v>2.79</v>
      </c>
      <c r="AF27" s="75">
        <v>4.46</v>
      </c>
      <c r="AG27" s="75">
        <v>2.2999999999999998</v>
      </c>
    </row>
    <row r="28" spans="1:33" x14ac:dyDescent="0.25">
      <c r="A28" s="67" t="s">
        <v>1678</v>
      </c>
      <c r="B28" s="74" t="s">
        <v>12</v>
      </c>
      <c r="C28" s="74" t="s">
        <v>12</v>
      </c>
      <c r="D28" s="74" t="s">
        <v>12</v>
      </c>
      <c r="E28" s="74" t="s">
        <v>12</v>
      </c>
      <c r="F28" s="74" t="s">
        <v>12</v>
      </c>
      <c r="G28" s="74" t="s">
        <v>12</v>
      </c>
      <c r="H28" s="74" t="s">
        <v>12</v>
      </c>
      <c r="I28" s="74" t="s">
        <v>12</v>
      </c>
      <c r="J28" s="74" t="s">
        <v>12</v>
      </c>
      <c r="K28" s="74" t="s">
        <v>12</v>
      </c>
      <c r="L28" s="74" t="s">
        <v>12</v>
      </c>
      <c r="M28" s="74" t="s">
        <v>12</v>
      </c>
      <c r="N28" s="74" t="s">
        <v>12</v>
      </c>
      <c r="O28" s="74" t="s">
        <v>12</v>
      </c>
      <c r="P28" s="74" t="s">
        <v>12</v>
      </c>
      <c r="Q28" s="74" t="s">
        <v>12</v>
      </c>
      <c r="R28" s="74" t="s">
        <v>12</v>
      </c>
      <c r="S28" s="74" t="s">
        <v>12</v>
      </c>
      <c r="T28" s="74" t="s">
        <v>12</v>
      </c>
      <c r="U28" s="75">
        <v>9.1999999999999993</v>
      </c>
      <c r="V28" s="75">
        <v>9.4</v>
      </c>
      <c r="W28" s="75">
        <v>8.6999999999999993</v>
      </c>
      <c r="X28" s="75">
        <v>7.47</v>
      </c>
      <c r="Y28" s="75">
        <v>6.4550000000000001</v>
      </c>
      <c r="Z28" s="77">
        <v>8.1</v>
      </c>
      <c r="AA28" s="77">
        <v>2.7</v>
      </c>
      <c r="AB28" s="75">
        <v>5.9649999999999999</v>
      </c>
      <c r="AC28" s="75">
        <v>7.41</v>
      </c>
      <c r="AD28" s="75">
        <v>5.0199999999999996</v>
      </c>
      <c r="AE28" s="75">
        <v>6.13</v>
      </c>
      <c r="AF28" s="75">
        <v>10.59</v>
      </c>
      <c r="AG28" s="75">
        <v>5.0199999999999996</v>
      </c>
    </row>
    <row r="29" spans="1:33" x14ac:dyDescent="0.25">
      <c r="A29" s="67" t="s">
        <v>1679</v>
      </c>
      <c r="B29" s="74" t="s">
        <v>12</v>
      </c>
      <c r="C29" s="74" t="s">
        <v>12</v>
      </c>
      <c r="D29" s="74" t="s">
        <v>12</v>
      </c>
      <c r="E29" s="74" t="s">
        <v>12</v>
      </c>
      <c r="F29" s="74" t="s">
        <v>12</v>
      </c>
      <c r="G29" s="74" t="s">
        <v>12</v>
      </c>
      <c r="H29" s="74" t="s">
        <v>12</v>
      </c>
      <c r="I29" s="74" t="s">
        <v>12</v>
      </c>
      <c r="J29" s="74" t="s">
        <v>12</v>
      </c>
      <c r="K29" s="74" t="s">
        <v>12</v>
      </c>
      <c r="L29" s="74" t="s">
        <v>12</v>
      </c>
      <c r="M29" s="74" t="s">
        <v>12</v>
      </c>
      <c r="N29" s="74" t="s">
        <v>12</v>
      </c>
      <c r="O29" s="74" t="s">
        <v>12</v>
      </c>
      <c r="P29" s="74" t="s">
        <v>12</v>
      </c>
      <c r="Q29" s="74" t="s">
        <v>12</v>
      </c>
      <c r="R29" s="74" t="s">
        <v>12</v>
      </c>
      <c r="S29" s="74" t="s">
        <v>12</v>
      </c>
      <c r="T29" s="74" t="s">
        <v>12</v>
      </c>
      <c r="U29" s="75">
        <v>1.0499999</v>
      </c>
      <c r="V29" s="75">
        <v>0.84999899999999995</v>
      </c>
      <c r="W29" s="75">
        <v>4.2499998999999997</v>
      </c>
      <c r="X29" s="75">
        <v>3.09</v>
      </c>
      <c r="Y29" s="75">
        <v>2.25</v>
      </c>
      <c r="Z29" s="77">
        <v>4.0999999999999996</v>
      </c>
      <c r="AA29" s="77">
        <v>3.5</v>
      </c>
      <c r="AB29" s="75">
        <v>3.3899999999999899</v>
      </c>
      <c r="AC29" s="75">
        <v>4.09</v>
      </c>
      <c r="AD29" s="75">
        <v>4.45999999999</v>
      </c>
      <c r="AE29" s="75">
        <v>3.34</v>
      </c>
      <c r="AF29" s="75">
        <v>6.13</v>
      </c>
      <c r="AG29" s="75">
        <v>2.71999999999999</v>
      </c>
    </row>
    <row r="30" spans="1:33" x14ac:dyDescent="0.25">
      <c r="A30" s="67" t="s">
        <v>1680</v>
      </c>
      <c r="B30" s="74" t="s">
        <v>12</v>
      </c>
      <c r="C30" s="74" t="s">
        <v>12</v>
      </c>
      <c r="D30" s="74" t="s">
        <v>12</v>
      </c>
      <c r="E30" s="74" t="s">
        <v>12</v>
      </c>
      <c r="F30" s="74" t="s">
        <v>12</v>
      </c>
      <c r="G30" s="74" t="s">
        <v>12</v>
      </c>
      <c r="H30" s="74" t="s">
        <v>12</v>
      </c>
      <c r="I30" s="74" t="s">
        <v>12</v>
      </c>
      <c r="J30" s="74" t="s">
        <v>12</v>
      </c>
      <c r="K30" s="74" t="s">
        <v>12</v>
      </c>
      <c r="L30" s="74" t="s">
        <v>12</v>
      </c>
      <c r="M30" s="74" t="s">
        <v>12</v>
      </c>
      <c r="N30" s="74" t="s">
        <v>12</v>
      </c>
      <c r="O30" s="74" t="s">
        <v>12</v>
      </c>
      <c r="P30" s="74" t="s">
        <v>12</v>
      </c>
      <c r="Q30" s="74" t="s">
        <v>12</v>
      </c>
      <c r="R30" s="74" t="s">
        <v>12</v>
      </c>
      <c r="S30" s="74" t="s">
        <v>12</v>
      </c>
      <c r="T30" s="74" t="s">
        <v>12</v>
      </c>
      <c r="U30" s="75">
        <v>33</v>
      </c>
      <c r="V30" s="75">
        <v>33</v>
      </c>
      <c r="W30" s="75" t="s">
        <v>12</v>
      </c>
      <c r="X30" s="75">
        <v>33</v>
      </c>
      <c r="Y30" s="75">
        <v>33</v>
      </c>
      <c r="Z30" s="77" t="s">
        <v>12</v>
      </c>
      <c r="AA30" s="77">
        <v>90</v>
      </c>
      <c r="AB30" s="75">
        <v>65</v>
      </c>
      <c r="AC30" s="75">
        <v>67</v>
      </c>
      <c r="AD30" s="75">
        <v>105</v>
      </c>
      <c r="AE30" s="75" t="s">
        <v>12</v>
      </c>
      <c r="AF30" s="75" t="s">
        <v>12</v>
      </c>
      <c r="AG30" s="75">
        <v>55</v>
      </c>
    </row>
    <row r="31" spans="1:33" x14ac:dyDescent="0.25">
      <c r="A31" s="67" t="s">
        <v>1681</v>
      </c>
      <c r="B31" s="74" t="s">
        <v>12</v>
      </c>
      <c r="C31" s="74" t="s">
        <v>12</v>
      </c>
      <c r="D31" s="74" t="s">
        <v>12</v>
      </c>
      <c r="E31" s="74" t="s">
        <v>12</v>
      </c>
      <c r="F31" s="74" t="s">
        <v>12</v>
      </c>
      <c r="G31" s="74" t="s">
        <v>12</v>
      </c>
      <c r="H31" s="74" t="s">
        <v>12</v>
      </c>
      <c r="I31" s="74" t="s">
        <v>12</v>
      </c>
      <c r="J31" s="74" t="s">
        <v>12</v>
      </c>
      <c r="K31" s="74" t="s">
        <v>12</v>
      </c>
      <c r="L31" s="74" t="s">
        <v>12</v>
      </c>
      <c r="M31" s="74" t="s">
        <v>12</v>
      </c>
      <c r="N31" s="74" t="s">
        <v>12</v>
      </c>
      <c r="O31" s="74" t="s">
        <v>12</v>
      </c>
      <c r="P31" s="74" t="s">
        <v>12</v>
      </c>
      <c r="Q31" s="74" t="s">
        <v>12</v>
      </c>
      <c r="R31" s="74" t="s">
        <v>12</v>
      </c>
      <c r="S31" s="74" t="s">
        <v>12</v>
      </c>
      <c r="T31" s="74" t="s">
        <v>12</v>
      </c>
      <c r="U31" s="75">
        <v>33</v>
      </c>
      <c r="V31" s="75">
        <v>33</v>
      </c>
      <c r="W31" s="75" t="s">
        <v>12</v>
      </c>
      <c r="X31" s="75">
        <v>33</v>
      </c>
      <c r="Y31" s="75">
        <v>33</v>
      </c>
      <c r="Z31" s="77" t="s">
        <v>12</v>
      </c>
      <c r="AA31" s="77">
        <v>90</v>
      </c>
      <c r="AB31" s="75">
        <v>65</v>
      </c>
      <c r="AC31" s="75">
        <v>67</v>
      </c>
      <c r="AD31" s="75">
        <v>117</v>
      </c>
      <c r="AE31" s="75" t="s">
        <v>12</v>
      </c>
      <c r="AF31" s="75" t="s">
        <v>12</v>
      </c>
      <c r="AG31" s="75">
        <v>55</v>
      </c>
    </row>
    <row r="32" spans="1:33" x14ac:dyDescent="0.25">
      <c r="A32" s="67" t="s">
        <v>1682</v>
      </c>
      <c r="B32" s="74" t="s">
        <v>12</v>
      </c>
      <c r="C32" s="74" t="s">
        <v>12</v>
      </c>
      <c r="D32" s="74" t="s">
        <v>12</v>
      </c>
      <c r="E32" s="74" t="s">
        <v>12</v>
      </c>
      <c r="F32" s="74" t="s">
        <v>12</v>
      </c>
      <c r="G32" s="74" t="s">
        <v>12</v>
      </c>
      <c r="H32" s="74" t="s">
        <v>12</v>
      </c>
      <c r="I32" s="74" t="s">
        <v>12</v>
      </c>
      <c r="J32" s="74" t="s">
        <v>12</v>
      </c>
      <c r="K32" s="74" t="s">
        <v>12</v>
      </c>
      <c r="L32" s="74" t="s">
        <v>12</v>
      </c>
      <c r="M32" s="74" t="s">
        <v>12</v>
      </c>
      <c r="N32" s="74" t="s">
        <v>12</v>
      </c>
      <c r="O32" s="74" t="s">
        <v>12</v>
      </c>
      <c r="P32" s="74" t="s">
        <v>12</v>
      </c>
      <c r="Q32" s="74" t="s">
        <v>12</v>
      </c>
      <c r="R32" s="74" t="s">
        <v>12</v>
      </c>
      <c r="S32" s="74" t="s">
        <v>12</v>
      </c>
      <c r="T32" s="74" t="s">
        <v>12</v>
      </c>
      <c r="U32" s="75">
        <v>63</v>
      </c>
      <c r="V32" s="75">
        <v>63</v>
      </c>
      <c r="W32" s="75" t="s">
        <v>12</v>
      </c>
      <c r="X32" s="75">
        <v>13</v>
      </c>
      <c r="Y32" s="75">
        <v>13</v>
      </c>
      <c r="Z32" s="77" t="s">
        <v>12</v>
      </c>
      <c r="AA32" s="77">
        <v>61</v>
      </c>
      <c r="AB32" s="75">
        <v>13</v>
      </c>
      <c r="AC32" s="75">
        <v>13</v>
      </c>
      <c r="AD32" s="75">
        <v>9.4</v>
      </c>
      <c r="AE32" s="75" t="s">
        <v>12</v>
      </c>
      <c r="AF32" s="75" t="s">
        <v>12</v>
      </c>
      <c r="AG32" s="75">
        <v>19.899999999999999</v>
      </c>
    </row>
    <row r="33" spans="1:34" x14ac:dyDescent="0.25">
      <c r="A33" s="67" t="s">
        <v>1683</v>
      </c>
      <c r="B33" s="74">
        <v>957.30799999999999</v>
      </c>
      <c r="C33" s="74">
        <v>754.74099999999999</v>
      </c>
      <c r="D33" s="74">
        <v>814.49</v>
      </c>
      <c r="E33" s="74">
        <v>847.61599999999999</v>
      </c>
      <c r="F33" s="74">
        <v>902.32899999999995</v>
      </c>
      <c r="G33" s="74">
        <v>979.36879999999996</v>
      </c>
      <c r="H33" s="74">
        <v>979.36800000000005</v>
      </c>
      <c r="I33" s="74">
        <v>982.38199999999995</v>
      </c>
      <c r="J33" s="74">
        <v>1004.588</v>
      </c>
      <c r="K33" s="74">
        <v>1021.6130000000001</v>
      </c>
      <c r="L33" s="74">
        <v>1024.6189999999999</v>
      </c>
      <c r="M33" s="74">
        <v>1170.1423</v>
      </c>
      <c r="N33" s="78">
        <v>327</v>
      </c>
      <c r="O33" s="78">
        <v>314</v>
      </c>
      <c r="P33" s="78">
        <v>278</v>
      </c>
      <c r="Q33" s="78">
        <v>255</v>
      </c>
      <c r="R33" s="78">
        <v>271</v>
      </c>
      <c r="S33" s="78">
        <v>251</v>
      </c>
      <c r="T33" s="78">
        <v>255</v>
      </c>
      <c r="U33" s="77">
        <v>52</v>
      </c>
      <c r="V33" s="77">
        <v>40</v>
      </c>
      <c r="W33" s="77">
        <v>329</v>
      </c>
      <c r="X33" s="77">
        <v>180</v>
      </c>
      <c r="Y33" s="77">
        <v>186</v>
      </c>
      <c r="Z33" s="77">
        <v>745</v>
      </c>
      <c r="AA33" s="77">
        <v>254</v>
      </c>
      <c r="AB33" s="77">
        <v>159</v>
      </c>
      <c r="AC33" s="77">
        <v>131</v>
      </c>
      <c r="AD33" s="77">
        <v>93</v>
      </c>
      <c r="AE33" s="77">
        <v>75</v>
      </c>
      <c r="AF33" s="77">
        <v>143</v>
      </c>
      <c r="AG33" s="77">
        <v>39</v>
      </c>
    </row>
    <row r="34" spans="1:34" x14ac:dyDescent="0.25">
      <c r="A34" s="67" t="s">
        <v>1684</v>
      </c>
      <c r="B34" s="78" t="s">
        <v>12</v>
      </c>
      <c r="C34" s="78">
        <f t="shared" ref="C34:L34" si="32">B33</f>
        <v>957.30799999999999</v>
      </c>
      <c r="D34" s="78">
        <f t="shared" si="32"/>
        <v>754.74099999999999</v>
      </c>
      <c r="E34" s="78">
        <f t="shared" si="32"/>
        <v>814.49</v>
      </c>
      <c r="F34" s="78">
        <f t="shared" si="32"/>
        <v>847.61599999999999</v>
      </c>
      <c r="G34" s="78">
        <f t="shared" si="32"/>
        <v>902.32899999999995</v>
      </c>
      <c r="H34" s="78">
        <f t="shared" si="32"/>
        <v>979.36879999999996</v>
      </c>
      <c r="I34" s="78">
        <f t="shared" si="32"/>
        <v>979.36800000000005</v>
      </c>
      <c r="J34" s="78">
        <f t="shared" si="32"/>
        <v>982.38199999999995</v>
      </c>
      <c r="K34" s="78">
        <f t="shared" si="32"/>
        <v>1004.588</v>
      </c>
      <c r="L34" s="78">
        <f t="shared" si="32"/>
        <v>1021.6130000000001</v>
      </c>
      <c r="M34" s="78">
        <f>L33</f>
        <v>1024.6189999999999</v>
      </c>
      <c r="N34" s="78">
        <v>321.06</v>
      </c>
      <c r="O34" s="78">
        <v>302.56</v>
      </c>
      <c r="P34" s="78">
        <v>274.83999999999997</v>
      </c>
      <c r="Q34" s="78">
        <v>252.22</v>
      </c>
      <c r="R34" s="78">
        <v>254.78</v>
      </c>
      <c r="S34" s="78">
        <v>249.48</v>
      </c>
      <c r="T34" s="78">
        <v>231.34</v>
      </c>
      <c r="U34" s="77">
        <v>52.22</v>
      </c>
      <c r="V34" s="77">
        <v>35.4</v>
      </c>
      <c r="W34" s="79">
        <v>40.380000000000003</v>
      </c>
      <c r="X34" s="77">
        <v>175.5</v>
      </c>
      <c r="Y34" s="77">
        <v>170.27</v>
      </c>
      <c r="Z34" s="77">
        <v>184.37</v>
      </c>
      <c r="AA34" s="77">
        <v>310.57</v>
      </c>
      <c r="AB34" s="77">
        <v>149.65</v>
      </c>
      <c r="AC34" s="77">
        <v>126.32</v>
      </c>
      <c r="AD34" s="77">
        <v>90.06</v>
      </c>
      <c r="AE34" s="77">
        <v>61.28</v>
      </c>
      <c r="AF34" s="77">
        <v>43.04</v>
      </c>
      <c r="AG34" s="77">
        <v>10.98</v>
      </c>
    </row>
    <row r="35" spans="1:34" x14ac:dyDescent="0.25">
      <c r="A35" s="67" t="s">
        <v>1685</v>
      </c>
      <c r="B35" s="74" t="s">
        <v>12</v>
      </c>
      <c r="C35" s="74" t="s">
        <v>12</v>
      </c>
      <c r="D35" s="74" t="s">
        <v>12</v>
      </c>
      <c r="E35" s="74" t="s">
        <v>12</v>
      </c>
      <c r="F35" s="74" t="s">
        <v>12</v>
      </c>
      <c r="G35" s="74" t="s">
        <v>12</v>
      </c>
      <c r="H35" s="74" t="s">
        <v>12</v>
      </c>
      <c r="I35" s="74" t="s">
        <v>12</v>
      </c>
      <c r="J35" s="74" t="s">
        <v>12</v>
      </c>
      <c r="K35" s="74" t="s">
        <v>12</v>
      </c>
      <c r="L35" s="74" t="s">
        <v>12</v>
      </c>
      <c r="M35" s="74" t="s">
        <v>12</v>
      </c>
      <c r="N35" s="74" t="s">
        <v>12</v>
      </c>
      <c r="O35" s="74" t="s">
        <v>12</v>
      </c>
      <c r="P35" s="74" t="s">
        <v>12</v>
      </c>
      <c r="Q35" s="74" t="s">
        <v>12</v>
      </c>
      <c r="R35" s="74" t="s">
        <v>12</v>
      </c>
      <c r="S35" s="74" t="s">
        <v>12</v>
      </c>
      <c r="T35" s="74" t="s">
        <v>12</v>
      </c>
      <c r="U35" s="75">
        <v>23.742699999999999</v>
      </c>
      <c r="V35" s="75">
        <v>24.401599999999998</v>
      </c>
      <c r="W35" s="80">
        <v>53.492699999999999</v>
      </c>
      <c r="X35" s="75">
        <v>24.243500000000001</v>
      </c>
      <c r="Y35" s="77">
        <v>31.947600000000001</v>
      </c>
      <c r="Z35" s="77">
        <v>47.131300000000003</v>
      </c>
      <c r="AA35" s="77">
        <v>86.497299999999996</v>
      </c>
      <c r="AB35" s="81">
        <v>48.416200000000003</v>
      </c>
      <c r="AC35" s="81">
        <v>47.657699999999998</v>
      </c>
      <c r="AD35" s="81">
        <v>56.135800000000003</v>
      </c>
      <c r="AE35" s="81">
        <v>61.1614</v>
      </c>
      <c r="AF35" s="81">
        <v>76.955600000000004</v>
      </c>
      <c r="AG35" s="81">
        <v>50.743200000000002</v>
      </c>
      <c r="AH35">
        <f>AVERAGE(U35:AG35)</f>
        <v>48.655892307692312</v>
      </c>
    </row>
    <row r="36" spans="1:34" x14ac:dyDescent="0.25">
      <c r="A36" s="67" t="s">
        <v>1686</v>
      </c>
      <c r="B36" s="74" t="s">
        <v>12</v>
      </c>
      <c r="C36" s="74" t="s">
        <v>12</v>
      </c>
      <c r="D36" s="74" t="s">
        <v>12</v>
      </c>
      <c r="E36" s="74" t="s">
        <v>12</v>
      </c>
      <c r="F36" s="74" t="s">
        <v>12</v>
      </c>
      <c r="G36" s="74" t="s">
        <v>12</v>
      </c>
      <c r="H36" s="74" t="s">
        <v>12</v>
      </c>
      <c r="I36" s="74" t="s">
        <v>12</v>
      </c>
      <c r="J36" s="74" t="s">
        <v>12</v>
      </c>
      <c r="K36" s="74" t="s">
        <v>12</v>
      </c>
      <c r="L36" s="74" t="s">
        <v>12</v>
      </c>
      <c r="M36" s="74" t="s">
        <v>12</v>
      </c>
      <c r="N36" s="74" t="s">
        <v>12</v>
      </c>
      <c r="O36" s="74" t="s">
        <v>12</v>
      </c>
      <c r="P36" s="74" t="s">
        <v>12</v>
      </c>
      <c r="Q36" s="74" t="s">
        <v>12</v>
      </c>
      <c r="R36" s="74" t="s">
        <v>12</v>
      </c>
      <c r="S36" s="74" t="s">
        <v>12</v>
      </c>
      <c r="T36" s="74" t="s">
        <v>12</v>
      </c>
      <c r="U36" s="75">
        <v>13.132</v>
      </c>
      <c r="V36" s="75">
        <v>12.8042</v>
      </c>
      <c r="W36" s="80">
        <v>45.252299999999998</v>
      </c>
      <c r="X36" s="75">
        <v>15.2278</v>
      </c>
      <c r="Y36" s="77">
        <v>20.365300000000001</v>
      </c>
      <c r="Z36" s="77">
        <v>42.140799999999999</v>
      </c>
      <c r="AA36" s="77">
        <v>68.522000000000006</v>
      </c>
      <c r="AB36" s="81">
        <v>29.049399999999999</v>
      </c>
      <c r="AC36" s="81">
        <v>28.2821</v>
      </c>
      <c r="AD36" s="81">
        <v>41.231200000000001</v>
      </c>
      <c r="AE36" s="81">
        <v>48.005000000000003</v>
      </c>
      <c r="AF36" s="81">
        <v>60.525599999999997</v>
      </c>
      <c r="AG36" s="81">
        <v>29.951000000000001</v>
      </c>
    </row>
    <row r="37" spans="1:34" x14ac:dyDescent="0.25">
      <c r="A37" s="67" t="s">
        <v>1687</v>
      </c>
      <c r="B37" s="74" t="s">
        <v>12</v>
      </c>
      <c r="C37" s="74" t="s">
        <v>12</v>
      </c>
      <c r="D37" s="74" t="s">
        <v>12</v>
      </c>
      <c r="E37" s="74" t="s">
        <v>12</v>
      </c>
      <c r="F37" s="74" t="s">
        <v>12</v>
      </c>
      <c r="G37" s="74" t="s">
        <v>12</v>
      </c>
      <c r="H37" s="74" t="s">
        <v>12</v>
      </c>
      <c r="I37" s="74" t="s">
        <v>12</v>
      </c>
      <c r="J37" s="74" t="s">
        <v>12</v>
      </c>
      <c r="K37" s="74" t="s">
        <v>12</v>
      </c>
      <c r="L37" s="74" t="s">
        <v>12</v>
      </c>
      <c r="M37" s="74" t="s">
        <v>12</v>
      </c>
      <c r="N37" s="74" t="s">
        <v>12</v>
      </c>
      <c r="O37" s="74" t="s">
        <v>12</v>
      </c>
      <c r="P37" s="74" t="s">
        <v>12</v>
      </c>
      <c r="Q37" s="74" t="s">
        <v>12</v>
      </c>
      <c r="R37" s="74" t="s">
        <v>12</v>
      </c>
      <c r="S37" s="74" t="s">
        <v>12</v>
      </c>
      <c r="T37" s="74" t="s">
        <v>12</v>
      </c>
      <c r="U37" s="75">
        <v>1.808012</v>
      </c>
      <c r="V37" s="75">
        <v>1.9057519999999999</v>
      </c>
      <c r="W37" s="75">
        <v>1.1820980000000001</v>
      </c>
      <c r="X37" s="75">
        <v>1.5920570000000001</v>
      </c>
      <c r="Y37" s="77">
        <v>1.5687249999999999</v>
      </c>
      <c r="Z37" s="77">
        <v>1.1184240000000001</v>
      </c>
      <c r="AA37" s="77">
        <v>1.262329</v>
      </c>
      <c r="AB37" s="81">
        <v>1.666687</v>
      </c>
      <c r="AC37" s="81">
        <v>1.6850849999999999</v>
      </c>
      <c r="AD37" s="81">
        <v>1.3614889999999999</v>
      </c>
      <c r="AE37" s="81">
        <v>1.2740640000000001</v>
      </c>
      <c r="AF37" s="81">
        <v>1.2714559999999999</v>
      </c>
      <c r="AG37" s="81">
        <v>1.6942090000000001</v>
      </c>
    </row>
    <row r="38" spans="1:34" x14ac:dyDescent="0.25">
      <c r="A38" s="67" t="s">
        <v>1688</v>
      </c>
      <c r="B38" s="74" t="s">
        <v>12</v>
      </c>
      <c r="C38" s="74" t="s">
        <v>12</v>
      </c>
      <c r="D38" s="74" t="s">
        <v>12</v>
      </c>
      <c r="E38" s="74" t="s">
        <v>12</v>
      </c>
      <c r="F38" s="74" t="s">
        <v>12</v>
      </c>
      <c r="G38" s="74" t="s">
        <v>12</v>
      </c>
      <c r="H38" s="74" t="s">
        <v>12</v>
      </c>
      <c r="I38" s="74" t="s">
        <v>12</v>
      </c>
      <c r="J38" s="74" t="s">
        <v>12</v>
      </c>
      <c r="K38" s="74" t="s">
        <v>12</v>
      </c>
      <c r="L38" s="74" t="s">
        <v>12</v>
      </c>
      <c r="M38" s="74" t="s">
        <v>12</v>
      </c>
      <c r="N38" s="74" t="s">
        <v>12</v>
      </c>
      <c r="O38" s="74" t="s">
        <v>12</v>
      </c>
      <c r="P38" s="74" t="s">
        <v>12</v>
      </c>
      <c r="Q38" s="74" t="s">
        <v>12</v>
      </c>
      <c r="R38" s="74" t="s">
        <v>12</v>
      </c>
      <c r="S38" s="74" t="s">
        <v>12</v>
      </c>
      <c r="T38" s="74" t="s">
        <v>12</v>
      </c>
      <c r="U38" s="75">
        <v>35.011242000000003</v>
      </c>
      <c r="V38" s="75">
        <v>35.043041000000002</v>
      </c>
      <c r="W38" s="75">
        <v>9.29556</v>
      </c>
      <c r="X38" s="75">
        <v>45.840727000000001</v>
      </c>
      <c r="Y38" s="77">
        <v>45.267024999999997</v>
      </c>
      <c r="Z38" s="77">
        <v>8.0545919999999995</v>
      </c>
      <c r="AA38" s="77">
        <v>7.2552289999999999</v>
      </c>
      <c r="AB38" s="81">
        <v>25.284193999999999</v>
      </c>
      <c r="AC38" s="81">
        <v>23.663792000000001</v>
      </c>
      <c r="AD38" s="81">
        <v>9.3039050000000003</v>
      </c>
      <c r="AE38" s="81">
        <v>5.6469230000000001</v>
      </c>
      <c r="AF38" s="81">
        <v>6.4235680000000004</v>
      </c>
      <c r="AG38" s="81">
        <v>16.373543000000002</v>
      </c>
    </row>
    <row r="39" spans="1:34" x14ac:dyDescent="0.25">
      <c r="A39" s="67" t="s">
        <v>1689</v>
      </c>
      <c r="B39" s="74" t="s">
        <v>12</v>
      </c>
      <c r="C39" s="74" t="s">
        <v>12</v>
      </c>
      <c r="D39" s="74" t="s">
        <v>12</v>
      </c>
      <c r="E39" s="74" t="s">
        <v>12</v>
      </c>
      <c r="F39" s="74" t="s">
        <v>12</v>
      </c>
      <c r="G39" s="74" t="s">
        <v>12</v>
      </c>
      <c r="H39" s="74" t="s">
        <v>12</v>
      </c>
      <c r="I39" s="74" t="s">
        <v>12</v>
      </c>
      <c r="J39" s="74" t="s">
        <v>12</v>
      </c>
      <c r="K39" s="74" t="s">
        <v>12</v>
      </c>
      <c r="L39" s="74" t="s">
        <v>12</v>
      </c>
      <c r="M39" s="74" t="s">
        <v>12</v>
      </c>
      <c r="N39" s="74" t="s">
        <v>12</v>
      </c>
      <c r="O39" s="74" t="s">
        <v>12</v>
      </c>
      <c r="P39" s="74" t="s">
        <v>12</v>
      </c>
      <c r="Q39" s="74" t="s">
        <v>12</v>
      </c>
      <c r="R39" s="74" t="s">
        <v>12</v>
      </c>
      <c r="S39" s="74" t="s">
        <v>12</v>
      </c>
      <c r="T39" s="74" t="s">
        <v>12</v>
      </c>
      <c r="U39" s="75">
        <v>0</v>
      </c>
      <c r="V39" s="75">
        <v>0</v>
      </c>
      <c r="W39" s="75">
        <v>0</v>
      </c>
      <c r="X39" s="75">
        <v>0</v>
      </c>
      <c r="Y39" s="77">
        <v>0</v>
      </c>
      <c r="Z39" s="77">
        <v>0</v>
      </c>
      <c r="AA39" s="77">
        <v>0</v>
      </c>
      <c r="AB39" s="81">
        <v>0</v>
      </c>
      <c r="AC39" s="81">
        <v>0</v>
      </c>
      <c r="AD39" s="81">
        <v>0</v>
      </c>
      <c r="AE39" s="81">
        <v>0</v>
      </c>
      <c r="AF39" s="81">
        <v>0</v>
      </c>
      <c r="AG39" s="81">
        <v>0</v>
      </c>
    </row>
    <row r="40" spans="1:34" x14ac:dyDescent="0.25">
      <c r="A40" s="67" t="s">
        <v>1690</v>
      </c>
      <c r="B40" s="74" t="s">
        <v>12</v>
      </c>
      <c r="C40" s="74" t="s">
        <v>12</v>
      </c>
      <c r="D40" s="74" t="s">
        <v>12</v>
      </c>
      <c r="E40" s="74" t="s">
        <v>12</v>
      </c>
      <c r="F40" s="74" t="s">
        <v>12</v>
      </c>
      <c r="G40" s="74" t="s">
        <v>12</v>
      </c>
      <c r="H40" s="74" t="s">
        <v>12</v>
      </c>
      <c r="I40" s="74" t="s">
        <v>12</v>
      </c>
      <c r="J40" s="74" t="s">
        <v>12</v>
      </c>
      <c r="K40" s="74" t="s">
        <v>12</v>
      </c>
      <c r="L40" s="74" t="s">
        <v>12</v>
      </c>
      <c r="M40" s="74" t="s">
        <v>12</v>
      </c>
      <c r="N40" s="74" t="s">
        <v>12</v>
      </c>
      <c r="O40" s="74" t="s">
        <v>12</v>
      </c>
      <c r="P40" s="74" t="s">
        <v>12</v>
      </c>
      <c r="Q40" s="74" t="s">
        <v>12</v>
      </c>
      <c r="R40" s="74" t="s">
        <v>12</v>
      </c>
      <c r="S40" s="74" t="s">
        <v>12</v>
      </c>
      <c r="T40" s="74" t="s">
        <v>12</v>
      </c>
      <c r="U40" s="75">
        <v>353864.18528899999</v>
      </c>
      <c r="V40" s="75">
        <v>268217.71448299999</v>
      </c>
      <c r="W40" s="75">
        <v>5832063.4579530004</v>
      </c>
      <c r="X40" s="75">
        <v>1519316.367724</v>
      </c>
      <c r="Y40" s="77">
        <v>2871705.840301</v>
      </c>
      <c r="Z40" s="77">
        <v>8978693.7156349998</v>
      </c>
      <c r="AA40" s="77">
        <v>3925240.6747070001</v>
      </c>
      <c r="AB40" s="75">
        <v>1326556.6023540001</v>
      </c>
      <c r="AC40" s="77">
        <v>1043038.459861</v>
      </c>
      <c r="AD40" s="75">
        <v>1230806.344304</v>
      </c>
      <c r="AE40" s="75">
        <v>1069278.329782</v>
      </c>
      <c r="AF40" s="75">
        <v>2241968.4388040002</v>
      </c>
      <c r="AG40" s="81">
        <v>545412.42090000003</v>
      </c>
    </row>
    <row r="41" spans="1:34" x14ac:dyDescent="0.25">
      <c r="A41" s="67" t="s">
        <v>1659</v>
      </c>
      <c r="B41" s="73">
        <v>0</v>
      </c>
      <c r="C41" s="73">
        <v>0</v>
      </c>
      <c r="D41" s="73">
        <v>0</v>
      </c>
      <c r="E41" s="73">
        <v>0</v>
      </c>
      <c r="F41" s="73">
        <v>0</v>
      </c>
      <c r="G41" s="73">
        <v>0</v>
      </c>
      <c r="H41" s="73">
        <v>0</v>
      </c>
      <c r="I41" s="73">
        <v>0</v>
      </c>
      <c r="J41" s="73">
        <v>0</v>
      </c>
      <c r="K41" s="73">
        <v>0</v>
      </c>
      <c r="L41" s="73">
        <v>0</v>
      </c>
      <c r="M41" s="73">
        <v>0</v>
      </c>
      <c r="N41" s="73">
        <v>0</v>
      </c>
      <c r="O41" s="73">
        <v>0</v>
      </c>
      <c r="P41" s="73">
        <v>0</v>
      </c>
      <c r="Q41" s="73">
        <v>0</v>
      </c>
      <c r="R41" s="73">
        <v>0</v>
      </c>
      <c r="S41" s="68">
        <v>4</v>
      </c>
      <c r="T41" s="73">
        <v>0</v>
      </c>
      <c r="U41" s="73">
        <v>0</v>
      </c>
      <c r="V41" s="73">
        <v>0</v>
      </c>
      <c r="W41" s="73">
        <v>0</v>
      </c>
      <c r="X41" s="73">
        <v>0</v>
      </c>
      <c r="Y41" s="73">
        <v>0</v>
      </c>
      <c r="Z41" s="68">
        <v>4</v>
      </c>
      <c r="AA41" s="68">
        <v>4</v>
      </c>
      <c r="AB41" s="73">
        <v>0</v>
      </c>
      <c r="AC41" s="73">
        <v>0</v>
      </c>
      <c r="AD41" s="68">
        <v>4</v>
      </c>
      <c r="AE41" s="68">
        <v>4</v>
      </c>
      <c r="AF41" s="68">
        <v>4</v>
      </c>
      <c r="AG41" s="73">
        <v>0</v>
      </c>
    </row>
    <row r="42" spans="1:34" x14ac:dyDescent="0.25">
      <c r="A42" s="67" t="s">
        <v>1691</v>
      </c>
      <c r="B42" s="76" t="s">
        <v>12</v>
      </c>
      <c r="C42" s="76" t="s">
        <v>12</v>
      </c>
      <c r="D42" s="76" t="s">
        <v>12</v>
      </c>
      <c r="E42" s="76" t="s">
        <v>12</v>
      </c>
      <c r="F42" s="76" t="s">
        <v>12</v>
      </c>
      <c r="G42" s="76" t="s">
        <v>12</v>
      </c>
      <c r="H42" s="76" t="s">
        <v>12</v>
      </c>
      <c r="I42" s="76" t="s">
        <v>12</v>
      </c>
      <c r="J42" s="76" t="s">
        <v>12</v>
      </c>
      <c r="K42" s="76" t="s">
        <v>12</v>
      </c>
      <c r="L42" s="76" t="s">
        <v>12</v>
      </c>
      <c r="M42" s="76" t="s">
        <v>12</v>
      </c>
      <c r="N42" s="76" t="s">
        <v>12</v>
      </c>
      <c r="O42" s="76" t="s">
        <v>12</v>
      </c>
      <c r="P42" s="76" t="s">
        <v>12</v>
      </c>
      <c r="Q42" s="76" t="s">
        <v>12</v>
      </c>
      <c r="R42" s="76" t="s">
        <v>12</v>
      </c>
      <c r="S42" s="75" t="s">
        <v>12</v>
      </c>
      <c r="T42" s="76" t="s">
        <v>12</v>
      </c>
      <c r="U42" s="76" t="s">
        <v>12</v>
      </c>
      <c r="V42" s="76" t="s">
        <v>12</v>
      </c>
      <c r="W42" s="76" t="s">
        <v>12</v>
      </c>
      <c r="X42" s="76" t="s">
        <v>12</v>
      </c>
      <c r="Y42" s="76" t="s">
        <v>12</v>
      </c>
      <c r="Z42" s="75">
        <v>782</v>
      </c>
      <c r="AA42" s="76" t="s">
        <v>12</v>
      </c>
      <c r="AB42" s="76" t="s">
        <v>12</v>
      </c>
      <c r="AC42" s="76" t="s">
        <v>12</v>
      </c>
      <c r="AD42" s="75">
        <v>20</v>
      </c>
      <c r="AE42" s="75">
        <v>26</v>
      </c>
      <c r="AF42" s="75">
        <v>11</v>
      </c>
      <c r="AG42" s="76" t="s">
        <v>12</v>
      </c>
    </row>
    <row r="43" spans="1:34" x14ac:dyDescent="0.25">
      <c r="A43" s="67" t="s">
        <v>1692</v>
      </c>
      <c r="B43" s="76" t="s">
        <v>12</v>
      </c>
      <c r="C43" s="76" t="s">
        <v>12</v>
      </c>
      <c r="D43" s="76" t="s">
        <v>12</v>
      </c>
      <c r="E43" s="76" t="s">
        <v>12</v>
      </c>
      <c r="F43" s="76" t="s">
        <v>12</v>
      </c>
      <c r="G43" s="76" t="s">
        <v>12</v>
      </c>
      <c r="H43" s="76" t="s">
        <v>12</v>
      </c>
      <c r="I43" s="76" t="s">
        <v>12</v>
      </c>
      <c r="J43" s="76" t="s">
        <v>12</v>
      </c>
      <c r="K43" s="76" t="s">
        <v>12</v>
      </c>
      <c r="L43" s="76" t="s">
        <v>12</v>
      </c>
      <c r="M43" s="76" t="s">
        <v>12</v>
      </c>
      <c r="N43" s="76" t="s">
        <v>12</v>
      </c>
      <c r="O43" s="76" t="s">
        <v>12</v>
      </c>
      <c r="P43" s="76" t="s">
        <v>12</v>
      </c>
      <c r="Q43" s="76" t="s">
        <v>12</v>
      </c>
      <c r="R43" s="76" t="s">
        <v>12</v>
      </c>
      <c r="S43" s="75" t="s">
        <v>12</v>
      </c>
      <c r="T43" s="76" t="s">
        <v>12</v>
      </c>
      <c r="U43" s="76" t="s">
        <v>12</v>
      </c>
      <c r="V43" s="76" t="s">
        <v>12</v>
      </c>
      <c r="W43" s="76" t="s">
        <v>12</v>
      </c>
      <c r="X43" s="76" t="s">
        <v>12</v>
      </c>
      <c r="Y43" s="76" t="s">
        <v>12</v>
      </c>
      <c r="Z43" s="75">
        <v>745</v>
      </c>
      <c r="AA43" s="76" t="s">
        <v>12</v>
      </c>
      <c r="AB43" s="76" t="s">
        <v>12</v>
      </c>
      <c r="AC43" s="76" t="s">
        <v>12</v>
      </c>
      <c r="AD43" s="75">
        <v>82</v>
      </c>
      <c r="AE43" s="75">
        <v>56</v>
      </c>
      <c r="AF43" s="75">
        <v>63</v>
      </c>
      <c r="AG43" s="76" t="s">
        <v>12</v>
      </c>
    </row>
    <row r="44" spans="1:34" x14ac:dyDescent="0.25">
      <c r="A44" s="67" t="s">
        <v>1693</v>
      </c>
      <c r="B44" s="76" t="s">
        <v>12</v>
      </c>
      <c r="C44" s="76" t="s">
        <v>12</v>
      </c>
      <c r="D44" s="76" t="s">
        <v>12</v>
      </c>
      <c r="E44" s="76" t="s">
        <v>12</v>
      </c>
      <c r="F44" s="76" t="s">
        <v>12</v>
      </c>
      <c r="G44" s="76" t="s">
        <v>12</v>
      </c>
      <c r="H44" s="76" t="s">
        <v>12</v>
      </c>
      <c r="I44" s="76" t="s">
        <v>12</v>
      </c>
      <c r="J44" s="76" t="s">
        <v>12</v>
      </c>
      <c r="K44" s="76" t="s">
        <v>12</v>
      </c>
      <c r="L44" s="76" t="s">
        <v>12</v>
      </c>
      <c r="M44" s="76" t="s">
        <v>12</v>
      </c>
      <c r="N44" s="76" t="s">
        <v>12</v>
      </c>
      <c r="O44" s="76" t="s">
        <v>12</v>
      </c>
      <c r="P44" s="76" t="s">
        <v>12</v>
      </c>
      <c r="Q44" s="76" t="s">
        <v>12</v>
      </c>
      <c r="R44" s="76" t="s">
        <v>12</v>
      </c>
      <c r="S44" s="75" t="s">
        <v>12</v>
      </c>
      <c r="T44" s="76" t="s">
        <v>12</v>
      </c>
      <c r="U44" s="76" t="s">
        <v>12</v>
      </c>
      <c r="V44" s="76" t="s">
        <v>12</v>
      </c>
      <c r="W44" s="76" t="s">
        <v>12</v>
      </c>
      <c r="X44" s="76" t="s">
        <v>12</v>
      </c>
      <c r="Y44" s="76" t="s">
        <v>12</v>
      </c>
      <c r="Z44" s="77">
        <v>68.101500000000001</v>
      </c>
      <c r="AA44" s="76" t="s">
        <v>12</v>
      </c>
      <c r="AB44" s="76" t="s">
        <v>12</v>
      </c>
      <c r="AC44" s="76" t="s">
        <v>12</v>
      </c>
      <c r="AD44" s="81">
        <v>175.79339999999999</v>
      </c>
      <c r="AE44" s="81">
        <v>131.5171</v>
      </c>
      <c r="AF44" s="75">
        <v>259.14659999999998</v>
      </c>
      <c r="AG44" s="76" t="s">
        <v>12</v>
      </c>
    </row>
    <row r="45" spans="1:34" x14ac:dyDescent="0.25">
      <c r="A45" s="67" t="s">
        <v>1694</v>
      </c>
      <c r="B45" s="76" t="s">
        <v>12</v>
      </c>
      <c r="C45" s="76" t="s">
        <v>12</v>
      </c>
      <c r="D45" s="76" t="s">
        <v>12</v>
      </c>
      <c r="E45" s="76" t="s">
        <v>12</v>
      </c>
      <c r="F45" s="76" t="s">
        <v>12</v>
      </c>
      <c r="G45" s="76" t="s">
        <v>12</v>
      </c>
      <c r="H45" s="76" t="s">
        <v>12</v>
      </c>
      <c r="I45" s="76" t="s">
        <v>12</v>
      </c>
      <c r="J45" s="76" t="s">
        <v>12</v>
      </c>
      <c r="K45" s="76" t="s">
        <v>12</v>
      </c>
      <c r="L45" s="76" t="s">
        <v>12</v>
      </c>
      <c r="M45" s="76" t="s">
        <v>12</v>
      </c>
      <c r="N45" s="76" t="s">
        <v>12</v>
      </c>
      <c r="O45" s="76" t="s">
        <v>12</v>
      </c>
      <c r="P45" s="76" t="s">
        <v>12</v>
      </c>
      <c r="Q45" s="76" t="s">
        <v>12</v>
      </c>
      <c r="R45" s="76" t="s">
        <v>12</v>
      </c>
      <c r="S45" s="75" t="s">
        <v>12</v>
      </c>
      <c r="T45" s="76" t="s">
        <v>12</v>
      </c>
      <c r="U45" s="76" t="s">
        <v>12</v>
      </c>
      <c r="V45" s="76" t="s">
        <v>12</v>
      </c>
      <c r="W45" s="76" t="s">
        <v>12</v>
      </c>
      <c r="X45" s="76" t="s">
        <v>12</v>
      </c>
      <c r="Y45" s="76" t="s">
        <v>12</v>
      </c>
      <c r="Z45" s="77">
        <v>53.079900000000002</v>
      </c>
      <c r="AA45" s="76" t="s">
        <v>12</v>
      </c>
      <c r="AB45" s="76" t="s">
        <v>12</v>
      </c>
      <c r="AC45" s="76" t="s">
        <v>12</v>
      </c>
      <c r="AD45" s="81">
        <v>113.2246</v>
      </c>
      <c r="AE45" s="81">
        <v>81.811400000000006</v>
      </c>
      <c r="AF45" s="75">
        <v>173.34729999999999</v>
      </c>
      <c r="AG45" s="76" t="s">
        <v>12</v>
      </c>
    </row>
    <row r="46" spans="1:34" x14ac:dyDescent="0.25">
      <c r="A46" s="67" t="s">
        <v>1695</v>
      </c>
      <c r="B46" s="76" t="s">
        <v>12</v>
      </c>
      <c r="C46" s="76" t="s">
        <v>12</v>
      </c>
      <c r="D46" s="76" t="s">
        <v>12</v>
      </c>
      <c r="E46" s="76" t="s">
        <v>12</v>
      </c>
      <c r="F46" s="76" t="s">
        <v>12</v>
      </c>
      <c r="G46" s="76" t="s">
        <v>12</v>
      </c>
      <c r="H46" s="76" t="s">
        <v>12</v>
      </c>
      <c r="I46" s="76" t="s">
        <v>12</v>
      </c>
      <c r="J46" s="76" t="s">
        <v>12</v>
      </c>
      <c r="K46" s="76" t="s">
        <v>12</v>
      </c>
      <c r="L46" s="76" t="s">
        <v>12</v>
      </c>
      <c r="M46" s="76" t="s">
        <v>12</v>
      </c>
      <c r="N46" s="76" t="s">
        <v>12</v>
      </c>
      <c r="O46" s="76" t="s">
        <v>12</v>
      </c>
      <c r="P46" s="76" t="s">
        <v>12</v>
      </c>
      <c r="Q46" s="76" t="s">
        <v>12</v>
      </c>
      <c r="R46" s="76" t="s">
        <v>12</v>
      </c>
      <c r="S46" s="75" t="s">
        <v>12</v>
      </c>
      <c r="T46" s="76" t="s">
        <v>12</v>
      </c>
      <c r="U46" s="76" t="s">
        <v>12</v>
      </c>
      <c r="V46" s="76" t="s">
        <v>12</v>
      </c>
      <c r="W46" s="76" t="s">
        <v>12</v>
      </c>
      <c r="X46" s="76" t="s">
        <v>12</v>
      </c>
      <c r="Y46" s="76" t="s">
        <v>12</v>
      </c>
      <c r="Z46" s="77">
        <v>1.282999</v>
      </c>
      <c r="AA46" s="76" t="s">
        <v>12</v>
      </c>
      <c r="AB46" s="76" t="s">
        <v>12</v>
      </c>
      <c r="AC46" s="76" t="s">
        <v>12</v>
      </c>
      <c r="AD46" s="81">
        <v>1.5526070000000001</v>
      </c>
      <c r="AE46" s="81">
        <v>1.607564</v>
      </c>
      <c r="AF46" s="75">
        <v>1.494956</v>
      </c>
      <c r="AG46" s="76" t="s">
        <v>12</v>
      </c>
    </row>
    <row r="47" spans="1:34" x14ac:dyDescent="0.25">
      <c r="A47" s="67" t="s">
        <v>1696</v>
      </c>
      <c r="B47" s="76" t="s">
        <v>12</v>
      </c>
      <c r="C47" s="76" t="s">
        <v>12</v>
      </c>
      <c r="D47" s="76" t="s">
        <v>12</v>
      </c>
      <c r="E47" s="76" t="s">
        <v>12</v>
      </c>
      <c r="F47" s="76" t="s">
        <v>12</v>
      </c>
      <c r="G47" s="76" t="s">
        <v>12</v>
      </c>
      <c r="H47" s="76" t="s">
        <v>12</v>
      </c>
      <c r="I47" s="76" t="s">
        <v>12</v>
      </c>
      <c r="J47" s="76" t="s">
        <v>12</v>
      </c>
      <c r="K47" s="76" t="s">
        <v>12</v>
      </c>
      <c r="L47" s="76" t="s">
        <v>12</v>
      </c>
      <c r="M47" s="76" t="s">
        <v>12</v>
      </c>
      <c r="N47" s="76" t="s">
        <v>12</v>
      </c>
      <c r="O47" s="76" t="s">
        <v>12</v>
      </c>
      <c r="P47" s="76" t="s">
        <v>12</v>
      </c>
      <c r="Q47" s="76" t="s">
        <v>12</v>
      </c>
      <c r="R47" s="76" t="s">
        <v>12</v>
      </c>
      <c r="S47" s="75" t="s">
        <v>12</v>
      </c>
      <c r="T47" s="76" t="s">
        <v>12</v>
      </c>
      <c r="U47" s="76" t="s">
        <v>12</v>
      </c>
      <c r="V47" s="76" t="s">
        <v>12</v>
      </c>
      <c r="W47" s="76" t="s">
        <v>12</v>
      </c>
      <c r="X47" s="76" t="s">
        <v>12</v>
      </c>
      <c r="Y47" s="76" t="s">
        <v>12</v>
      </c>
      <c r="Z47" s="77">
        <v>15.042655999999999</v>
      </c>
      <c r="AA47" s="76" t="s">
        <v>12</v>
      </c>
      <c r="AB47" s="76" t="s">
        <v>12</v>
      </c>
      <c r="AC47" s="76" t="s">
        <v>12</v>
      </c>
      <c r="AD47" s="81">
        <v>4.7278380000000002</v>
      </c>
      <c r="AE47" s="81">
        <v>5.9266579999999998</v>
      </c>
      <c r="AF47" s="75">
        <v>3.1404649999999998</v>
      </c>
      <c r="AG47" s="76" t="s">
        <v>12</v>
      </c>
    </row>
    <row r="48" spans="1:34" x14ac:dyDescent="0.25">
      <c r="A48" s="67" t="s">
        <v>1697</v>
      </c>
      <c r="B48" s="76" t="s">
        <v>12</v>
      </c>
      <c r="C48" s="76" t="s">
        <v>12</v>
      </c>
      <c r="D48" s="76" t="s">
        <v>12</v>
      </c>
      <c r="E48" s="76" t="s">
        <v>12</v>
      </c>
      <c r="F48" s="76" t="s">
        <v>12</v>
      </c>
      <c r="G48" s="76" t="s">
        <v>12</v>
      </c>
      <c r="H48" s="76" t="s">
        <v>12</v>
      </c>
      <c r="I48" s="76" t="s">
        <v>12</v>
      </c>
      <c r="J48" s="76" t="s">
        <v>12</v>
      </c>
      <c r="K48" s="76" t="s">
        <v>12</v>
      </c>
      <c r="L48" s="76" t="s">
        <v>12</v>
      </c>
      <c r="M48" s="76" t="s">
        <v>12</v>
      </c>
      <c r="N48" s="76" t="s">
        <v>12</v>
      </c>
      <c r="O48" s="76" t="s">
        <v>12</v>
      </c>
      <c r="P48" s="76" t="s">
        <v>12</v>
      </c>
      <c r="Q48" s="76" t="s">
        <v>12</v>
      </c>
      <c r="R48" s="76" t="s">
        <v>12</v>
      </c>
      <c r="S48" s="75" t="s">
        <v>12</v>
      </c>
      <c r="T48" s="76" t="s">
        <v>12</v>
      </c>
      <c r="U48" s="76" t="s">
        <v>12</v>
      </c>
      <c r="V48" s="76" t="s">
        <v>12</v>
      </c>
      <c r="W48" s="76" t="s">
        <v>12</v>
      </c>
      <c r="X48" s="76" t="s">
        <v>12</v>
      </c>
      <c r="Y48" s="76" t="s">
        <v>12</v>
      </c>
      <c r="Z48" s="77">
        <v>0</v>
      </c>
      <c r="AA48" s="76" t="s">
        <v>12</v>
      </c>
      <c r="AB48" s="76" t="s">
        <v>12</v>
      </c>
      <c r="AC48" s="76" t="s">
        <v>12</v>
      </c>
      <c r="AD48" s="81">
        <v>1.9999999999999999E-6</v>
      </c>
      <c r="AE48" s="81">
        <v>0</v>
      </c>
      <c r="AF48" s="75">
        <v>1.6869999999999999E-3</v>
      </c>
      <c r="AG48" s="76" t="s">
        <v>12</v>
      </c>
    </row>
    <row r="49" spans="1:33" ht="15.75" thickBot="1" x14ac:dyDescent="0.3">
      <c r="A49" s="67" t="s">
        <v>1690</v>
      </c>
      <c r="B49" s="76" t="s">
        <v>12</v>
      </c>
      <c r="C49" s="76" t="s">
        <v>12</v>
      </c>
      <c r="D49" s="76" t="s">
        <v>12</v>
      </c>
      <c r="E49" s="76" t="s">
        <v>12</v>
      </c>
      <c r="F49" s="76" t="s">
        <v>12</v>
      </c>
      <c r="G49" s="76" t="s">
        <v>12</v>
      </c>
      <c r="H49" s="76" t="s">
        <v>12</v>
      </c>
      <c r="I49" s="76" t="s">
        <v>12</v>
      </c>
      <c r="J49" s="76" t="s">
        <v>12</v>
      </c>
      <c r="K49" s="76" t="s">
        <v>12</v>
      </c>
      <c r="L49" s="76" t="s">
        <v>12</v>
      </c>
      <c r="M49" s="76" t="s">
        <v>12</v>
      </c>
      <c r="N49" s="76" t="s">
        <v>12</v>
      </c>
      <c r="O49" s="76" t="s">
        <v>12</v>
      </c>
      <c r="P49" s="76" t="s">
        <v>12</v>
      </c>
      <c r="Q49" s="76" t="s">
        <v>12</v>
      </c>
      <c r="R49" s="76" t="s">
        <v>12</v>
      </c>
      <c r="S49" s="75" t="s">
        <v>12</v>
      </c>
      <c r="T49" s="76" t="s">
        <v>12</v>
      </c>
      <c r="U49" s="76" t="s">
        <v>12</v>
      </c>
      <c r="V49" s="76" t="s">
        <v>12</v>
      </c>
      <c r="W49" s="76" t="s">
        <v>12</v>
      </c>
      <c r="X49" s="76" t="s">
        <v>12</v>
      </c>
      <c r="Y49" s="76" t="s">
        <v>12</v>
      </c>
      <c r="Z49" s="77">
        <v>8700366.4169149995</v>
      </c>
      <c r="AA49" s="76" t="s">
        <v>12</v>
      </c>
      <c r="AB49" s="76" t="s">
        <v>12</v>
      </c>
      <c r="AC49" s="76" t="s">
        <v>12</v>
      </c>
      <c r="AD49" s="75">
        <v>1025585.057598</v>
      </c>
      <c r="AE49" s="75">
        <v>696082.95698300004</v>
      </c>
      <c r="AF49" s="75">
        <v>1322168.2660920001</v>
      </c>
      <c r="AG49" s="76" t="s">
        <v>12</v>
      </c>
    </row>
    <row r="50" spans="1:33" ht="53.45" customHeight="1" thickBot="1" x14ac:dyDescent="0.3">
      <c r="A50" s="103" t="s">
        <v>1698</v>
      </c>
      <c r="B50" s="104"/>
      <c r="C50" s="104"/>
      <c r="D50" s="104"/>
      <c r="E50" s="104"/>
      <c r="F50" s="104"/>
      <c r="G50" s="104"/>
      <c r="H50" s="104"/>
      <c r="I50" s="104"/>
      <c r="J50" s="104"/>
      <c r="K50" s="104"/>
      <c r="L50" s="104"/>
      <c r="M50" s="104"/>
      <c r="N50" s="104"/>
      <c r="O50" s="104"/>
      <c r="P50" s="104"/>
      <c r="Q50" s="104"/>
      <c r="R50" s="104"/>
      <c r="S50" s="104"/>
      <c r="T50" s="104"/>
      <c r="U50" s="104"/>
      <c r="V50" s="104"/>
      <c r="W50" s="104"/>
      <c r="X50" s="104"/>
      <c r="Y50" s="104"/>
      <c r="Z50" s="104"/>
      <c r="AA50" s="104"/>
      <c r="AB50" s="104"/>
      <c r="AC50" s="104"/>
      <c r="AD50" s="104"/>
      <c r="AE50" s="104"/>
      <c r="AF50" s="104"/>
      <c r="AG50" s="104"/>
    </row>
    <row r="51" spans="1:33" x14ac:dyDescent="0.25">
      <c r="A51" s="82"/>
      <c r="B51" s="88"/>
      <c r="U51" s="83"/>
      <c r="V51" s="83"/>
      <c r="W51" s="83"/>
      <c r="X51" s="83"/>
      <c r="Y51" s="83"/>
      <c r="AB51" s="83"/>
      <c r="AC51" s="83"/>
      <c r="AD51" s="83"/>
      <c r="AE51" s="83"/>
      <c r="AF51" s="83"/>
      <c r="AG51" s="83"/>
    </row>
    <row r="52" spans="1:33" x14ac:dyDescent="0.25">
      <c r="U52" s="83"/>
      <c r="V52" s="83"/>
      <c r="W52" s="83"/>
      <c r="X52" s="83"/>
      <c r="Y52" s="83"/>
      <c r="AB52" s="84"/>
      <c r="AC52" s="84"/>
      <c r="AD52" s="84"/>
      <c r="AE52" s="84"/>
      <c r="AF52" s="83"/>
      <c r="AG52" s="84"/>
    </row>
    <row r="53" spans="1:33" x14ac:dyDescent="0.25">
      <c r="U53" s="83"/>
      <c r="V53" s="83"/>
      <c r="W53" s="83"/>
      <c r="X53" s="83"/>
      <c r="Y53" s="83"/>
      <c r="AB53" s="83"/>
      <c r="AC53" s="83"/>
      <c r="AD53" s="83"/>
      <c r="AE53" s="83"/>
      <c r="AF53" s="83"/>
      <c r="AG53" s="83"/>
    </row>
    <row r="54" spans="1:33" x14ac:dyDescent="0.25">
      <c r="U54" s="83"/>
      <c r="V54" s="83"/>
      <c r="W54" s="83"/>
      <c r="X54" s="83"/>
      <c r="Y54" s="83"/>
      <c r="AB54" s="83"/>
      <c r="AC54" s="83"/>
      <c r="AD54" s="83"/>
      <c r="AE54" s="83"/>
      <c r="AF54" s="83"/>
      <c r="AG54" s="83"/>
    </row>
    <row r="55" spans="1:33" x14ac:dyDescent="0.25">
      <c r="U55" s="83"/>
      <c r="V55" s="83"/>
      <c r="W55" s="83"/>
      <c r="X55" s="83"/>
      <c r="Y55" s="83"/>
      <c r="AB55" s="84"/>
      <c r="AC55" s="84"/>
      <c r="AD55" s="84"/>
      <c r="AE55" s="84"/>
      <c r="AF55" s="83"/>
      <c r="AG55" s="83"/>
    </row>
    <row r="56" spans="1:33" x14ac:dyDescent="0.25">
      <c r="U56" s="83"/>
      <c r="V56" s="83"/>
      <c r="W56" s="83"/>
      <c r="X56" s="83"/>
      <c r="Y56" s="83"/>
      <c r="AB56" s="84"/>
      <c r="AC56" s="84"/>
      <c r="AD56" s="84"/>
      <c r="AE56" s="83"/>
      <c r="AF56" s="83"/>
      <c r="AG56" s="84"/>
    </row>
    <row r="57" spans="1:33" x14ac:dyDescent="0.25">
      <c r="U57" s="83"/>
      <c r="V57" s="83"/>
      <c r="W57" s="83"/>
      <c r="X57" s="83"/>
      <c r="Y57" s="83"/>
      <c r="AB57" s="84"/>
      <c r="AC57" s="84"/>
      <c r="AD57" s="83"/>
      <c r="AE57" s="83"/>
      <c r="AF57" s="83"/>
      <c r="AG57" s="83"/>
    </row>
    <row r="58" spans="1:33" x14ac:dyDescent="0.25">
      <c r="U58" s="83"/>
      <c r="V58" s="83"/>
      <c r="W58" s="83"/>
      <c r="X58" s="83"/>
      <c r="Y58" s="83"/>
      <c r="AB58" s="84"/>
      <c r="AC58" s="84"/>
      <c r="AD58" s="83"/>
      <c r="AE58" s="83"/>
      <c r="AF58" s="83"/>
      <c r="AG58" s="83"/>
    </row>
    <row r="59" spans="1:33" x14ac:dyDescent="0.25">
      <c r="U59" s="83"/>
      <c r="V59" s="83"/>
      <c r="W59" s="83"/>
      <c r="X59" s="83"/>
      <c r="Y59" s="83"/>
      <c r="AB59" s="84"/>
      <c r="AC59" s="84"/>
      <c r="AD59" s="84"/>
      <c r="AE59" s="84"/>
      <c r="AF59" s="83"/>
      <c r="AG59" s="84"/>
    </row>
    <row r="60" spans="1:33" x14ac:dyDescent="0.25">
      <c r="U60" s="83"/>
      <c r="V60" s="83"/>
      <c r="W60" s="83"/>
      <c r="X60" s="83"/>
      <c r="Y60" s="83"/>
      <c r="AB60" s="84"/>
      <c r="AC60" s="84"/>
      <c r="AD60" s="83"/>
      <c r="AE60" s="83"/>
      <c r="AF60" s="83"/>
      <c r="AG60" s="84"/>
    </row>
    <row r="61" spans="1:33" x14ac:dyDescent="0.25">
      <c r="U61" s="83"/>
      <c r="V61" s="83"/>
      <c r="W61" s="83"/>
      <c r="X61" s="83"/>
      <c r="Y61" s="83"/>
      <c r="AB61" s="84"/>
      <c r="AC61" s="83"/>
      <c r="AD61" s="83"/>
      <c r="AE61" s="83"/>
      <c r="AF61" s="83"/>
      <c r="AG61" s="83"/>
    </row>
    <row r="62" spans="1:33" x14ac:dyDescent="0.25">
      <c r="U62" s="83"/>
      <c r="V62" s="83"/>
      <c r="W62" s="83"/>
      <c r="X62" s="83"/>
      <c r="Y62" s="83"/>
      <c r="AB62" s="84"/>
      <c r="AC62" s="83"/>
      <c r="AD62" s="83"/>
      <c r="AE62" s="83"/>
      <c r="AF62" s="83"/>
      <c r="AG62" s="83"/>
    </row>
    <row r="63" spans="1:33" x14ac:dyDescent="0.25">
      <c r="U63" s="83"/>
      <c r="V63" s="83"/>
      <c r="W63" s="83"/>
      <c r="X63" s="83"/>
      <c r="Y63" s="83"/>
      <c r="AB63" s="83"/>
      <c r="AC63" s="83"/>
      <c r="AD63" s="83"/>
      <c r="AE63" s="83"/>
      <c r="AF63" s="83"/>
      <c r="AG63" s="83"/>
    </row>
    <row r="64" spans="1:33" x14ac:dyDescent="0.25">
      <c r="U64" s="83"/>
      <c r="V64" s="83"/>
      <c r="W64" s="83"/>
      <c r="X64" s="83"/>
      <c r="Y64" s="83"/>
      <c r="AB64" s="83"/>
      <c r="AC64" s="83"/>
      <c r="AD64" s="83"/>
      <c r="AE64" s="83"/>
      <c r="AF64" s="83"/>
      <c r="AG64" s="83"/>
    </row>
    <row r="65" spans="21:33" x14ac:dyDescent="0.25">
      <c r="U65" s="83"/>
      <c r="V65" s="83"/>
      <c r="W65" s="83"/>
      <c r="X65" s="83"/>
      <c r="Y65" s="83"/>
      <c r="AB65" s="84"/>
      <c r="AC65" s="84"/>
      <c r="AD65" s="84"/>
      <c r="AE65" s="84"/>
      <c r="AF65" s="83"/>
      <c r="AG65" s="84"/>
    </row>
    <row r="66" spans="21:33" x14ac:dyDescent="0.25">
      <c r="U66" s="83"/>
      <c r="V66" s="83"/>
      <c r="W66" s="83"/>
      <c r="X66" s="83"/>
      <c r="Y66" s="83"/>
      <c r="AB66" s="83"/>
      <c r="AC66" s="83"/>
      <c r="AD66" s="83"/>
      <c r="AE66" s="83"/>
      <c r="AF66" s="83"/>
      <c r="AG66" s="83"/>
    </row>
    <row r="67" spans="21:33" x14ac:dyDescent="0.25">
      <c r="U67" s="83"/>
      <c r="V67" s="83"/>
      <c r="W67" s="83"/>
      <c r="X67" s="83"/>
      <c r="Y67" s="83"/>
      <c r="AB67" s="84"/>
      <c r="AC67" s="84"/>
      <c r="AD67" s="84"/>
      <c r="AE67" s="84"/>
      <c r="AF67" s="83"/>
      <c r="AG67" s="83"/>
    </row>
    <row r="68" spans="21:33" x14ac:dyDescent="0.25">
      <c r="U68" s="83"/>
      <c r="V68" s="83"/>
      <c r="W68" s="83"/>
      <c r="X68" s="83"/>
      <c r="Y68" s="83"/>
      <c r="AB68" s="84"/>
      <c r="AC68" s="83"/>
      <c r="AD68" s="83"/>
      <c r="AE68" s="83"/>
      <c r="AF68" s="83"/>
      <c r="AG68" s="83"/>
    </row>
    <row r="69" spans="21:33" x14ac:dyDescent="0.25">
      <c r="X69" s="83"/>
    </row>
    <row r="70" spans="21:33" x14ac:dyDescent="0.25">
      <c r="X70" s="83"/>
      <c r="AG70" s="85"/>
    </row>
  </sheetData>
  <mergeCells count="2">
    <mergeCell ref="A1:AG1"/>
    <mergeCell ref="A50:AG50"/>
  </mergeCells>
  <conditionalFormatting sqref="AF14">
    <cfRule type="colorScale" priority="7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AF13:AG13 AG14 C10:AG12 C41:AG41 C13:AE14">
    <cfRule type="colorScale" priority="29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B10:B14 B41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22EC38-6712-4D89-AF16-054FC0DDADDF}">
  <dimension ref="A1:O45"/>
  <sheetViews>
    <sheetView workbookViewId="0">
      <selection activeCell="G6" sqref="G6"/>
    </sheetView>
  </sheetViews>
  <sheetFormatPr baseColWidth="10" defaultRowHeight="15" x14ac:dyDescent="0.25"/>
  <cols>
    <col min="13" max="13" width="30.85546875" bestFit="1" customWidth="1"/>
  </cols>
  <sheetData>
    <row r="1" spans="1:15" x14ac:dyDescent="0.25">
      <c r="A1" s="8" t="s">
        <v>54</v>
      </c>
      <c r="B1" s="8" t="s">
        <v>45</v>
      </c>
      <c r="C1" s="8" t="s">
        <v>47</v>
      </c>
      <c r="D1" s="11" t="s">
        <v>54</v>
      </c>
      <c r="E1" s="11" t="s">
        <v>45</v>
      </c>
      <c r="F1" s="11" t="s">
        <v>47</v>
      </c>
      <c r="G1" s="8" t="s">
        <v>54</v>
      </c>
      <c r="H1" s="9" t="s">
        <v>45</v>
      </c>
      <c r="I1" s="9" t="s">
        <v>47</v>
      </c>
      <c r="J1" t="s">
        <v>48</v>
      </c>
      <c r="K1" t="s">
        <v>49</v>
      </c>
      <c r="L1" s="12" t="s">
        <v>54</v>
      </c>
      <c r="M1" s="12" t="s">
        <v>45</v>
      </c>
      <c r="N1" s="12" t="s">
        <v>47</v>
      </c>
      <c r="O1" s="9"/>
    </row>
    <row r="2" spans="1:15" x14ac:dyDescent="0.25">
      <c r="A2" s="8">
        <v>1790</v>
      </c>
      <c r="B2" s="8" t="s">
        <v>1734</v>
      </c>
      <c r="C2" s="8">
        <v>10.99</v>
      </c>
      <c r="D2" s="11">
        <v>1974</v>
      </c>
      <c r="E2" s="11" t="s">
        <v>53</v>
      </c>
      <c r="F2" s="11">
        <v>225.6</v>
      </c>
      <c r="G2" s="9">
        <v>1790</v>
      </c>
      <c r="H2" s="9" t="s">
        <v>46</v>
      </c>
      <c r="I2" s="9">
        <v>1.61</v>
      </c>
      <c r="J2">
        <f t="shared" ref="J2:J33" si="0">I2/C2</f>
        <v>0.1464968152866242</v>
      </c>
      <c r="K2">
        <f t="shared" ref="K2:K33" si="1">I2+C2</f>
        <v>12.6</v>
      </c>
      <c r="L2" s="13">
        <v>1790</v>
      </c>
      <c r="M2" s="12" t="s">
        <v>50</v>
      </c>
      <c r="N2" s="13">
        <v>50</v>
      </c>
      <c r="O2" s="10"/>
    </row>
    <row r="3" spans="1:15" x14ac:dyDescent="0.25">
      <c r="A3" s="8">
        <v>1803</v>
      </c>
      <c r="B3" s="8" t="s">
        <v>1734</v>
      </c>
      <c r="C3" s="8">
        <v>72.790000000000006</v>
      </c>
      <c r="D3" s="11">
        <v>1977</v>
      </c>
      <c r="E3" s="11" t="s">
        <v>53</v>
      </c>
      <c r="F3" s="11">
        <v>215.625</v>
      </c>
      <c r="G3" s="9">
        <v>1803</v>
      </c>
      <c r="H3" s="9" t="s">
        <v>46</v>
      </c>
      <c r="I3" s="9">
        <v>7.38</v>
      </c>
      <c r="J3">
        <f t="shared" si="0"/>
        <v>0.10138755323533451</v>
      </c>
      <c r="K3">
        <f t="shared" si="1"/>
        <v>80.17</v>
      </c>
      <c r="L3" s="13">
        <v>1803</v>
      </c>
      <c r="M3" s="12" t="s">
        <v>50</v>
      </c>
      <c r="N3" s="13">
        <v>50</v>
      </c>
      <c r="O3" s="10"/>
    </row>
    <row r="4" spans="1:15" x14ac:dyDescent="0.25">
      <c r="A4" s="8">
        <v>1813</v>
      </c>
      <c r="B4" s="8" t="s">
        <v>1734</v>
      </c>
      <c r="C4" s="8">
        <v>62.85</v>
      </c>
      <c r="D4" s="11">
        <v>1980</v>
      </c>
      <c r="E4" s="11" t="s">
        <v>53</v>
      </c>
      <c r="F4" s="11">
        <v>236.654</v>
      </c>
      <c r="G4" s="9">
        <v>1813</v>
      </c>
      <c r="H4" s="9" t="s">
        <v>46</v>
      </c>
      <c r="I4" s="9">
        <v>7.43</v>
      </c>
      <c r="J4">
        <f t="shared" si="0"/>
        <v>0.11821797931583133</v>
      </c>
      <c r="K4">
        <f t="shared" si="1"/>
        <v>70.28</v>
      </c>
      <c r="L4" s="12">
        <v>1858</v>
      </c>
      <c r="M4" s="12" t="s">
        <v>50</v>
      </c>
      <c r="N4" s="12">
        <v>86</v>
      </c>
    </row>
    <row r="5" spans="1:15" x14ac:dyDescent="0.25">
      <c r="A5" s="8">
        <v>1827</v>
      </c>
      <c r="B5" s="8" t="s">
        <v>1734</v>
      </c>
      <c r="C5" s="8">
        <v>62.71</v>
      </c>
      <c r="D5" s="11">
        <v>1983</v>
      </c>
      <c r="E5" s="11" t="s">
        <v>53</v>
      </c>
      <c r="F5" s="11">
        <v>276.57499999999999</v>
      </c>
      <c r="G5" s="9">
        <v>1827</v>
      </c>
      <c r="H5" s="9" t="s">
        <v>46</v>
      </c>
      <c r="I5" s="9">
        <v>7.49</v>
      </c>
      <c r="J5">
        <f t="shared" si="0"/>
        <v>0.11943868601498964</v>
      </c>
      <c r="K5">
        <f t="shared" si="1"/>
        <v>70.2</v>
      </c>
      <c r="L5" s="12">
        <v>1880</v>
      </c>
      <c r="M5" s="12" t="s">
        <v>50</v>
      </c>
      <c r="N5" s="12">
        <v>94</v>
      </c>
    </row>
    <row r="6" spans="1:15" x14ac:dyDescent="0.25">
      <c r="A6" s="8">
        <v>1852</v>
      </c>
      <c r="B6" s="8" t="s">
        <v>1734</v>
      </c>
      <c r="C6" s="8">
        <v>106.95</v>
      </c>
      <c r="D6" s="11">
        <v>1986</v>
      </c>
      <c r="E6" s="11" t="s">
        <v>53</v>
      </c>
      <c r="F6" s="11">
        <v>222.77</v>
      </c>
      <c r="G6" s="9">
        <v>1852</v>
      </c>
      <c r="H6" s="9" t="s">
        <v>46</v>
      </c>
      <c r="I6" s="9">
        <v>12.84</v>
      </c>
      <c r="J6">
        <f t="shared" si="0"/>
        <v>0.12005610098176718</v>
      </c>
      <c r="K6">
        <f t="shared" si="1"/>
        <v>119.79</v>
      </c>
      <c r="L6" s="12">
        <v>1919</v>
      </c>
      <c r="M6" s="12" t="s">
        <v>50</v>
      </c>
      <c r="N6" s="12">
        <v>104</v>
      </c>
    </row>
    <row r="7" spans="1:15" x14ac:dyDescent="0.25">
      <c r="A7" s="8">
        <v>1862</v>
      </c>
      <c r="B7" s="8" t="s">
        <v>1734</v>
      </c>
      <c r="C7" s="8">
        <v>119.59</v>
      </c>
      <c r="D7" s="11">
        <v>1989</v>
      </c>
      <c r="E7" s="11" t="s">
        <v>53</v>
      </c>
      <c r="F7" s="11">
        <v>221.62889999999999</v>
      </c>
      <c r="G7" s="9">
        <v>1862</v>
      </c>
      <c r="H7" s="9" t="s">
        <v>46</v>
      </c>
      <c r="I7" s="9">
        <v>14.85</v>
      </c>
      <c r="J7">
        <f t="shared" si="0"/>
        <v>0.12417426206204532</v>
      </c>
      <c r="K7">
        <f t="shared" si="1"/>
        <v>134.44</v>
      </c>
      <c r="L7" s="12">
        <v>1946</v>
      </c>
      <c r="M7" s="12" t="s">
        <v>50</v>
      </c>
      <c r="N7" s="12">
        <v>170</v>
      </c>
    </row>
    <row r="8" spans="1:15" x14ac:dyDescent="0.25">
      <c r="A8" s="8">
        <v>1876</v>
      </c>
      <c r="B8" s="8" t="s">
        <v>1734</v>
      </c>
      <c r="C8" s="8">
        <v>118.84</v>
      </c>
      <c r="D8" s="11">
        <v>1992</v>
      </c>
      <c r="E8" s="11" t="s">
        <v>53</v>
      </c>
      <c r="F8" s="11">
        <v>222.071</v>
      </c>
      <c r="G8" s="9">
        <v>1876</v>
      </c>
      <c r="H8" s="9" t="s">
        <v>46</v>
      </c>
      <c r="I8" s="9">
        <v>18.98</v>
      </c>
      <c r="J8">
        <f t="shared" si="0"/>
        <v>0.1597105351733423</v>
      </c>
      <c r="K8">
        <f t="shared" si="1"/>
        <v>137.82</v>
      </c>
      <c r="L8" s="12">
        <v>1957</v>
      </c>
      <c r="M8" s="12" t="s">
        <v>50</v>
      </c>
      <c r="N8" s="12">
        <v>212</v>
      </c>
    </row>
    <row r="9" spans="1:15" x14ac:dyDescent="0.25">
      <c r="A9" s="8">
        <v>1880</v>
      </c>
      <c r="B9" s="8" t="s">
        <v>1734</v>
      </c>
      <c r="C9" s="8">
        <v>118.85</v>
      </c>
      <c r="D9" s="11">
        <v>1995</v>
      </c>
      <c r="E9" s="11" t="s">
        <v>53</v>
      </c>
      <c r="F9" s="11">
        <v>243.017</v>
      </c>
      <c r="G9" s="9">
        <v>1880</v>
      </c>
      <c r="H9" s="9" t="s">
        <v>51</v>
      </c>
      <c r="I9" s="9">
        <v>19.95</v>
      </c>
      <c r="J9">
        <f t="shared" si="0"/>
        <v>0.16785864535128314</v>
      </c>
      <c r="K9">
        <f t="shared" si="1"/>
        <v>138.79999999999998</v>
      </c>
      <c r="L9" s="12">
        <v>1990</v>
      </c>
      <c r="M9" s="12" t="s">
        <v>50</v>
      </c>
      <c r="N9" s="12">
        <v>2561</v>
      </c>
    </row>
    <row r="10" spans="1:15" x14ac:dyDescent="0.25">
      <c r="A10" s="8">
        <v>1882</v>
      </c>
      <c r="B10" s="8" t="s">
        <v>1734</v>
      </c>
      <c r="C10" s="8">
        <v>118.07</v>
      </c>
      <c r="D10" s="11">
        <v>1998</v>
      </c>
      <c r="E10" s="11" t="s">
        <v>53</v>
      </c>
      <c r="F10" s="11">
        <v>672.52499999999998</v>
      </c>
      <c r="G10" s="9">
        <v>1882</v>
      </c>
      <c r="H10" s="9" t="s">
        <v>46</v>
      </c>
      <c r="I10" s="9">
        <v>20.61</v>
      </c>
      <c r="J10">
        <f t="shared" si="0"/>
        <v>0.17455746591005336</v>
      </c>
      <c r="K10">
        <f t="shared" si="1"/>
        <v>138.68</v>
      </c>
      <c r="L10" s="12">
        <v>2006</v>
      </c>
      <c r="M10" s="12" t="s">
        <v>50</v>
      </c>
      <c r="N10" s="12">
        <v>2979</v>
      </c>
    </row>
    <row r="11" spans="1:15" x14ac:dyDescent="0.25">
      <c r="A11" s="8">
        <v>1891</v>
      </c>
      <c r="B11" s="8" t="s">
        <v>1734</v>
      </c>
      <c r="C11" s="8">
        <v>141.66999999999999</v>
      </c>
      <c r="D11" s="11">
        <v>2000</v>
      </c>
      <c r="E11" s="11" t="s">
        <v>53</v>
      </c>
      <c r="F11" s="11">
        <v>639.399</v>
      </c>
      <c r="G11" s="9">
        <v>1891</v>
      </c>
      <c r="H11" s="9" t="s">
        <v>46</v>
      </c>
      <c r="I11" s="9">
        <v>29.35</v>
      </c>
      <c r="J11">
        <f t="shared" si="0"/>
        <v>0.20717159596244797</v>
      </c>
      <c r="K11">
        <f t="shared" si="1"/>
        <v>171.01999999999998</v>
      </c>
    </row>
    <row r="12" spans="1:15" x14ac:dyDescent="0.25">
      <c r="A12" s="8">
        <v>1905</v>
      </c>
      <c r="B12" s="8" t="s">
        <v>1734</v>
      </c>
      <c r="C12" s="8">
        <v>209.63</v>
      </c>
      <c r="D12" s="11">
        <v>2010</v>
      </c>
      <c r="E12" s="11" t="s">
        <v>53</v>
      </c>
      <c r="F12" s="11">
        <v>594</v>
      </c>
      <c r="G12" s="9">
        <v>1905</v>
      </c>
      <c r="H12" s="9" t="s">
        <v>46</v>
      </c>
      <c r="I12" s="9">
        <v>36.08</v>
      </c>
      <c r="J12">
        <f t="shared" si="0"/>
        <v>0.17211277011878071</v>
      </c>
      <c r="K12">
        <f t="shared" si="1"/>
        <v>245.70999999999998</v>
      </c>
    </row>
    <row r="13" spans="1:15" x14ac:dyDescent="0.25">
      <c r="A13" s="8">
        <v>1911</v>
      </c>
      <c r="B13" s="8" t="s">
        <v>1734</v>
      </c>
      <c r="C13" s="8">
        <v>209.72</v>
      </c>
      <c r="D13" s="11">
        <v>2020</v>
      </c>
      <c r="E13" s="11" t="s">
        <v>53</v>
      </c>
      <c r="F13" s="11">
        <v>577</v>
      </c>
      <c r="G13" s="9">
        <v>1911</v>
      </c>
      <c r="H13" s="9" t="s">
        <v>46</v>
      </c>
      <c r="I13" s="9">
        <v>35.9</v>
      </c>
      <c r="J13">
        <f t="shared" si="0"/>
        <v>0.17118062178142285</v>
      </c>
      <c r="K13">
        <f t="shared" si="1"/>
        <v>245.62</v>
      </c>
    </row>
    <row r="14" spans="1:15" x14ac:dyDescent="0.25">
      <c r="A14" s="8">
        <v>1917</v>
      </c>
      <c r="B14" s="8" t="s">
        <v>1734</v>
      </c>
      <c r="C14" s="8">
        <v>212.53</v>
      </c>
      <c r="D14" s="11">
        <v>1974</v>
      </c>
      <c r="E14" s="11" t="s">
        <v>1733</v>
      </c>
      <c r="F14" s="11">
        <v>762.67</v>
      </c>
      <c r="G14" s="9">
        <v>1917</v>
      </c>
      <c r="H14" s="9" t="s">
        <v>46</v>
      </c>
      <c r="I14" s="9">
        <v>36.51</v>
      </c>
      <c r="J14">
        <f t="shared" si="0"/>
        <v>0.17178751235119746</v>
      </c>
      <c r="K14">
        <f t="shared" si="1"/>
        <v>249.04</v>
      </c>
      <c r="N14">
        <f>N9/N8</f>
        <v>12.080188679245284</v>
      </c>
    </row>
    <row r="15" spans="1:15" x14ac:dyDescent="0.25">
      <c r="A15" s="8">
        <v>1931</v>
      </c>
      <c r="B15" s="8" t="s">
        <v>1734</v>
      </c>
      <c r="C15" s="8">
        <v>207.31</v>
      </c>
      <c r="D15" s="11">
        <v>1977</v>
      </c>
      <c r="E15" s="11" t="s">
        <v>1733</v>
      </c>
      <c r="F15" s="11">
        <v>808.99400000000003</v>
      </c>
      <c r="G15" s="9">
        <v>1931</v>
      </c>
      <c r="H15" s="9" t="s">
        <v>46</v>
      </c>
      <c r="I15" s="9">
        <v>41.85</v>
      </c>
      <c r="J15">
        <f t="shared" si="0"/>
        <v>0.20187159326612319</v>
      </c>
      <c r="K15">
        <f t="shared" si="1"/>
        <v>249.16</v>
      </c>
    </row>
    <row r="16" spans="1:15" x14ac:dyDescent="0.25">
      <c r="A16" s="8">
        <v>1947</v>
      </c>
      <c r="B16" s="8" t="s">
        <v>1734</v>
      </c>
      <c r="C16" s="8">
        <v>200.18</v>
      </c>
      <c r="D16" s="11">
        <v>1980</v>
      </c>
      <c r="E16" s="11" t="s">
        <v>1733</v>
      </c>
      <c r="F16" s="11">
        <v>784.95899999999995</v>
      </c>
      <c r="G16" s="9">
        <v>1947</v>
      </c>
      <c r="H16" s="9" t="s">
        <v>46</v>
      </c>
      <c r="I16" s="9">
        <v>51.21</v>
      </c>
      <c r="J16">
        <f t="shared" si="0"/>
        <v>0.25581976221400737</v>
      </c>
      <c r="K16">
        <f t="shared" si="1"/>
        <v>251.39000000000001</v>
      </c>
    </row>
    <row r="17" spans="1:11" x14ac:dyDescent="0.25">
      <c r="A17" s="8">
        <v>1958</v>
      </c>
      <c r="B17" s="8" t="s">
        <v>1734</v>
      </c>
      <c r="C17" s="8">
        <v>193.89</v>
      </c>
      <c r="D17" s="11">
        <v>1983</v>
      </c>
      <c r="E17" s="11" t="s">
        <v>1733</v>
      </c>
      <c r="F17" s="11">
        <v>728.01400000000001</v>
      </c>
      <c r="G17" s="9">
        <v>1958</v>
      </c>
      <c r="H17" s="9" t="s">
        <v>46</v>
      </c>
      <c r="I17" s="9">
        <v>57.41</v>
      </c>
      <c r="J17">
        <f t="shared" si="0"/>
        <v>0.29609572437980297</v>
      </c>
      <c r="K17">
        <f t="shared" si="1"/>
        <v>251.29999999999998</v>
      </c>
    </row>
    <row r="18" spans="1:11" x14ac:dyDescent="0.25">
      <c r="A18" s="8">
        <v>1960</v>
      </c>
      <c r="B18" s="8" t="s">
        <v>1734</v>
      </c>
      <c r="C18" s="8">
        <v>193.89</v>
      </c>
      <c r="D18" s="11">
        <v>1986</v>
      </c>
      <c r="E18" s="11" t="s">
        <v>1733</v>
      </c>
      <c r="F18" s="11">
        <v>759.61199999999997</v>
      </c>
      <c r="G18" s="9">
        <v>1960</v>
      </c>
      <c r="H18" s="9" t="s">
        <v>52</v>
      </c>
      <c r="I18" s="9">
        <v>57.4</v>
      </c>
      <c r="J18">
        <f t="shared" si="0"/>
        <v>0.29604414874413326</v>
      </c>
      <c r="K18">
        <f t="shared" si="1"/>
        <v>251.29</v>
      </c>
    </row>
    <row r="19" spans="1:11" x14ac:dyDescent="0.25">
      <c r="A19" s="8">
        <v>1963</v>
      </c>
      <c r="B19" s="8" t="s">
        <v>1734</v>
      </c>
      <c r="C19" s="8">
        <v>192.9</v>
      </c>
      <c r="D19" s="11">
        <v>1989</v>
      </c>
      <c r="E19" s="11" t="s">
        <v>1733</v>
      </c>
      <c r="F19" s="11">
        <v>757.73990000000003</v>
      </c>
      <c r="G19" s="9">
        <v>1963</v>
      </c>
      <c r="H19" s="9" t="s">
        <v>46</v>
      </c>
      <c r="I19" s="9">
        <v>58.01</v>
      </c>
      <c r="J19">
        <f t="shared" si="0"/>
        <v>0.3007257646448937</v>
      </c>
      <c r="K19">
        <f t="shared" si="1"/>
        <v>250.91</v>
      </c>
    </row>
    <row r="20" spans="1:11" x14ac:dyDescent="0.25">
      <c r="A20" s="8">
        <v>1966</v>
      </c>
      <c r="B20" s="8" t="s">
        <v>1734</v>
      </c>
      <c r="C20" s="8">
        <v>190.15</v>
      </c>
      <c r="D20" s="11">
        <v>1992</v>
      </c>
      <c r="E20" s="11" t="s">
        <v>1733</v>
      </c>
      <c r="F20" s="11">
        <v>757.298</v>
      </c>
      <c r="G20" s="9">
        <v>1966</v>
      </c>
      <c r="H20" s="9" t="s">
        <v>46</v>
      </c>
      <c r="I20" s="9">
        <v>61.08</v>
      </c>
      <c r="J20">
        <f t="shared" si="0"/>
        <v>0.32122008940310282</v>
      </c>
      <c r="K20">
        <f t="shared" si="1"/>
        <v>251.23000000000002</v>
      </c>
    </row>
    <row r="21" spans="1:11" x14ac:dyDescent="0.25">
      <c r="A21" s="8">
        <v>1971</v>
      </c>
      <c r="B21" s="8" t="s">
        <v>1734</v>
      </c>
      <c r="C21" s="8">
        <v>176.05</v>
      </c>
      <c r="D21" s="11">
        <v>1995</v>
      </c>
      <c r="E21" s="11" t="s">
        <v>1733</v>
      </c>
      <c r="F21" s="11">
        <v>659.31200000000001</v>
      </c>
      <c r="G21" s="9">
        <v>1971</v>
      </c>
      <c r="H21" s="9" t="s">
        <v>46</v>
      </c>
      <c r="I21" s="9">
        <v>75.5</v>
      </c>
      <c r="J21">
        <f t="shared" si="0"/>
        <v>0.42885543879579663</v>
      </c>
      <c r="K21">
        <f t="shared" si="1"/>
        <v>251.55</v>
      </c>
    </row>
    <row r="22" spans="1:11" x14ac:dyDescent="0.25">
      <c r="A22" s="8">
        <v>1974</v>
      </c>
      <c r="B22" s="8" t="s">
        <v>1734</v>
      </c>
      <c r="C22" s="8">
        <v>988.27</v>
      </c>
      <c r="D22" s="11">
        <v>1998</v>
      </c>
      <c r="E22" s="11" t="s">
        <v>1733</v>
      </c>
      <c r="F22" s="11">
        <v>175.09100000000001</v>
      </c>
      <c r="G22" s="9">
        <v>1974</v>
      </c>
      <c r="H22" s="9" t="s">
        <v>46</v>
      </c>
      <c r="I22" s="9">
        <v>136.57</v>
      </c>
      <c r="J22">
        <f t="shared" si="0"/>
        <v>0.13819098019771925</v>
      </c>
      <c r="K22">
        <f t="shared" si="1"/>
        <v>1124.8399999999999</v>
      </c>
    </row>
    <row r="23" spans="1:11" x14ac:dyDescent="0.25">
      <c r="A23" s="8">
        <v>1977</v>
      </c>
      <c r="B23" s="8" t="s">
        <v>1734</v>
      </c>
      <c r="C23" s="8">
        <v>1024.6190000000001</v>
      </c>
      <c r="D23" s="11">
        <v>2000</v>
      </c>
      <c r="E23" s="11" t="s">
        <v>1733</v>
      </c>
      <c r="F23" s="11">
        <v>175.09100000000001</v>
      </c>
      <c r="G23" s="9">
        <v>1977</v>
      </c>
      <c r="H23" s="9" t="s">
        <v>46</v>
      </c>
      <c r="I23" s="9">
        <v>213.23</v>
      </c>
      <c r="J23">
        <f t="shared" si="0"/>
        <v>0.20810662304720093</v>
      </c>
      <c r="K23">
        <f t="shared" si="1"/>
        <v>1237.8490000000002</v>
      </c>
    </row>
    <row r="24" spans="1:11" x14ac:dyDescent="0.25">
      <c r="A24" s="8">
        <v>1980</v>
      </c>
      <c r="B24" s="8" t="s">
        <v>1734</v>
      </c>
      <c r="C24" s="8">
        <v>1021.6129999999999</v>
      </c>
      <c r="D24" s="11">
        <v>2010</v>
      </c>
      <c r="E24" s="11" t="s">
        <v>1733</v>
      </c>
      <c r="F24" s="11">
        <v>160</v>
      </c>
      <c r="G24" s="9">
        <v>1980</v>
      </c>
      <c r="H24" s="9" t="s">
        <v>46</v>
      </c>
      <c r="I24" s="9">
        <v>216.13300000000001</v>
      </c>
      <c r="J24">
        <f t="shared" si="0"/>
        <v>0.21156054200563229</v>
      </c>
      <c r="K24">
        <f t="shared" si="1"/>
        <v>1237.7459999999999</v>
      </c>
    </row>
    <row r="25" spans="1:11" x14ac:dyDescent="0.25">
      <c r="A25" s="8">
        <v>1983</v>
      </c>
      <c r="B25" s="8" t="s">
        <v>1734</v>
      </c>
      <c r="C25" s="8">
        <v>1004.5889999999999</v>
      </c>
      <c r="D25" s="11">
        <v>2020</v>
      </c>
      <c r="E25" s="11" t="s">
        <v>1733</v>
      </c>
      <c r="F25" s="11">
        <v>160</v>
      </c>
      <c r="G25" s="9">
        <v>1983</v>
      </c>
      <c r="H25" s="9" t="s">
        <v>46</v>
      </c>
      <c r="I25" s="9">
        <v>235.81700000000001</v>
      </c>
      <c r="J25">
        <f t="shared" si="0"/>
        <v>0.23473977915346478</v>
      </c>
      <c r="K25">
        <f t="shared" si="1"/>
        <v>1240.4059999999999</v>
      </c>
    </row>
    <row r="26" spans="1:11" x14ac:dyDescent="0.25">
      <c r="A26" s="8">
        <v>1986</v>
      </c>
      <c r="B26" s="8" t="s">
        <v>1734</v>
      </c>
      <c r="C26" s="8">
        <v>982.38199999999995</v>
      </c>
      <c r="G26" s="9">
        <v>1986</v>
      </c>
      <c r="H26" s="9" t="s">
        <v>46</v>
      </c>
      <c r="I26" s="9">
        <v>284.79700000000003</v>
      </c>
      <c r="J26">
        <f t="shared" si="0"/>
        <v>0.28990453815318279</v>
      </c>
      <c r="K26">
        <f t="shared" si="1"/>
        <v>1267.1790000000001</v>
      </c>
    </row>
    <row r="27" spans="1:11" x14ac:dyDescent="0.25">
      <c r="A27" s="8">
        <v>1989</v>
      </c>
      <c r="B27" s="8" t="s">
        <v>1734</v>
      </c>
      <c r="C27" s="8">
        <v>979.36879999999996</v>
      </c>
      <c r="G27" s="9">
        <v>1989</v>
      </c>
      <c r="H27" s="9" t="s">
        <v>46</v>
      </c>
      <c r="I27" s="9">
        <v>287.8098</v>
      </c>
      <c r="J27">
        <f t="shared" si="0"/>
        <v>0.29387274742670993</v>
      </c>
      <c r="K27">
        <f t="shared" si="1"/>
        <v>1267.1786</v>
      </c>
    </row>
    <row r="28" spans="1:11" x14ac:dyDescent="0.25">
      <c r="A28" s="8">
        <v>1992</v>
      </c>
      <c r="B28" s="8" t="s">
        <v>1734</v>
      </c>
      <c r="C28" s="8">
        <v>979.36900000000003</v>
      </c>
      <c r="G28" s="9">
        <v>1992</v>
      </c>
      <c r="H28" s="9" t="s">
        <v>46</v>
      </c>
      <c r="I28" s="9">
        <v>287.8098</v>
      </c>
      <c r="J28">
        <f t="shared" si="0"/>
        <v>0.29387268741403905</v>
      </c>
      <c r="K28">
        <f t="shared" si="1"/>
        <v>1267.1788000000001</v>
      </c>
    </row>
    <row r="29" spans="1:11" x14ac:dyDescent="0.25">
      <c r="A29" s="8">
        <v>1995</v>
      </c>
      <c r="B29" s="8" t="s">
        <v>1734</v>
      </c>
      <c r="C29" s="8">
        <v>902.32899999999995</v>
      </c>
      <c r="G29" s="9">
        <v>1995</v>
      </c>
      <c r="H29" s="9" t="s">
        <v>46</v>
      </c>
      <c r="I29" s="9">
        <v>383.63400000000001</v>
      </c>
      <c r="J29">
        <f t="shared" si="0"/>
        <v>0.42515978096680929</v>
      </c>
      <c r="K29">
        <f t="shared" si="1"/>
        <v>1285.963</v>
      </c>
    </row>
    <row r="30" spans="1:11" x14ac:dyDescent="0.25">
      <c r="A30" s="8">
        <v>1998</v>
      </c>
      <c r="B30" s="8" t="s">
        <v>1734</v>
      </c>
      <c r="C30" s="8">
        <v>847.61599999999999</v>
      </c>
      <c r="G30" s="9">
        <v>1998</v>
      </c>
      <c r="H30" s="9"/>
      <c r="I30" s="9">
        <v>500.81200000000001</v>
      </c>
      <c r="J30">
        <f t="shared" si="0"/>
        <v>0.59084774237390514</v>
      </c>
      <c r="K30">
        <f t="shared" si="1"/>
        <v>1348.4279999999999</v>
      </c>
    </row>
    <row r="31" spans="1:11" x14ac:dyDescent="0.25">
      <c r="A31" s="8">
        <v>2000</v>
      </c>
      <c r="B31" s="8" t="s">
        <v>1734</v>
      </c>
      <c r="C31" s="8">
        <v>814.49</v>
      </c>
      <c r="G31" s="9">
        <v>2000</v>
      </c>
      <c r="H31" s="9"/>
      <c r="I31" s="9">
        <v>533.90099999999995</v>
      </c>
      <c r="J31">
        <f t="shared" si="0"/>
        <v>0.65550344387285286</v>
      </c>
      <c r="K31">
        <f t="shared" si="1"/>
        <v>1348.3910000000001</v>
      </c>
    </row>
    <row r="32" spans="1:11" x14ac:dyDescent="0.25">
      <c r="A32" s="8">
        <v>2010</v>
      </c>
      <c r="B32" s="8" t="s">
        <v>1734</v>
      </c>
      <c r="C32" s="8">
        <v>754</v>
      </c>
      <c r="G32" s="9">
        <v>2010</v>
      </c>
      <c r="H32" s="9"/>
      <c r="I32" s="9">
        <v>620.05999999999995</v>
      </c>
      <c r="J32">
        <f t="shared" si="0"/>
        <v>0.82236074270557025</v>
      </c>
      <c r="K32">
        <f t="shared" si="1"/>
        <v>1374.06</v>
      </c>
    </row>
    <row r="33" spans="1:11" x14ac:dyDescent="0.25">
      <c r="A33" s="8">
        <v>2020</v>
      </c>
      <c r="B33" s="8" t="s">
        <v>1734</v>
      </c>
      <c r="C33" s="8">
        <v>737</v>
      </c>
      <c r="D33" s="11"/>
      <c r="E33" s="11"/>
      <c r="F33" s="11"/>
      <c r="G33" s="9">
        <v>2020</v>
      </c>
      <c r="H33" s="9"/>
      <c r="I33" s="9">
        <v>653.51499999999999</v>
      </c>
      <c r="J33">
        <f t="shared" si="0"/>
        <v>0.88672320217096334</v>
      </c>
      <c r="K33">
        <f t="shared" si="1"/>
        <v>1390.5149999999999</v>
      </c>
    </row>
    <row r="35" spans="1:11" x14ac:dyDescent="0.25">
      <c r="A35" s="8"/>
      <c r="B35" s="8"/>
      <c r="C35" s="8"/>
    </row>
    <row r="37" spans="1:11" x14ac:dyDescent="0.25">
      <c r="A37" s="8"/>
      <c r="B37" s="8"/>
      <c r="C37" s="8"/>
    </row>
    <row r="39" spans="1:11" x14ac:dyDescent="0.25">
      <c r="A39" s="8"/>
      <c r="B39" s="8"/>
      <c r="C39" s="8"/>
    </row>
    <row r="41" spans="1:11" x14ac:dyDescent="0.25">
      <c r="A41" s="8"/>
      <c r="B41" s="8"/>
      <c r="C41" s="8"/>
    </row>
    <row r="43" spans="1:11" x14ac:dyDescent="0.25">
      <c r="A43" s="8"/>
      <c r="B43" s="8"/>
      <c r="C43" s="8"/>
    </row>
    <row r="45" spans="1:11" x14ac:dyDescent="0.25">
      <c r="A45" s="8"/>
      <c r="B45" s="8"/>
      <c r="C45" s="8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9</vt:i4>
      </vt:variant>
    </vt:vector>
  </HeadingPairs>
  <TitlesOfParts>
    <vt:vector size="9" baseType="lpstr">
      <vt:lpstr>1_Dataset-Maps</vt:lpstr>
      <vt:lpstr>2_Geroref. data</vt:lpstr>
      <vt:lpstr>3_Georef. data - In short</vt:lpstr>
      <vt:lpstr>FIG 4.1</vt:lpstr>
      <vt:lpstr>FIG 4.2</vt:lpstr>
      <vt:lpstr>4_Georef. matching points</vt:lpstr>
      <vt:lpstr>5_Georef. maps</vt:lpstr>
      <vt:lpstr>6_Digitalising</vt:lpstr>
      <vt:lpstr>7_Surfaces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2023-04-14T14:10:41Z</dcterms:modified>
</cp:coreProperties>
</file>