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aLire/"/>
    </mc:Choice>
  </mc:AlternateContent>
  <xr:revisionPtr revIDLastSave="136" documentId="8_{9304FD4F-D13A-47B1-9253-C732738B881E}" xr6:coauthVersionLast="47" xr6:coauthVersionMax="47" xr10:uidLastSave="{B853A262-391A-4631-AAEA-7049D4DB0B63}"/>
  <bookViews>
    <workbookView xWindow="240" yWindow="525" windowWidth="15915" windowHeight="14910" activeTab="1" xr2:uid="{3A46D859-ADF2-47F6-BD34-668FD5A70955}"/>
  </bookViews>
  <sheets>
    <sheet name="Feyssat" sheetId="1" r:id="rId1"/>
    <sheet name="Paugam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7" i="1"/>
  <c r="D12" i="2"/>
  <c r="F13" i="2"/>
  <c r="I13" i="2" s="1"/>
  <c r="G16" i="2"/>
  <c r="F14" i="2"/>
  <c r="I14" i="2" s="1"/>
  <c r="F15" i="2"/>
  <c r="I15" i="2" s="1"/>
  <c r="F16" i="2"/>
  <c r="I16" i="2" s="1"/>
  <c r="F17" i="2"/>
  <c r="I17" i="2" s="1"/>
  <c r="F12" i="2"/>
  <c r="I12" i="2" s="1"/>
  <c r="E13" i="2"/>
  <c r="E14" i="2"/>
  <c r="E15" i="2"/>
  <c r="E16" i="2"/>
  <c r="E17" i="2"/>
  <c r="E12" i="2"/>
  <c r="D13" i="2"/>
  <c r="D14" i="2"/>
  <c r="D15" i="2"/>
  <c r="D16" i="2"/>
  <c r="D17" i="2"/>
  <c r="B17" i="2"/>
  <c r="G17" i="2" s="1"/>
  <c r="B16" i="2"/>
  <c r="B15" i="2"/>
  <c r="G15" i="2" s="1"/>
  <c r="B14" i="2"/>
  <c r="G14" i="2" s="1"/>
  <c r="B13" i="2"/>
  <c r="G13" i="2" s="1"/>
  <c r="B12" i="2"/>
  <c r="G12" i="2" s="1"/>
  <c r="B12" i="1"/>
  <c r="C12" i="1"/>
  <c r="C11" i="1"/>
  <c r="B11" i="1"/>
  <c r="B8" i="1"/>
  <c r="B9" i="1"/>
  <c r="B10" i="1"/>
  <c r="B7" i="1"/>
</calcChain>
</file>

<file path=xl/sharedStrings.xml><?xml version="1.0" encoding="utf-8"?>
<sst xmlns="http://schemas.openxmlformats.org/spreadsheetml/2006/main" count="39" uniqueCount="35">
  <si>
    <t>S (cm/km)</t>
  </si>
  <si>
    <t>V (m/s)</t>
  </si>
  <si>
    <t>Etang de La Palme (La Franqui)</t>
  </si>
  <si>
    <t>V (km/h)</t>
  </si>
  <si>
    <t>Source: Fig. 4, Feyssat, 2022</t>
  </si>
  <si>
    <t>selon Paugam, 2021</t>
  </si>
  <si>
    <r>
      <t>S = V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/30 + V/2.3</t>
    </r>
  </si>
  <si>
    <t>Pente S (cm/km)</t>
  </si>
  <si>
    <t>Etangs de Berre et Vaccarès</t>
  </si>
  <si>
    <t>Source: Fig. 7, Paugam, 2021</t>
  </si>
  <si>
    <t>Bft</t>
  </si>
  <si>
    <t>interpolé</t>
  </si>
  <si>
    <t>pour h = 1 m</t>
  </si>
  <si>
    <t>colle pas !</t>
  </si>
  <si>
    <t>Berre</t>
  </si>
  <si>
    <t>Vaccarès</t>
  </si>
  <si>
    <t>Bages</t>
  </si>
  <si>
    <t>La Franqui</t>
  </si>
  <si>
    <t xml:space="preserve">h (m): </t>
  </si>
  <si>
    <t xml:space="preserve">alpha: </t>
  </si>
  <si>
    <t xml:space="preserve">fetch (km): </t>
  </si>
  <si>
    <t>distance entre 2 stations = 1.5 km seulement</t>
  </si>
  <si>
    <t>impact du vent sur la pente S de la surface d'eau (fetch: ca. 4 km)</t>
  </si>
  <si>
    <t>=&gt; pente surface d'eau peu précise</t>
  </si>
  <si>
    <t xml:space="preserve"> sur 4 km</t>
  </si>
  <si>
    <t>extrapolé</t>
  </si>
  <si>
    <t>et petit (fetch 4 km)</t>
  </si>
  <si>
    <t>ce site est vraiment peu profond (h = 1 m)</t>
  </si>
  <si>
    <t>bien !</t>
  </si>
  <si>
    <t xml:space="preserve">impact du vent sur la pente S de la surface d'eau </t>
  </si>
  <si>
    <t>Surcote=0.5*Delta h (cm)</t>
  </si>
  <si>
    <r>
      <t>S = alpha . V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/h</t>
    </r>
  </si>
  <si>
    <t>alpha est une f(h)</t>
  </si>
  <si>
    <t>Surcote = S . fetch/2</t>
  </si>
  <si>
    <t>maxi annuel ca. 35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</si>
</sst>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1" fillId="0" borderId="0" xfId="0" applyFont="1"/>
    <xf numFmtId="0" fontId="0" fillId="0" borderId="4" xfId="0" applyBorder="1"/>
    <xf numFmtId="0" fontId="0" fillId="2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Pente de surface étang vs Vitesse vent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forward val="8"/>
            <c:intercept val="0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Feyssat!$A$7:$A$10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12</c:v>
                </c:pt>
              </c:numCache>
            </c:numRef>
          </c:xVal>
          <c:yVal>
            <c:numRef>
              <c:f>Feyssat!$C$7:$C$10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82-47CD-8327-8AB9B508C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477256"/>
        <c:axId val="538481520"/>
      </c:scatterChart>
      <c:valAx>
        <c:axId val="538477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 (m/s)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81520"/>
        <c:crosses val="autoZero"/>
        <c:crossBetween val="midCat"/>
      </c:valAx>
      <c:valAx>
        <c:axId val="53848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S (cm/km)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77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g"/><Relationship Id="rId1" Type="http://schemas.openxmlformats.org/officeDocument/2006/relationships/image" Target="../media/image2.JPG"/><Relationship Id="rId5" Type="http://schemas.openxmlformats.org/officeDocument/2006/relationships/image" Target="../media/image6.jpg"/><Relationship Id="rId4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166687</xdr:rowOff>
    </xdr:from>
    <xdr:to>
      <xdr:col>6</xdr:col>
      <xdr:colOff>0</xdr:colOff>
      <xdr:row>31</xdr:row>
      <xdr:rowOff>23812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781AFB3-F766-17F1-8A54-145A8A2AC8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142875</xdr:colOff>
      <xdr:row>1</xdr:row>
      <xdr:rowOff>38100</xdr:rowOff>
    </xdr:from>
    <xdr:to>
      <xdr:col>12</xdr:col>
      <xdr:colOff>238125</xdr:colOff>
      <xdr:row>31</xdr:row>
      <xdr:rowOff>23691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093A578-3A13-5E09-5AEA-68FA07212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228600"/>
          <a:ext cx="4791075" cy="5700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18</xdr:row>
      <xdr:rowOff>85725</xdr:rowOff>
    </xdr:from>
    <xdr:to>
      <xdr:col>5</xdr:col>
      <xdr:colOff>74909</xdr:colOff>
      <xdr:row>39</xdr:row>
      <xdr:rowOff>85725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09BDBA5-44F7-4210-755E-7310D44EC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514725"/>
          <a:ext cx="3884908" cy="4000500"/>
        </a:xfrm>
        <a:prstGeom prst="rect">
          <a:avLst/>
        </a:prstGeom>
      </xdr:spPr>
    </xdr:pic>
    <xdr:clientData/>
  </xdr:twoCellAnchor>
  <xdr:twoCellAnchor editAs="oneCell">
    <xdr:from>
      <xdr:col>5</xdr:col>
      <xdr:colOff>154518</xdr:colOff>
      <xdr:row>18</xdr:row>
      <xdr:rowOff>161925</xdr:rowOff>
    </xdr:from>
    <xdr:to>
      <xdr:col>13</xdr:col>
      <xdr:colOff>752476</xdr:colOff>
      <xdr:row>49</xdr:row>
      <xdr:rowOff>19050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D3D6A37-4B02-093D-DDD1-E71F5F89B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518" y="3590925"/>
          <a:ext cx="6693958" cy="57626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49</xdr:row>
      <xdr:rowOff>171450</xdr:rowOff>
    </xdr:from>
    <xdr:to>
      <xdr:col>11</xdr:col>
      <xdr:colOff>695325</xdr:colOff>
      <xdr:row>66</xdr:row>
      <xdr:rowOff>83073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ECDA207-6F07-7128-578A-FFE63A5EA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9505950"/>
          <a:ext cx="4505325" cy="315012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41</xdr:row>
      <xdr:rowOff>66675</xdr:rowOff>
    </xdr:from>
    <xdr:to>
      <xdr:col>4</xdr:col>
      <xdr:colOff>503759</xdr:colOff>
      <xdr:row>64</xdr:row>
      <xdr:rowOff>9525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C1C6ABB-0B5D-B028-7C6B-CC86DF28B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7877175"/>
          <a:ext cx="3485085" cy="4324350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466724</xdr:colOff>
      <xdr:row>67</xdr:row>
      <xdr:rowOff>66675</xdr:rowOff>
    </xdr:from>
    <xdr:to>
      <xdr:col>12</xdr:col>
      <xdr:colOff>323849</xdr:colOff>
      <xdr:row>80</xdr:row>
      <xdr:rowOff>101622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AD49491-4D73-1ECF-6731-BE95D2788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4" y="12858750"/>
          <a:ext cx="5191125" cy="251144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F7E34-3C73-494F-A7C9-E5B84574720F}">
  <dimension ref="A1:H39"/>
  <sheetViews>
    <sheetView workbookViewId="0"/>
  </sheetViews>
  <sheetFormatPr baseColWidth="10" defaultRowHeight="15" x14ac:dyDescent="0.25"/>
  <cols>
    <col min="7" max="7" width="12.7109375" bestFit="1" customWidth="1"/>
    <col min="10" max="10" width="12" bestFit="1" customWidth="1"/>
  </cols>
  <sheetData>
    <row r="1" spans="1:8" x14ac:dyDescent="0.25">
      <c r="A1" s="5" t="s">
        <v>2</v>
      </c>
      <c r="G1" s="23"/>
      <c r="H1" s="23"/>
    </row>
    <row r="2" spans="1:8" x14ac:dyDescent="0.25">
      <c r="A2" t="s">
        <v>22</v>
      </c>
    </row>
    <row r="3" spans="1:8" x14ac:dyDescent="0.25">
      <c r="A3" t="s">
        <v>4</v>
      </c>
    </row>
    <row r="5" spans="1:8" x14ac:dyDescent="0.25">
      <c r="D5" t="s">
        <v>30</v>
      </c>
      <c r="G5" s="1"/>
      <c r="H5" s="1"/>
    </row>
    <row r="6" spans="1:8" x14ac:dyDescent="0.25">
      <c r="A6" s="1" t="s">
        <v>1</v>
      </c>
      <c r="B6" s="1" t="s">
        <v>3</v>
      </c>
      <c r="C6" s="1" t="s">
        <v>0</v>
      </c>
      <c r="D6" s="1" t="s">
        <v>24</v>
      </c>
      <c r="E6" s="1"/>
      <c r="G6" s="1"/>
      <c r="H6" s="1"/>
    </row>
    <row r="7" spans="1:8" x14ac:dyDescent="0.25">
      <c r="A7" s="1">
        <v>0</v>
      </c>
      <c r="B7" s="2">
        <f>A7*3.6</f>
        <v>0</v>
      </c>
      <c r="C7" s="1">
        <v>0</v>
      </c>
      <c r="D7" s="1">
        <f>C7*4/2</f>
        <v>0</v>
      </c>
      <c r="E7" s="2"/>
      <c r="G7" s="2"/>
    </row>
    <row r="8" spans="1:8" x14ac:dyDescent="0.25">
      <c r="A8" s="1">
        <v>2</v>
      </c>
      <c r="B8" s="2">
        <f t="shared" ref="B8:B12" si="0">A8*3.6</f>
        <v>7.2</v>
      </c>
      <c r="C8" s="1">
        <v>1</v>
      </c>
      <c r="D8" s="1">
        <f t="shared" ref="D8:D12" si="1">C8*4/2</f>
        <v>2</v>
      </c>
      <c r="E8" s="2"/>
      <c r="G8" s="2"/>
    </row>
    <row r="9" spans="1:8" x14ac:dyDescent="0.25">
      <c r="A9" s="1">
        <v>5</v>
      </c>
      <c r="B9" s="2">
        <f t="shared" si="0"/>
        <v>18</v>
      </c>
      <c r="C9" s="1">
        <v>3</v>
      </c>
      <c r="D9" s="1">
        <f t="shared" si="1"/>
        <v>6</v>
      </c>
      <c r="E9" s="2"/>
      <c r="G9" s="2"/>
      <c r="H9" s="1"/>
    </row>
    <row r="10" spans="1:8" x14ac:dyDescent="0.25">
      <c r="A10" s="1">
        <v>12</v>
      </c>
      <c r="B10" s="2">
        <f t="shared" si="0"/>
        <v>43.2</v>
      </c>
      <c r="C10" s="1">
        <v>10</v>
      </c>
      <c r="D10" s="1">
        <f t="shared" si="1"/>
        <v>20</v>
      </c>
      <c r="E10" s="2"/>
      <c r="G10" s="2"/>
    </row>
    <row r="11" spans="1:8" x14ac:dyDescent="0.25">
      <c r="A11" s="3">
        <v>20</v>
      </c>
      <c r="B11" s="4">
        <f t="shared" si="0"/>
        <v>72</v>
      </c>
      <c r="C11" s="4">
        <f>A11*A11/30+A11/2.3</f>
        <v>22.028985507246379</v>
      </c>
      <c r="D11" s="4">
        <f t="shared" si="1"/>
        <v>44.057971014492757</v>
      </c>
      <c r="E11" s="4" t="s">
        <v>25</v>
      </c>
      <c r="G11" s="2"/>
    </row>
    <row r="12" spans="1:8" x14ac:dyDescent="0.25">
      <c r="A12" s="3">
        <v>30</v>
      </c>
      <c r="B12" s="4">
        <f t="shared" si="0"/>
        <v>108</v>
      </c>
      <c r="C12" s="4">
        <f>A12*A12/30+A12/2.3</f>
        <v>43.043478260869563</v>
      </c>
      <c r="D12" s="4">
        <f t="shared" si="1"/>
        <v>86.086956521739125</v>
      </c>
      <c r="E12" s="4" t="s">
        <v>25</v>
      </c>
      <c r="G12" s="2"/>
    </row>
    <row r="33" spans="2:4" ht="17.25" x14ac:dyDescent="0.25">
      <c r="B33" s="46"/>
      <c r="C33" s="47" t="s">
        <v>6</v>
      </c>
      <c r="D33" s="46"/>
    </row>
    <row r="34" spans="2:4" x14ac:dyDescent="0.25">
      <c r="C34" s="46" t="s">
        <v>12</v>
      </c>
    </row>
    <row r="36" spans="2:4" x14ac:dyDescent="0.25">
      <c r="B36" t="s">
        <v>27</v>
      </c>
    </row>
    <row r="37" spans="2:4" x14ac:dyDescent="0.25">
      <c r="B37" t="s">
        <v>26</v>
      </c>
    </row>
    <row r="38" spans="2:4" x14ac:dyDescent="0.25">
      <c r="B38" t="s">
        <v>21</v>
      </c>
    </row>
    <row r="39" spans="2:4" x14ac:dyDescent="0.25">
      <c r="B39" s="22" t="s">
        <v>23</v>
      </c>
    </row>
  </sheetData>
  <mergeCells count="1">
    <mergeCell ref="G1:H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6926B-1102-4601-A04F-272CFCB3685C}">
  <dimension ref="A1:J18"/>
  <sheetViews>
    <sheetView tabSelected="1" workbookViewId="0"/>
  </sheetViews>
  <sheetFormatPr baseColWidth="10" defaultRowHeight="15" x14ac:dyDescent="0.25"/>
  <sheetData>
    <row r="1" spans="1:10" x14ac:dyDescent="0.25">
      <c r="A1" s="5" t="s">
        <v>8</v>
      </c>
    </row>
    <row r="2" spans="1:10" ht="17.25" x14ac:dyDescent="0.25">
      <c r="A2" t="s">
        <v>29</v>
      </c>
      <c r="F2" s="44" t="s">
        <v>31</v>
      </c>
      <c r="G2" s="45"/>
    </row>
    <row r="3" spans="1:10" x14ac:dyDescent="0.25">
      <c r="A3" t="s">
        <v>9</v>
      </c>
      <c r="D3" s="23"/>
      <c r="E3" s="23"/>
    </row>
    <row r="5" spans="1:10" x14ac:dyDescent="0.25">
      <c r="D5" s="24" t="s">
        <v>7</v>
      </c>
      <c r="E5" s="25"/>
      <c r="F5" s="25"/>
      <c r="G5" s="26"/>
      <c r="H5" s="27" t="s">
        <v>33</v>
      </c>
      <c r="I5" s="28"/>
    </row>
    <row r="6" spans="1:10" x14ac:dyDescent="0.25">
      <c r="D6" s="29" t="s">
        <v>5</v>
      </c>
      <c r="E6" s="23"/>
      <c r="F6" s="41" t="s">
        <v>11</v>
      </c>
      <c r="G6" s="42"/>
      <c r="H6" s="6"/>
      <c r="I6" s="14"/>
    </row>
    <row r="7" spans="1:10" x14ac:dyDescent="0.25">
      <c r="D7" s="8" t="s">
        <v>14</v>
      </c>
      <c r="E7" s="1" t="s">
        <v>15</v>
      </c>
      <c r="F7" s="3" t="s">
        <v>16</v>
      </c>
      <c r="G7" s="7" t="s">
        <v>17</v>
      </c>
      <c r="H7" s="6"/>
      <c r="I7" s="7" t="s">
        <v>16</v>
      </c>
    </row>
    <row r="8" spans="1:10" x14ac:dyDescent="0.25">
      <c r="A8" s="1"/>
      <c r="B8" s="1"/>
      <c r="C8" s="30" t="s">
        <v>20</v>
      </c>
      <c r="D8" s="16">
        <v>17</v>
      </c>
      <c r="E8" s="17">
        <v>7</v>
      </c>
      <c r="F8" s="31">
        <v>9</v>
      </c>
      <c r="G8" s="18">
        <v>4</v>
      </c>
      <c r="H8" s="32"/>
      <c r="I8" s="18">
        <v>9</v>
      </c>
    </row>
    <row r="9" spans="1:10" x14ac:dyDescent="0.25">
      <c r="C9" s="33" t="s">
        <v>18</v>
      </c>
      <c r="D9" s="8">
        <v>6.9</v>
      </c>
      <c r="E9" s="34">
        <v>1.8</v>
      </c>
      <c r="F9" s="40">
        <v>2</v>
      </c>
      <c r="G9" s="20">
        <v>1</v>
      </c>
      <c r="H9" s="6"/>
      <c r="I9" s="21"/>
    </row>
    <row r="10" spans="1:10" x14ac:dyDescent="0.25">
      <c r="A10" s="1"/>
      <c r="B10" s="1"/>
      <c r="C10" s="35" t="s">
        <v>19</v>
      </c>
      <c r="D10" s="36">
        <v>2.4500000000000001E-2</v>
      </c>
      <c r="E10" s="37">
        <v>3.1199999999999999E-2</v>
      </c>
      <c r="F10" s="43">
        <v>0.03</v>
      </c>
      <c r="G10" s="38">
        <v>0.04</v>
      </c>
      <c r="H10" s="15"/>
      <c r="I10" s="39"/>
      <c r="J10" t="s">
        <v>32</v>
      </c>
    </row>
    <row r="11" spans="1:10" x14ac:dyDescent="0.25">
      <c r="A11" s="1" t="s">
        <v>1</v>
      </c>
      <c r="B11" s="1" t="s">
        <v>3</v>
      </c>
      <c r="C11" s="1" t="s">
        <v>10</v>
      </c>
      <c r="D11" s="8"/>
      <c r="E11" s="1"/>
      <c r="F11" s="3"/>
      <c r="G11" s="7"/>
      <c r="H11" s="6"/>
      <c r="I11" s="21"/>
    </row>
    <row r="12" spans="1:10" x14ac:dyDescent="0.25">
      <c r="A12" s="1">
        <v>0</v>
      </c>
      <c r="B12" s="2">
        <f>A12*3.6</f>
        <v>0</v>
      </c>
      <c r="C12" s="1">
        <v>0</v>
      </c>
      <c r="D12" s="9">
        <f t="shared" ref="D12:D17" si="0">$D$10*A12*A12/$D$9</f>
        <v>0</v>
      </c>
      <c r="E12" s="2">
        <f t="shared" ref="E12:E17" si="1">$E$10*A12*A12/$E$9</f>
        <v>0</v>
      </c>
      <c r="F12" s="4">
        <f t="shared" ref="F12:F17" si="2">$F$10*A12*A12/$F$9</f>
        <v>0</v>
      </c>
      <c r="G12" s="10">
        <f t="shared" ref="G12:G17" si="3">$G$10*B12*B12/$G$9</f>
        <v>0</v>
      </c>
      <c r="H12" s="6"/>
      <c r="I12" s="10">
        <f>F12*$I$8/2</f>
        <v>0</v>
      </c>
    </row>
    <row r="13" spans="1:10" x14ac:dyDescent="0.25">
      <c r="A13" s="1">
        <v>2</v>
      </c>
      <c r="B13" s="2">
        <f t="shared" ref="B13:B17" si="4">A13*3.6</f>
        <v>7.2</v>
      </c>
      <c r="C13" s="1">
        <v>2</v>
      </c>
      <c r="D13" s="9">
        <f t="shared" si="0"/>
        <v>1.4202898550724638E-2</v>
      </c>
      <c r="E13" s="2">
        <f t="shared" si="1"/>
        <v>6.933333333333333E-2</v>
      </c>
      <c r="F13" s="4">
        <f t="shared" si="2"/>
        <v>0.06</v>
      </c>
      <c r="G13" s="10">
        <f t="shared" si="3"/>
        <v>2.0736000000000003</v>
      </c>
      <c r="H13" s="6"/>
      <c r="I13" s="10">
        <f t="shared" ref="I13:I17" si="5">F13*$I$8/2</f>
        <v>0.27</v>
      </c>
    </row>
    <row r="14" spans="1:10" x14ac:dyDescent="0.25">
      <c r="A14" s="1">
        <v>5</v>
      </c>
      <c r="B14" s="2">
        <f t="shared" si="4"/>
        <v>18</v>
      </c>
      <c r="C14" s="1">
        <v>3</v>
      </c>
      <c r="D14" s="9">
        <f t="shared" si="0"/>
        <v>8.8768115942028991E-2</v>
      </c>
      <c r="E14" s="2">
        <f t="shared" si="1"/>
        <v>0.43333333333333335</v>
      </c>
      <c r="F14" s="4">
        <f t="shared" si="2"/>
        <v>0.375</v>
      </c>
      <c r="G14" s="10">
        <f t="shared" si="3"/>
        <v>12.959999999999999</v>
      </c>
      <c r="H14" s="6"/>
      <c r="I14" s="10">
        <f t="shared" si="5"/>
        <v>1.6875</v>
      </c>
    </row>
    <row r="15" spans="1:10" x14ac:dyDescent="0.25">
      <c r="A15" s="1">
        <v>12</v>
      </c>
      <c r="B15" s="2">
        <f t="shared" si="4"/>
        <v>43.2</v>
      </c>
      <c r="C15" s="1">
        <v>6</v>
      </c>
      <c r="D15" s="9">
        <f t="shared" si="0"/>
        <v>0.51130434782608702</v>
      </c>
      <c r="E15" s="2">
        <f t="shared" si="1"/>
        <v>2.4959999999999996</v>
      </c>
      <c r="F15" s="4">
        <f t="shared" si="2"/>
        <v>2.16</v>
      </c>
      <c r="G15" s="10">
        <f t="shared" si="3"/>
        <v>74.649600000000007</v>
      </c>
      <c r="H15" s="6"/>
      <c r="I15" s="10">
        <f t="shared" si="5"/>
        <v>9.7200000000000006</v>
      </c>
    </row>
    <row r="16" spans="1:10" x14ac:dyDescent="0.25">
      <c r="A16" s="1">
        <v>20</v>
      </c>
      <c r="B16" s="2">
        <f t="shared" si="4"/>
        <v>72</v>
      </c>
      <c r="C16" s="1">
        <v>8</v>
      </c>
      <c r="D16" s="9">
        <f t="shared" si="0"/>
        <v>1.4202898550724639</v>
      </c>
      <c r="E16" s="2">
        <f t="shared" si="1"/>
        <v>6.9333333333333336</v>
      </c>
      <c r="F16" s="4">
        <f t="shared" si="2"/>
        <v>6</v>
      </c>
      <c r="G16" s="10">
        <f t="shared" si="3"/>
        <v>207.35999999999999</v>
      </c>
      <c r="H16" s="6"/>
      <c r="I16" s="10">
        <f t="shared" si="5"/>
        <v>27</v>
      </c>
      <c r="J16" t="s">
        <v>34</v>
      </c>
    </row>
    <row r="17" spans="1:9" x14ac:dyDescent="0.25">
      <c r="A17" s="1">
        <v>30</v>
      </c>
      <c r="B17" s="2">
        <f t="shared" si="4"/>
        <v>108</v>
      </c>
      <c r="C17" s="1">
        <v>11</v>
      </c>
      <c r="D17" s="11">
        <f t="shared" si="0"/>
        <v>3.1956521739130435</v>
      </c>
      <c r="E17" s="12">
        <f t="shared" si="1"/>
        <v>15.599999999999998</v>
      </c>
      <c r="F17" s="19">
        <f t="shared" si="2"/>
        <v>13.499999999999998</v>
      </c>
      <c r="G17" s="13">
        <f t="shared" si="3"/>
        <v>466.56000000000006</v>
      </c>
      <c r="H17" s="15"/>
      <c r="I17" s="13">
        <f t="shared" si="5"/>
        <v>60.749999999999993</v>
      </c>
    </row>
    <row r="18" spans="1:9" x14ac:dyDescent="0.25">
      <c r="G18" s="1" t="s">
        <v>13</v>
      </c>
      <c r="I18" s="1" t="s">
        <v>28</v>
      </c>
    </row>
  </sheetData>
  <mergeCells count="6">
    <mergeCell ref="F2:G2"/>
    <mergeCell ref="D5:G5"/>
    <mergeCell ref="H5:I5"/>
    <mergeCell ref="D6:E6"/>
    <mergeCell ref="D3:E3"/>
    <mergeCell ref="F6:G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Feyssat</vt:lpstr>
      <vt:lpstr>Paugam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2022-11-29T15:48:07Z</dcterms:created>
  <dcterms:modified xsi:type="dcterms:W3CDTF">2022-12-01T23:29:32Z</dcterms:modified>
</cp:coreProperties>
</file>