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Archeo\OVH-Documents\PLACES\Bosphorus-BlackSea\"/>
    </mc:Choice>
  </mc:AlternateContent>
  <xr:revisionPtr revIDLastSave="0" documentId="8_{EB914632-4D7E-45BC-A9A1-8105EFA06C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tolemy vs. Pseudo-Arrian" sheetId="2" r:id="rId1"/>
    <sheet name="Distances in ascending order" sheetId="5" r:id="rId2"/>
    <sheet name="Figure 6" sheetId="6" r:id="rId3"/>
    <sheet name="Figure 8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3" i="5" l="1"/>
  <c r="I3" i="5" s="1"/>
  <c r="G3" i="5"/>
  <c r="J3" i="5" s="1"/>
  <c r="H3" i="5"/>
  <c r="E80" i="2" l="1"/>
  <c r="D80" i="2"/>
  <c r="C80" i="2"/>
  <c r="H6" i="2"/>
  <c r="G6" i="2"/>
  <c r="F6" i="2"/>
  <c r="F7" i="2" s="1"/>
  <c r="F8" i="2" s="1"/>
  <c r="J5" i="2"/>
  <c r="I5" i="2"/>
  <c r="H7" i="2" l="1"/>
  <c r="J6" i="2"/>
  <c r="I6" i="2"/>
  <c r="G7" i="2"/>
  <c r="G8" i="2" s="1"/>
  <c r="G9" i="2" s="1"/>
  <c r="G10" i="2" s="1"/>
  <c r="F9" i="2"/>
  <c r="I7" i="2"/>
  <c r="J7" i="2" l="1"/>
  <c r="H8" i="2"/>
  <c r="J8" i="2"/>
  <c r="G11" i="2"/>
  <c r="F10" i="2"/>
  <c r="H9" i="2" l="1"/>
  <c r="I8" i="2"/>
  <c r="F11" i="2"/>
  <c r="G12" i="2"/>
  <c r="H10" i="2" l="1"/>
  <c r="J9" i="2"/>
  <c r="I9" i="2"/>
  <c r="F12" i="2"/>
  <c r="G13" i="2"/>
  <c r="H11" i="2" l="1"/>
  <c r="J10" i="2"/>
  <c r="I10" i="2"/>
  <c r="G14" i="2"/>
  <c r="F13" i="2"/>
  <c r="H12" i="2" l="1"/>
  <c r="J11" i="2"/>
  <c r="I11" i="2"/>
  <c r="G15" i="2"/>
  <c r="F14" i="2"/>
  <c r="H13" i="2" l="1"/>
  <c r="J12" i="2"/>
  <c r="I12" i="2"/>
  <c r="F15" i="2"/>
  <c r="G16" i="2"/>
  <c r="H14" i="2" l="1"/>
  <c r="J13" i="2"/>
  <c r="I13" i="2"/>
  <c r="G17" i="2"/>
  <c r="F16" i="2"/>
  <c r="H15" i="2" l="1"/>
  <c r="J14" i="2"/>
  <c r="I14" i="2"/>
  <c r="G18" i="2"/>
  <c r="F17" i="2"/>
  <c r="H16" i="2" l="1"/>
  <c r="J15" i="2"/>
  <c r="I15" i="2"/>
  <c r="F18" i="2"/>
  <c r="G19" i="2"/>
  <c r="H17" i="2" l="1"/>
  <c r="J16" i="2"/>
  <c r="I16" i="2"/>
  <c r="G20" i="2"/>
  <c r="F19" i="2"/>
  <c r="H18" i="2" l="1"/>
  <c r="J17" i="2"/>
  <c r="I17" i="2"/>
  <c r="G21" i="2"/>
  <c r="F20" i="2"/>
  <c r="H19" i="2" l="1"/>
  <c r="J18" i="2"/>
  <c r="I18" i="2"/>
  <c r="F21" i="2"/>
  <c r="G22" i="2"/>
  <c r="H20" i="2" l="1"/>
  <c r="J19" i="2"/>
  <c r="I19" i="2"/>
  <c r="G23" i="2"/>
  <c r="F22" i="2"/>
  <c r="H21" i="2" l="1"/>
  <c r="J20" i="2"/>
  <c r="I20" i="2"/>
  <c r="G24" i="2"/>
  <c r="F23" i="2"/>
  <c r="H22" i="2" l="1"/>
  <c r="J21" i="2"/>
  <c r="I21" i="2"/>
  <c r="F24" i="2"/>
  <c r="G25" i="2"/>
  <c r="H23" i="2" l="1"/>
  <c r="J22" i="2"/>
  <c r="I22" i="2"/>
  <c r="G26" i="2"/>
  <c r="F25" i="2"/>
  <c r="H24" i="2" l="1"/>
  <c r="J23" i="2"/>
  <c r="I23" i="2"/>
  <c r="G27" i="2"/>
  <c r="F26" i="2"/>
  <c r="H25" i="2" l="1"/>
  <c r="J24" i="2"/>
  <c r="I24" i="2"/>
  <c r="F27" i="2"/>
  <c r="G28" i="2"/>
  <c r="H26" i="2" l="1"/>
  <c r="J25" i="2"/>
  <c r="I25" i="2"/>
  <c r="G29" i="2"/>
  <c r="F28" i="2"/>
  <c r="H27" i="2" l="1"/>
  <c r="J26" i="2"/>
  <c r="I26" i="2"/>
  <c r="F29" i="2"/>
  <c r="G30" i="2"/>
  <c r="H28" i="2" l="1"/>
  <c r="J27" i="2"/>
  <c r="I27" i="2"/>
  <c r="G31" i="2"/>
  <c r="F30" i="2"/>
  <c r="H29" i="2" l="1"/>
  <c r="J28" i="2"/>
  <c r="I28" i="2"/>
  <c r="G32" i="2"/>
  <c r="F31" i="2"/>
  <c r="H30" i="2" l="1"/>
  <c r="J29" i="2"/>
  <c r="I29" i="2"/>
  <c r="G33" i="2"/>
  <c r="F32" i="2"/>
  <c r="H31" i="2" l="1"/>
  <c r="J30" i="2"/>
  <c r="I30" i="2"/>
  <c r="G34" i="2"/>
  <c r="F33" i="2"/>
  <c r="H32" i="2" l="1"/>
  <c r="J31" i="2"/>
  <c r="I31" i="2"/>
  <c r="G35" i="2"/>
  <c r="F34" i="2"/>
  <c r="H33" i="2" l="1"/>
  <c r="J32" i="2"/>
  <c r="I32" i="2"/>
  <c r="F35" i="2"/>
  <c r="G36" i="2"/>
  <c r="H34" i="2" l="1"/>
  <c r="J33" i="2"/>
  <c r="I33" i="2"/>
  <c r="F36" i="2"/>
  <c r="G37" i="2"/>
  <c r="H35" i="2" l="1"/>
  <c r="J34" i="2"/>
  <c r="I34" i="2"/>
  <c r="G38" i="2"/>
  <c r="F37" i="2"/>
  <c r="H36" i="2" l="1"/>
  <c r="J35" i="2"/>
  <c r="I35" i="2"/>
  <c r="F38" i="2"/>
  <c r="G39" i="2"/>
  <c r="H37" i="2" l="1"/>
  <c r="J36" i="2"/>
  <c r="I36" i="2"/>
  <c r="F39" i="2"/>
  <c r="G40" i="2"/>
  <c r="H38" i="2" l="1"/>
  <c r="J37" i="2"/>
  <c r="I37" i="2"/>
  <c r="F40" i="2"/>
  <c r="G41" i="2"/>
  <c r="H39" i="2" l="1"/>
  <c r="J38" i="2"/>
  <c r="I38" i="2"/>
  <c r="F41" i="2"/>
  <c r="G42" i="2"/>
  <c r="H40" i="2" l="1"/>
  <c r="J39" i="2"/>
  <c r="I39" i="2"/>
  <c r="G43" i="2"/>
  <c r="F42" i="2"/>
  <c r="H41" i="2" l="1"/>
  <c r="J40" i="2"/>
  <c r="I40" i="2"/>
  <c r="F43" i="2"/>
  <c r="G44" i="2"/>
  <c r="H42" i="2" l="1"/>
  <c r="J41" i="2"/>
  <c r="I41" i="2"/>
  <c r="G45" i="2"/>
  <c r="F44" i="2"/>
  <c r="H43" i="2" l="1"/>
  <c r="J42" i="2"/>
  <c r="I42" i="2"/>
  <c r="F45" i="2"/>
  <c r="G46" i="2"/>
  <c r="H44" i="2" l="1"/>
  <c r="J43" i="2"/>
  <c r="I43" i="2"/>
  <c r="G4" i="5"/>
  <c r="G47" i="2"/>
  <c r="F46" i="2"/>
  <c r="H45" i="2" l="1"/>
  <c r="J44" i="2"/>
  <c r="I44" i="2"/>
  <c r="F4" i="5"/>
  <c r="F47" i="2"/>
  <c r="G48" i="2"/>
  <c r="H46" i="2" l="1"/>
  <c r="J45" i="2"/>
  <c r="I45" i="2"/>
  <c r="G5" i="5"/>
  <c r="G6" i="5" s="1"/>
  <c r="F48" i="2"/>
  <c r="G49" i="2"/>
  <c r="H47" i="2" l="1"/>
  <c r="J46" i="2"/>
  <c r="I46" i="2"/>
  <c r="F5" i="5"/>
  <c r="F6" i="5" s="1"/>
  <c r="G50" i="2"/>
  <c r="F49" i="2"/>
  <c r="H48" i="2" l="1"/>
  <c r="J47" i="2"/>
  <c r="I47" i="2"/>
  <c r="G51" i="2"/>
  <c r="F50" i="2"/>
  <c r="H49" i="2" l="1"/>
  <c r="J48" i="2"/>
  <c r="I48" i="2"/>
  <c r="G52" i="2"/>
  <c r="F51" i="2"/>
  <c r="H50" i="2" l="1"/>
  <c r="J49" i="2"/>
  <c r="I49" i="2"/>
  <c r="F52" i="2"/>
  <c r="G53" i="2"/>
  <c r="H51" i="2" l="1"/>
  <c r="J50" i="2"/>
  <c r="I50" i="2"/>
  <c r="G54" i="2"/>
  <c r="F53" i="2"/>
  <c r="H52" i="2" l="1"/>
  <c r="J51" i="2"/>
  <c r="I51" i="2"/>
  <c r="G55" i="2"/>
  <c r="F54" i="2"/>
  <c r="H53" i="2" l="1"/>
  <c r="J52" i="2"/>
  <c r="I52" i="2"/>
  <c r="F55" i="2"/>
  <c r="G56" i="2"/>
  <c r="H54" i="2" l="1"/>
  <c r="J53" i="2"/>
  <c r="I53" i="2"/>
  <c r="G57" i="2"/>
  <c r="F56" i="2"/>
  <c r="H55" i="2" l="1"/>
  <c r="J54" i="2"/>
  <c r="I54" i="2"/>
  <c r="G58" i="2"/>
  <c r="F57" i="2"/>
  <c r="H56" i="2" l="1"/>
  <c r="J55" i="2"/>
  <c r="I55" i="2"/>
  <c r="F58" i="2"/>
  <c r="G59" i="2"/>
  <c r="H57" i="2" l="1"/>
  <c r="J56" i="2"/>
  <c r="I56" i="2"/>
  <c r="G60" i="2"/>
  <c r="F59" i="2"/>
  <c r="H58" i="2" l="1"/>
  <c r="J57" i="2"/>
  <c r="I57" i="2"/>
  <c r="G61" i="2"/>
  <c r="F60" i="2"/>
  <c r="H59" i="2" l="1"/>
  <c r="J58" i="2"/>
  <c r="I58" i="2"/>
  <c r="F61" i="2"/>
  <c r="G62" i="2"/>
  <c r="H60" i="2" l="1"/>
  <c r="J59" i="2"/>
  <c r="I59" i="2"/>
  <c r="G63" i="2"/>
  <c r="F62" i="2"/>
  <c r="H61" i="2" l="1"/>
  <c r="J60" i="2"/>
  <c r="I60" i="2"/>
  <c r="G64" i="2"/>
  <c r="F63" i="2"/>
  <c r="H62" i="2" l="1"/>
  <c r="J61" i="2"/>
  <c r="I61" i="2"/>
  <c r="F64" i="2"/>
  <c r="G65" i="2"/>
  <c r="H63" i="2" l="1"/>
  <c r="J62" i="2"/>
  <c r="I62" i="2"/>
  <c r="G66" i="2"/>
  <c r="F65" i="2"/>
  <c r="H64" i="2" l="1"/>
  <c r="J63" i="2"/>
  <c r="I63" i="2"/>
  <c r="G67" i="2"/>
  <c r="F66" i="2"/>
  <c r="H65" i="2" l="1"/>
  <c r="J64" i="2"/>
  <c r="I64" i="2"/>
  <c r="F67" i="2"/>
  <c r="G68" i="2"/>
  <c r="H66" i="2" l="1"/>
  <c r="J65" i="2"/>
  <c r="I65" i="2"/>
  <c r="F68" i="2"/>
  <c r="G69" i="2"/>
  <c r="H67" i="2" l="1"/>
  <c r="J66" i="2"/>
  <c r="I66" i="2"/>
  <c r="G70" i="2"/>
  <c r="F69" i="2"/>
  <c r="H68" i="2" l="1"/>
  <c r="J67" i="2"/>
  <c r="I67" i="2"/>
  <c r="F70" i="2"/>
  <c r="G71" i="2"/>
  <c r="H69" i="2" l="1"/>
  <c r="J68" i="2"/>
  <c r="I68" i="2"/>
  <c r="F71" i="2"/>
  <c r="G72" i="2"/>
  <c r="H70" i="2" l="1"/>
  <c r="J69" i="2"/>
  <c r="I69" i="2"/>
  <c r="G73" i="2"/>
  <c r="F72" i="2"/>
  <c r="H71" i="2" l="1"/>
  <c r="J70" i="2"/>
  <c r="I70" i="2"/>
  <c r="F73" i="2"/>
  <c r="G74" i="2"/>
  <c r="H72" i="2" l="1"/>
  <c r="J71" i="2"/>
  <c r="I71" i="2"/>
  <c r="G7" i="5"/>
  <c r="F74" i="2"/>
  <c r="G75" i="2"/>
  <c r="H73" i="2" l="1"/>
  <c r="J72" i="2"/>
  <c r="I72" i="2"/>
  <c r="G8" i="5"/>
  <c r="F7" i="5"/>
  <c r="G76" i="2"/>
  <c r="F75" i="2"/>
  <c r="H74" i="2" l="1"/>
  <c r="J73" i="2"/>
  <c r="I73" i="2"/>
  <c r="G9" i="5"/>
  <c r="F8" i="5"/>
  <c r="F76" i="2"/>
  <c r="G77" i="2"/>
  <c r="H75" i="2" l="1"/>
  <c r="J74" i="2"/>
  <c r="I74" i="2"/>
  <c r="F9" i="5"/>
  <c r="G10" i="5"/>
  <c r="F77" i="2"/>
  <c r="G78" i="2"/>
  <c r="H76" i="2" l="1"/>
  <c r="J75" i="2"/>
  <c r="I75" i="2"/>
  <c r="F10" i="5"/>
  <c r="G11" i="5"/>
  <c r="F78" i="2"/>
  <c r="H77" i="2" l="1"/>
  <c r="J76" i="2"/>
  <c r="I76" i="2"/>
  <c r="F11" i="5"/>
  <c r="G12" i="5"/>
  <c r="H78" i="2" l="1"/>
  <c r="J77" i="2"/>
  <c r="I77" i="2"/>
  <c r="F12" i="5"/>
  <c r="G13" i="5"/>
  <c r="J78" i="2" l="1"/>
  <c r="I78" i="2"/>
  <c r="F13" i="5"/>
  <c r="G14" i="5"/>
  <c r="G15" i="5" l="1"/>
  <c r="F14" i="5"/>
  <c r="F15" i="5" l="1"/>
  <c r="G16" i="5"/>
  <c r="F16" i="5" l="1"/>
  <c r="G17" i="5"/>
  <c r="F17" i="5" l="1"/>
  <c r="G18" i="5"/>
  <c r="F18" i="5" l="1"/>
  <c r="G19" i="5"/>
  <c r="F19" i="5" l="1"/>
  <c r="G20" i="5"/>
  <c r="F20" i="5" l="1"/>
  <c r="G21" i="5"/>
  <c r="G22" i="5" l="1"/>
  <c r="F21" i="5"/>
  <c r="F22" i="5" l="1"/>
  <c r="G23" i="5"/>
  <c r="F23" i="5" l="1"/>
  <c r="G24" i="5"/>
  <c r="G25" i="5" l="1"/>
  <c r="F24" i="5"/>
  <c r="G26" i="5" l="1"/>
  <c r="F25" i="5"/>
  <c r="G27" i="5" l="1"/>
  <c r="F26" i="5"/>
  <c r="G28" i="5" l="1"/>
  <c r="F27" i="5"/>
  <c r="F28" i="5" l="1"/>
  <c r="G29" i="5"/>
  <c r="F29" i="5" l="1"/>
  <c r="G30" i="5"/>
  <c r="F30" i="5" l="1"/>
  <c r="G31" i="5"/>
  <c r="F31" i="5" l="1"/>
  <c r="G32" i="5"/>
  <c r="G33" i="5" l="1"/>
  <c r="F32" i="5"/>
  <c r="G34" i="5" l="1"/>
  <c r="F33" i="5"/>
  <c r="F34" i="5" l="1"/>
  <c r="G35" i="5"/>
  <c r="G36" i="5" l="1"/>
  <c r="F35" i="5"/>
  <c r="G37" i="5" l="1"/>
  <c r="F36" i="5"/>
  <c r="G38" i="5" l="1"/>
  <c r="F37" i="5"/>
  <c r="F38" i="5" l="1"/>
  <c r="G39" i="5"/>
  <c r="F39" i="5" l="1"/>
  <c r="G40" i="5"/>
  <c r="G41" i="5" l="1"/>
  <c r="F40" i="5"/>
  <c r="G42" i="5" l="1"/>
  <c r="F41" i="5"/>
  <c r="G43" i="5" l="1"/>
  <c r="F42" i="5"/>
  <c r="F43" i="5" l="1"/>
  <c r="G44" i="5"/>
  <c r="G45" i="5" l="1"/>
  <c r="F44" i="5"/>
  <c r="F45" i="5" l="1"/>
  <c r="G46" i="5"/>
  <c r="F46" i="5" l="1"/>
  <c r="G47" i="5"/>
  <c r="G48" i="5" l="1"/>
  <c r="F47" i="5"/>
  <c r="F48" i="5" l="1"/>
  <c r="G49" i="5"/>
  <c r="G50" i="5" l="1"/>
  <c r="F49" i="5"/>
  <c r="G51" i="5" l="1"/>
  <c r="F50" i="5"/>
  <c r="F51" i="5" l="1"/>
  <c r="G52" i="5"/>
  <c r="F52" i="5" l="1"/>
  <c r="G53" i="5"/>
  <c r="G54" i="5" l="1"/>
  <c r="F53" i="5"/>
  <c r="F54" i="5" l="1"/>
  <c r="G55" i="5"/>
  <c r="G56" i="5" s="1"/>
  <c r="G57" i="5" l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F55" i="5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H4" i="5" l="1"/>
  <c r="I4" i="5" l="1"/>
  <c r="H5" i="5"/>
  <c r="J4" i="5"/>
  <c r="H6" i="5" l="1"/>
  <c r="I5" i="5"/>
  <c r="J5" i="5"/>
  <c r="J6" i="5" l="1"/>
  <c r="H7" i="5"/>
  <c r="I6" i="5"/>
  <c r="H8" i="5" l="1"/>
  <c r="I7" i="5"/>
  <c r="J7" i="5"/>
  <c r="J8" i="5" l="1"/>
  <c r="H9" i="5"/>
  <c r="I8" i="5"/>
  <c r="H10" i="5" l="1"/>
  <c r="I9" i="5"/>
  <c r="J9" i="5"/>
  <c r="H11" i="5" l="1"/>
  <c r="J10" i="5"/>
  <c r="I10" i="5"/>
  <c r="H12" i="5" l="1"/>
  <c r="I11" i="5"/>
  <c r="J11" i="5"/>
  <c r="J12" i="5" l="1"/>
  <c r="H13" i="5"/>
  <c r="I12" i="5"/>
  <c r="H14" i="5" l="1"/>
  <c r="I13" i="5"/>
  <c r="J13" i="5"/>
  <c r="H15" i="5" l="1"/>
  <c r="J14" i="5"/>
  <c r="I14" i="5"/>
  <c r="H16" i="5" l="1"/>
  <c r="I15" i="5"/>
  <c r="J15" i="5"/>
  <c r="J16" i="5" l="1"/>
  <c r="H17" i="5"/>
  <c r="I16" i="5"/>
  <c r="H18" i="5" l="1"/>
  <c r="I17" i="5"/>
  <c r="J17" i="5"/>
  <c r="H19" i="5" l="1"/>
  <c r="J18" i="5"/>
  <c r="I18" i="5"/>
  <c r="H20" i="5" l="1"/>
  <c r="I19" i="5"/>
  <c r="J19" i="5"/>
  <c r="J20" i="5" l="1"/>
  <c r="H21" i="5"/>
  <c r="I20" i="5"/>
  <c r="H22" i="5" l="1"/>
  <c r="I21" i="5"/>
  <c r="J21" i="5"/>
  <c r="H23" i="5" l="1"/>
  <c r="J22" i="5"/>
  <c r="I22" i="5"/>
  <c r="H24" i="5" l="1"/>
  <c r="I23" i="5"/>
  <c r="J23" i="5"/>
  <c r="I24" i="5" l="1"/>
  <c r="H25" i="5"/>
  <c r="J24" i="5"/>
  <c r="H26" i="5" l="1"/>
  <c r="J25" i="5"/>
  <c r="I25" i="5"/>
  <c r="I26" i="5" l="1"/>
  <c r="H27" i="5"/>
  <c r="J26" i="5"/>
  <c r="H28" i="5" l="1"/>
  <c r="J27" i="5"/>
  <c r="I27" i="5"/>
  <c r="I28" i="5" l="1"/>
  <c r="H29" i="5"/>
  <c r="J28" i="5"/>
  <c r="H30" i="5" l="1"/>
  <c r="J29" i="5"/>
  <c r="I29" i="5"/>
  <c r="I30" i="5" l="1"/>
  <c r="H31" i="5"/>
  <c r="J30" i="5"/>
  <c r="H32" i="5" l="1"/>
  <c r="J31" i="5"/>
  <c r="I31" i="5"/>
  <c r="I32" i="5" l="1"/>
  <c r="H33" i="5"/>
  <c r="J32" i="5"/>
  <c r="H34" i="5" l="1"/>
  <c r="J33" i="5"/>
  <c r="I33" i="5"/>
  <c r="I34" i="5" l="1"/>
  <c r="H35" i="5"/>
  <c r="J34" i="5"/>
  <c r="I35" i="5" l="1"/>
  <c r="H36" i="5"/>
  <c r="J35" i="5"/>
  <c r="I36" i="5" l="1"/>
  <c r="H37" i="5"/>
  <c r="J36" i="5"/>
  <c r="H38" i="5" l="1"/>
  <c r="J37" i="5"/>
  <c r="I37" i="5"/>
  <c r="J38" i="5" l="1"/>
  <c r="H39" i="5"/>
  <c r="I38" i="5"/>
  <c r="I39" i="5" l="1"/>
  <c r="J39" i="5"/>
  <c r="H40" i="5"/>
  <c r="I40" i="5" l="1"/>
  <c r="H41" i="5"/>
  <c r="J40" i="5"/>
  <c r="H42" i="5" l="1"/>
  <c r="I41" i="5"/>
  <c r="J41" i="5"/>
  <c r="H43" i="5" l="1"/>
  <c r="I42" i="5"/>
  <c r="J42" i="5"/>
  <c r="J43" i="5" l="1"/>
  <c r="H44" i="5"/>
  <c r="I43" i="5"/>
  <c r="I44" i="5" l="1"/>
  <c r="J44" i="5"/>
  <c r="H45" i="5"/>
  <c r="H46" i="5" l="1"/>
  <c r="I45" i="5"/>
  <c r="J45" i="5"/>
  <c r="H47" i="5" l="1"/>
  <c r="I46" i="5"/>
  <c r="J46" i="5"/>
  <c r="J47" i="5" l="1"/>
  <c r="H48" i="5"/>
  <c r="I47" i="5"/>
  <c r="I48" i="5" l="1"/>
  <c r="J48" i="5"/>
  <c r="H49" i="5"/>
  <c r="H50" i="5" l="1"/>
  <c r="I49" i="5"/>
  <c r="J49" i="5"/>
  <c r="H51" i="5" l="1"/>
  <c r="I50" i="5"/>
  <c r="J50" i="5"/>
  <c r="J51" i="5" l="1"/>
  <c r="H52" i="5"/>
  <c r="I51" i="5"/>
  <c r="I52" i="5" l="1"/>
  <c r="J52" i="5"/>
  <c r="H53" i="5"/>
  <c r="H54" i="5" l="1"/>
  <c r="I53" i="5"/>
  <c r="J53" i="5"/>
  <c r="H55" i="5" l="1"/>
  <c r="I54" i="5"/>
  <c r="J54" i="5"/>
  <c r="H56" i="5" l="1"/>
  <c r="J55" i="5"/>
  <c r="I55" i="5"/>
  <c r="I56" i="5" l="1"/>
  <c r="J56" i="5"/>
  <c r="H57" i="5"/>
  <c r="H58" i="5" l="1"/>
  <c r="I57" i="5"/>
  <c r="J57" i="5"/>
  <c r="H59" i="5" l="1"/>
  <c r="J58" i="5"/>
  <c r="I58" i="5"/>
  <c r="I59" i="5" l="1"/>
  <c r="H60" i="5"/>
  <c r="J59" i="5"/>
  <c r="H61" i="5" l="1"/>
  <c r="J60" i="5"/>
  <c r="I60" i="5"/>
  <c r="I61" i="5" l="1"/>
  <c r="H62" i="5"/>
  <c r="J61" i="5"/>
  <c r="H63" i="5" l="1"/>
  <c r="J62" i="5"/>
  <c r="I62" i="5"/>
  <c r="H64" i="5" l="1"/>
  <c r="J63" i="5"/>
  <c r="I63" i="5"/>
  <c r="J64" i="5" l="1"/>
  <c r="H65" i="5"/>
  <c r="I64" i="5"/>
  <c r="J65" i="5" l="1"/>
  <c r="H66" i="5"/>
  <c r="I65" i="5"/>
  <c r="J66" i="5" l="1"/>
  <c r="I66" i="5"/>
  <c r="H67" i="5"/>
  <c r="H68" i="5" l="1"/>
  <c r="J67" i="5"/>
  <c r="I67" i="5"/>
  <c r="J68" i="5" l="1"/>
  <c r="I68" i="5"/>
  <c r="H69" i="5"/>
  <c r="H70" i="5" l="1"/>
  <c r="I69" i="5"/>
  <c r="J69" i="5"/>
  <c r="H71" i="5" l="1"/>
  <c r="J70" i="5"/>
  <c r="I70" i="5"/>
  <c r="I71" i="5" l="1"/>
  <c r="H72" i="5"/>
  <c r="J71" i="5"/>
  <c r="J72" i="5" l="1"/>
  <c r="I72" i="5"/>
  <c r="H73" i="5"/>
  <c r="I73" i="5" l="1"/>
  <c r="H74" i="5"/>
  <c r="J73" i="5"/>
  <c r="H75" i="5" l="1"/>
  <c r="I74" i="5"/>
  <c r="J74" i="5"/>
  <c r="I75" i="5" l="1"/>
  <c r="H76" i="5"/>
  <c r="J75" i="5"/>
  <c r="J76" i="5" l="1"/>
  <c r="I76" i="5"/>
</calcChain>
</file>

<file path=xl/sharedStrings.xml><?xml version="1.0" encoding="utf-8"?>
<sst xmlns="http://schemas.openxmlformats.org/spreadsheetml/2006/main" count="331" uniqueCount="91">
  <si>
    <t>Points</t>
  </si>
  <si>
    <t>from</t>
  </si>
  <si>
    <t>to</t>
  </si>
  <si>
    <t>Ξ corrected</t>
  </si>
  <si>
    <t>Ω</t>
  </si>
  <si>
    <t>Pseudo-Arrian</t>
  </si>
  <si>
    <t>Artake</t>
  </si>
  <si>
    <t>Psyllis (the mouth of the river)</t>
  </si>
  <si>
    <t>Kalpa (the mouth of the river)</t>
  </si>
  <si>
    <t>Sangarios (the mouth of the river)</t>
  </si>
  <si>
    <t>Hypios (the mouth of the river)</t>
  </si>
  <si>
    <t>Heracleia Pontica</t>
  </si>
  <si>
    <t>Psylleion</t>
  </si>
  <si>
    <t>Tion</t>
  </si>
  <si>
    <t>Parthenios (the mouth of the river)</t>
  </si>
  <si>
    <t>Amastris</t>
  </si>
  <si>
    <t>Kromna</t>
  </si>
  <si>
    <t>Kytoros</t>
  </si>
  <si>
    <t>Klimax</t>
  </si>
  <si>
    <t>Thymaina</t>
  </si>
  <si>
    <t>Cape Karambis</t>
  </si>
  <si>
    <t>Abunoteichos</t>
  </si>
  <si>
    <t>Kimolis</t>
  </si>
  <si>
    <t>Sinope</t>
  </si>
  <si>
    <t>Halys (the mouth of the river)</t>
  </si>
  <si>
    <t>Amisos</t>
  </si>
  <si>
    <t>Ankon</t>
  </si>
  <si>
    <t>Iris (the mouth of the river)</t>
  </si>
  <si>
    <t>Cape of Herakles</t>
  </si>
  <si>
    <t>Thermodon (the mouth of the river)</t>
  </si>
  <si>
    <t>Polemonion</t>
  </si>
  <si>
    <t>Cape Iasonion</t>
  </si>
  <si>
    <t>Kotyoron</t>
  </si>
  <si>
    <t>Trapezus</t>
  </si>
  <si>
    <t>Rizus</t>
  </si>
  <si>
    <t>Cape Adienon</t>
  </si>
  <si>
    <t>Chordyle</t>
  </si>
  <si>
    <t>Archabis (the mouth of the river)</t>
  </si>
  <si>
    <t>Apsorros</t>
  </si>
  <si>
    <t>Phasis (the mouth of the river)</t>
  </si>
  <si>
    <t>Chariustos (the mouth of the river)</t>
  </si>
  <si>
    <t>Siganeon</t>
  </si>
  <si>
    <t>Hippos (the mouth of the river)</t>
  </si>
  <si>
    <t>Dioskurias</t>
  </si>
  <si>
    <t>Cape Toretike</t>
  </si>
  <si>
    <t>Lazos</t>
  </si>
  <si>
    <t>Achaia</t>
  </si>
  <si>
    <t>Sindikos</t>
  </si>
  <si>
    <t>Hermonassa</t>
  </si>
  <si>
    <t>Achilleion</t>
  </si>
  <si>
    <t>Cape Myrmekion</t>
  </si>
  <si>
    <t>Pantikapaia</t>
  </si>
  <si>
    <t>Tyriktake</t>
  </si>
  <si>
    <t>Nymphaion</t>
  </si>
  <si>
    <t>Theodosia</t>
  </si>
  <si>
    <t>Cape Kriu Metopon</t>
  </si>
  <si>
    <t>Chersonesos</t>
  </si>
  <si>
    <t>Karkinites (the mouth of the river)</t>
  </si>
  <si>
    <t>Tamyrake</t>
  </si>
  <si>
    <t>Hekate Grove</t>
  </si>
  <si>
    <t>Borysthenes (the mouth of the river)</t>
  </si>
  <si>
    <t>Axiakes (the mouth of the river)</t>
  </si>
  <si>
    <t>Tyras (the mouth of the river)</t>
  </si>
  <si>
    <t>Psilon (mouth of the Istrus)</t>
  </si>
  <si>
    <t>Kalos mouth</t>
  </si>
  <si>
    <t>Narakion (the mouth of the Istrus)</t>
  </si>
  <si>
    <t>Sacred mouth</t>
  </si>
  <si>
    <t>Histria</t>
  </si>
  <si>
    <t>Tomi</t>
  </si>
  <si>
    <t>Callatis</t>
  </si>
  <si>
    <t>Dionysopolis</t>
  </si>
  <si>
    <t>Odessus</t>
  </si>
  <si>
    <t>Mesembria</t>
  </si>
  <si>
    <t>Anchialos</t>
  </si>
  <si>
    <t>Apollonia Pontike</t>
  </si>
  <si>
    <t>Cape Thynias</t>
  </si>
  <si>
    <t>Beach of Halmydessos</t>
  </si>
  <si>
    <t>Cape Philia</t>
  </si>
  <si>
    <t>Kyaneai</t>
  </si>
  <si>
    <t>Total length of the coastline</t>
  </si>
  <si>
    <t>Distance between neighbouring points</t>
  </si>
  <si>
    <t>Sanctuary of Artemis/Zeus Ourios</t>
  </si>
  <si>
    <t>Cumulative length of the coastline measured from the Sanctury of Artemis (Zeus Ourios) to the given point</t>
  </si>
  <si>
    <t>Cumulative sum of individual distances</t>
  </si>
  <si>
    <t>Deviation of the sum of Ptolemy's distances (columns А and G) from the sum of the corresponding distances in Pseudo-Arrian (H)</t>
  </si>
  <si>
    <t>Difference between Ptolemy’s value of the coastline total length and the corresponding value in Pseudo-Arrian</t>
  </si>
  <si>
    <t>Pto (Ω)</t>
  </si>
  <si>
    <t>Comparison of Ptolemy’s and Pseudo-Arrian’s coastline length data (distances in stadia)</t>
  </si>
  <si>
    <t>Ps-Arrian</t>
  </si>
  <si>
    <t xml:space="preserve">Ξ corrected: </t>
  </si>
  <si>
    <t>what did he correct exactly and how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</si>
</sst>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Border="0" applyAlignment="0" applyProtection="0"/>
  </cellStyleXfs>
  <cellXfs count="41"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1" fontId="5" fillId="0" borderId="0" xfId="0" applyNumberFormat="1" applyFont="1" applyAlignment="1">
      <alignment horizontal="right" vertical="center"/>
    </xf>
    <xf numFmtId="0" fontId="5" fillId="0" borderId="0" xfId="0" applyFont="1"/>
    <xf numFmtId="1" fontId="5" fillId="0" borderId="0" xfId="0" applyNumberFormat="1" applyFont="1"/>
    <xf numFmtId="0" fontId="6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/>
    </xf>
    <xf numFmtId="1" fontId="0" fillId="0" borderId="0" xfId="0" applyNumberFormat="1" applyFont="1" applyAlignment="1">
      <alignment horizontal="right" vertical="center"/>
    </xf>
    <xf numFmtId="1" fontId="0" fillId="0" borderId="0" xfId="0" applyNumberFormat="1"/>
    <xf numFmtId="0" fontId="7" fillId="0" borderId="0" xfId="0" applyFont="1" applyAlignment="1">
      <alignment vertical="center"/>
    </xf>
    <xf numFmtId="1" fontId="1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1" fontId="6" fillId="0" borderId="0" xfId="0" applyNumberFormat="1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right" vertical="center"/>
    </xf>
    <xf numFmtId="0" fontId="6" fillId="0" borderId="1" xfId="0" applyFont="1" applyBorder="1"/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right" vertical="center"/>
    </xf>
    <xf numFmtId="1" fontId="6" fillId="0" borderId="2" xfId="0" applyNumberFormat="1" applyFont="1" applyBorder="1"/>
    <xf numFmtId="1" fontId="6" fillId="0" borderId="0" xfId="0" applyNumberFormat="1" applyFont="1" applyBorder="1"/>
    <xf numFmtId="0" fontId="8" fillId="0" borderId="0" xfId="0" applyFont="1"/>
    <xf numFmtId="0" fontId="2" fillId="0" borderId="0" xfId="0" applyFont="1"/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mruColors>
      <color rgb="FF15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'Distances in ascending order'!$C$77:$C$78</c:f>
              <c:strCache>
                <c:ptCount val="2"/>
                <c:pt idx="1">
                  <c:v>Ξ corrected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'Distances in ascending order'!$E$3:$E$76</c:f>
              <c:numCache>
                <c:formatCode>General</c:formatCode>
                <c:ptCount val="74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 formatCode="0">
                  <c:v>40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100</c:v>
                </c:pt>
                <c:pt idx="18">
                  <c:v>100</c:v>
                </c:pt>
                <c:pt idx="19">
                  <c:v>120</c:v>
                </c:pt>
                <c:pt idx="20">
                  <c:v>120</c:v>
                </c:pt>
                <c:pt idx="21">
                  <c:v>130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160</c:v>
                </c:pt>
                <c:pt idx="26">
                  <c:v>165</c:v>
                </c:pt>
                <c:pt idx="27" formatCode="0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240</c:v>
                </c:pt>
                <c:pt idx="39">
                  <c:v>270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307.5</c:v>
                </c:pt>
                <c:pt idx="44">
                  <c:v>310</c:v>
                </c:pt>
                <c:pt idx="45">
                  <c:v>320</c:v>
                </c:pt>
                <c:pt idx="46">
                  <c:v>320</c:v>
                </c:pt>
                <c:pt idx="47">
                  <c:v>330</c:v>
                </c:pt>
                <c:pt idx="48">
                  <c:v>350</c:v>
                </c:pt>
                <c:pt idx="49">
                  <c:v>360</c:v>
                </c:pt>
                <c:pt idx="50">
                  <c:v>370</c:v>
                </c:pt>
                <c:pt idx="51">
                  <c:v>380</c:v>
                </c:pt>
                <c:pt idx="52">
                  <c:v>380</c:v>
                </c:pt>
                <c:pt idx="53">
                  <c:v>390</c:v>
                </c:pt>
                <c:pt idx="54">
                  <c:v>430</c:v>
                </c:pt>
                <c:pt idx="55">
                  <c:v>440</c:v>
                </c:pt>
                <c:pt idx="56">
                  <c:v>440</c:v>
                </c:pt>
                <c:pt idx="57">
                  <c:v>450</c:v>
                </c:pt>
                <c:pt idx="58">
                  <c:v>450</c:v>
                </c:pt>
                <c:pt idx="59">
                  <c:v>480</c:v>
                </c:pt>
                <c:pt idx="60">
                  <c:v>480</c:v>
                </c:pt>
                <c:pt idx="61">
                  <c:v>500</c:v>
                </c:pt>
                <c:pt idx="62">
                  <c:v>515</c:v>
                </c:pt>
                <c:pt idx="63">
                  <c:v>550</c:v>
                </c:pt>
                <c:pt idx="64">
                  <c:v>600</c:v>
                </c:pt>
                <c:pt idx="65">
                  <c:v>615</c:v>
                </c:pt>
                <c:pt idx="66">
                  <c:v>660</c:v>
                </c:pt>
                <c:pt idx="67">
                  <c:v>830</c:v>
                </c:pt>
                <c:pt idx="68">
                  <c:v>870</c:v>
                </c:pt>
                <c:pt idx="69">
                  <c:v>1000</c:v>
                </c:pt>
                <c:pt idx="70">
                  <c:v>1020</c:v>
                </c:pt>
                <c:pt idx="71">
                  <c:v>1070</c:v>
                </c:pt>
                <c:pt idx="72">
                  <c:v>1075</c:v>
                </c:pt>
                <c:pt idx="73">
                  <c:v>1200</c:v>
                </c:pt>
              </c:numCache>
            </c:numRef>
          </c:xVal>
          <c:yVal>
            <c:numRef>
              <c:f>'Distances in ascending order'!$I$3:$I$76</c:f>
              <c:numCache>
                <c:formatCode>0</c:formatCode>
                <c:ptCount val="74"/>
                <c:pt idx="0">
                  <c:v>206.28790000000001</c:v>
                </c:pt>
                <c:pt idx="1">
                  <c:v>306.28790000000004</c:v>
                </c:pt>
                <c:pt idx="2">
                  <c:v>369.23290000000003</c:v>
                </c:pt>
                <c:pt idx="3">
                  <c:v>402.82140000000004</c:v>
                </c:pt>
                <c:pt idx="4">
                  <c:v>393.12860000000001</c:v>
                </c:pt>
                <c:pt idx="5">
                  <c:v>479.27359999999999</c:v>
                </c:pt>
                <c:pt idx="6">
                  <c:v>787.13310000000001</c:v>
                </c:pt>
                <c:pt idx="7">
                  <c:v>864.09799999999996</c:v>
                </c:pt>
                <c:pt idx="8">
                  <c:v>899.75919999999996</c:v>
                </c:pt>
                <c:pt idx="9">
                  <c:v>951.70399999999995</c:v>
                </c:pt>
                <c:pt idx="10">
                  <c:v>1107.0747999999999</c:v>
                </c:pt>
                <c:pt idx="11">
                  <c:v>1198.4180999999999</c:v>
                </c:pt>
                <c:pt idx="12">
                  <c:v>1199.0898999999999</c:v>
                </c:pt>
                <c:pt idx="13">
                  <c:v>1232.0548999999999</c:v>
                </c:pt>
                <c:pt idx="14">
                  <c:v>1280.8125999999997</c:v>
                </c:pt>
                <c:pt idx="15">
                  <c:v>1293.6629999999996</c:v>
                </c:pt>
                <c:pt idx="16">
                  <c:v>1419.8534999999997</c:v>
                </c:pt>
                <c:pt idx="17">
                  <c:v>1440.2473999999997</c:v>
                </c:pt>
                <c:pt idx="18">
                  <c:v>1662.3883999999998</c:v>
                </c:pt>
                <c:pt idx="19">
                  <c:v>1759.1160999999997</c:v>
                </c:pt>
                <c:pt idx="20">
                  <c:v>1879.2497999999996</c:v>
                </c:pt>
                <c:pt idx="21">
                  <c:v>1872.7671999999998</c:v>
                </c:pt>
                <c:pt idx="22">
                  <c:v>1846.7671999999998</c:v>
                </c:pt>
                <c:pt idx="23">
                  <c:v>1787.4389999999999</c:v>
                </c:pt>
                <c:pt idx="24">
                  <c:v>2014.5925999999999</c:v>
                </c:pt>
                <c:pt idx="25">
                  <c:v>2144.8504000000003</c:v>
                </c:pt>
                <c:pt idx="26">
                  <c:v>2117.3289000000004</c:v>
                </c:pt>
                <c:pt idx="27">
                  <c:v>2182.1024000000007</c:v>
                </c:pt>
                <c:pt idx="28">
                  <c:v>2156.4147000000003</c:v>
                </c:pt>
                <c:pt idx="29">
                  <c:v>2156.2494000000006</c:v>
                </c:pt>
                <c:pt idx="30">
                  <c:v>2064.9512000000004</c:v>
                </c:pt>
                <c:pt idx="31">
                  <c:v>2009.9512000000004</c:v>
                </c:pt>
                <c:pt idx="32">
                  <c:v>2386.0580000000009</c:v>
                </c:pt>
                <c:pt idx="33">
                  <c:v>2412.6657000000005</c:v>
                </c:pt>
                <c:pt idx="34">
                  <c:v>2418.1698000000006</c:v>
                </c:pt>
                <c:pt idx="35">
                  <c:v>2366.029700000001</c:v>
                </c:pt>
                <c:pt idx="36">
                  <c:v>2479.9417000000012</c:v>
                </c:pt>
                <c:pt idx="37">
                  <c:v>2519.9417000000012</c:v>
                </c:pt>
                <c:pt idx="38">
                  <c:v>2454.7075000000013</c:v>
                </c:pt>
                <c:pt idx="39">
                  <c:v>2632.9854000000014</c:v>
                </c:pt>
                <c:pt idx="40">
                  <c:v>2693.4509000000016</c:v>
                </c:pt>
                <c:pt idx="41">
                  <c:v>2639.8696000000018</c:v>
                </c:pt>
                <c:pt idx="42">
                  <c:v>2543.2001000000018</c:v>
                </c:pt>
                <c:pt idx="43">
                  <c:v>2485.708700000001</c:v>
                </c:pt>
                <c:pt idx="44">
                  <c:v>2298.7660000000014</c:v>
                </c:pt>
                <c:pt idx="45">
                  <c:v>2160.1093000000019</c:v>
                </c:pt>
                <c:pt idx="46">
                  <c:v>2231.8396000000012</c:v>
                </c:pt>
                <c:pt idx="47">
                  <c:v>2194.4797000000017</c:v>
                </c:pt>
                <c:pt idx="48">
                  <c:v>2054.6406000000025</c:v>
                </c:pt>
                <c:pt idx="49">
                  <c:v>2044.3495000000021</c:v>
                </c:pt>
                <c:pt idx="50">
                  <c:v>1861.5121000000017</c:v>
                </c:pt>
                <c:pt idx="51">
                  <c:v>1913.2889000000014</c:v>
                </c:pt>
                <c:pt idx="52">
                  <c:v>1656.806300000002</c:v>
                </c:pt>
                <c:pt idx="53">
                  <c:v>1487.806300000002</c:v>
                </c:pt>
                <c:pt idx="54">
                  <c:v>1648.3168000000023</c:v>
                </c:pt>
                <c:pt idx="55">
                  <c:v>1445.2189000000017</c:v>
                </c:pt>
                <c:pt idx="56">
                  <c:v>1130.2189000000017</c:v>
                </c:pt>
                <c:pt idx="57">
                  <c:v>973.08080000000155</c:v>
                </c:pt>
                <c:pt idx="58">
                  <c:v>748.9296000000013</c:v>
                </c:pt>
                <c:pt idx="59">
                  <c:v>866.80630000000201</c:v>
                </c:pt>
                <c:pt idx="60">
                  <c:v>687.15850000000137</c:v>
                </c:pt>
                <c:pt idx="61">
                  <c:v>541.67430000000058</c:v>
                </c:pt>
                <c:pt idx="62">
                  <c:v>800.07200000000012</c:v>
                </c:pt>
                <c:pt idx="63">
                  <c:v>740.51430000000073</c:v>
                </c:pt>
                <c:pt idx="64">
                  <c:v>1281.8063000000002</c:v>
                </c:pt>
                <c:pt idx="65">
                  <c:v>830.56590000000142</c:v>
                </c:pt>
                <c:pt idx="66">
                  <c:v>741.1053000000029</c:v>
                </c:pt>
                <c:pt idx="67">
                  <c:v>660.47170000000187</c:v>
                </c:pt>
                <c:pt idx="68">
                  <c:v>256.0023000000001</c:v>
                </c:pt>
                <c:pt idx="69">
                  <c:v>-633.56109999999899</c:v>
                </c:pt>
                <c:pt idx="70">
                  <c:v>-950.51970000000074</c:v>
                </c:pt>
                <c:pt idx="71">
                  <c:v>-697.46970000000147</c:v>
                </c:pt>
                <c:pt idx="72">
                  <c:v>-461.61870000000272</c:v>
                </c:pt>
                <c:pt idx="73">
                  <c:v>102.22229999999763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44-45BD-B428-8371E497FFB9}"/>
            </c:ext>
          </c:extLst>
        </c:ser>
        <c:ser>
          <c:idx val="2"/>
          <c:order val="1"/>
          <c:tx>
            <c:strRef>
              <c:f>'Distances in ascending order'!$D$77:$D$78</c:f>
              <c:strCache>
                <c:ptCount val="2"/>
                <c:pt idx="1">
                  <c:v>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'Distances in ascending order'!$E$3:$E$76</c:f>
              <c:numCache>
                <c:formatCode>General</c:formatCode>
                <c:ptCount val="74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 formatCode="0">
                  <c:v>40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100</c:v>
                </c:pt>
                <c:pt idx="18">
                  <c:v>100</c:v>
                </c:pt>
                <c:pt idx="19">
                  <c:v>120</c:v>
                </c:pt>
                <c:pt idx="20">
                  <c:v>120</c:v>
                </c:pt>
                <c:pt idx="21">
                  <c:v>130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160</c:v>
                </c:pt>
                <c:pt idx="26">
                  <c:v>165</c:v>
                </c:pt>
                <c:pt idx="27" formatCode="0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240</c:v>
                </c:pt>
                <c:pt idx="39">
                  <c:v>270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307.5</c:v>
                </c:pt>
                <c:pt idx="44">
                  <c:v>310</c:v>
                </c:pt>
                <c:pt idx="45">
                  <c:v>320</c:v>
                </c:pt>
                <c:pt idx="46">
                  <c:v>320</c:v>
                </c:pt>
                <c:pt idx="47">
                  <c:v>330</c:v>
                </c:pt>
                <c:pt idx="48">
                  <c:v>350</c:v>
                </c:pt>
                <c:pt idx="49">
                  <c:v>360</c:v>
                </c:pt>
                <c:pt idx="50">
                  <c:v>370</c:v>
                </c:pt>
                <c:pt idx="51">
                  <c:v>380</c:v>
                </c:pt>
                <c:pt idx="52">
                  <c:v>380</c:v>
                </c:pt>
                <c:pt idx="53">
                  <c:v>390</c:v>
                </c:pt>
                <c:pt idx="54">
                  <c:v>430</c:v>
                </c:pt>
                <c:pt idx="55">
                  <c:v>440</c:v>
                </c:pt>
                <c:pt idx="56">
                  <c:v>440</c:v>
                </c:pt>
                <c:pt idx="57">
                  <c:v>450</c:v>
                </c:pt>
                <c:pt idx="58">
                  <c:v>450</c:v>
                </c:pt>
                <c:pt idx="59">
                  <c:v>480</c:v>
                </c:pt>
                <c:pt idx="60">
                  <c:v>480</c:v>
                </c:pt>
                <c:pt idx="61">
                  <c:v>500</c:v>
                </c:pt>
                <c:pt idx="62">
                  <c:v>515</c:v>
                </c:pt>
                <c:pt idx="63">
                  <c:v>550</c:v>
                </c:pt>
                <c:pt idx="64">
                  <c:v>600</c:v>
                </c:pt>
                <c:pt idx="65">
                  <c:v>615</c:v>
                </c:pt>
                <c:pt idx="66">
                  <c:v>660</c:v>
                </c:pt>
                <c:pt idx="67">
                  <c:v>830</c:v>
                </c:pt>
                <c:pt idx="68">
                  <c:v>870</c:v>
                </c:pt>
                <c:pt idx="69">
                  <c:v>1000</c:v>
                </c:pt>
                <c:pt idx="70">
                  <c:v>1020</c:v>
                </c:pt>
                <c:pt idx="71">
                  <c:v>1070</c:v>
                </c:pt>
                <c:pt idx="72">
                  <c:v>1075</c:v>
                </c:pt>
                <c:pt idx="73">
                  <c:v>1200</c:v>
                </c:pt>
              </c:numCache>
            </c:numRef>
          </c:xVal>
          <c:yVal>
            <c:numRef>
              <c:f>'Distances in ascending order'!$J$3:$J$76</c:f>
              <c:numCache>
                <c:formatCode>0</c:formatCode>
                <c:ptCount val="74"/>
                <c:pt idx="0">
                  <c:v>206.28790000000001</c:v>
                </c:pt>
                <c:pt idx="1">
                  <c:v>472.95460000000003</c:v>
                </c:pt>
                <c:pt idx="2">
                  <c:v>566.50150000000008</c:v>
                </c:pt>
                <c:pt idx="3">
                  <c:v>600.09</c:v>
                </c:pt>
                <c:pt idx="4">
                  <c:v>830.59230000000002</c:v>
                </c:pt>
                <c:pt idx="5">
                  <c:v>916.7373</c:v>
                </c:pt>
                <c:pt idx="6">
                  <c:v>1224.5968</c:v>
                </c:pt>
                <c:pt idx="7">
                  <c:v>1373.9632000000001</c:v>
                </c:pt>
                <c:pt idx="8">
                  <c:v>1433.8412000000001</c:v>
                </c:pt>
                <c:pt idx="9">
                  <c:v>1485.7860000000001</c:v>
                </c:pt>
                <c:pt idx="10">
                  <c:v>1571.4407000000001</c:v>
                </c:pt>
                <c:pt idx="11">
                  <c:v>1662.7840000000001</c:v>
                </c:pt>
                <c:pt idx="12">
                  <c:v>1663.4558000000002</c:v>
                </c:pt>
                <c:pt idx="13">
                  <c:v>1633.8202000000001</c:v>
                </c:pt>
                <c:pt idx="14">
                  <c:v>1739.5351000000001</c:v>
                </c:pt>
                <c:pt idx="15">
                  <c:v>1752.3854999999999</c:v>
                </c:pt>
                <c:pt idx="16">
                  <c:v>1878.576</c:v>
                </c:pt>
                <c:pt idx="17">
                  <c:v>1898.9699000000001</c:v>
                </c:pt>
                <c:pt idx="18">
                  <c:v>2058.4596999999999</c:v>
                </c:pt>
                <c:pt idx="19">
                  <c:v>2155.1873999999998</c:v>
                </c:pt>
                <c:pt idx="20">
                  <c:v>2212.8878999999997</c:v>
                </c:pt>
                <c:pt idx="21">
                  <c:v>2206.4052999999999</c:v>
                </c:pt>
                <c:pt idx="22">
                  <c:v>2147.4052999999999</c:v>
                </c:pt>
                <c:pt idx="23">
                  <c:v>2088.0771</c:v>
                </c:pt>
                <c:pt idx="24">
                  <c:v>2315.2307000000001</c:v>
                </c:pt>
                <c:pt idx="25">
                  <c:v>2453.5901000000003</c:v>
                </c:pt>
                <c:pt idx="26">
                  <c:v>2426.0686000000005</c:v>
                </c:pt>
                <c:pt idx="27">
                  <c:v>2490.8421000000008</c:v>
                </c:pt>
                <c:pt idx="28">
                  <c:v>2362.3041000000012</c:v>
                </c:pt>
                <c:pt idx="29">
                  <c:v>2362.1388000000015</c:v>
                </c:pt>
                <c:pt idx="30">
                  <c:v>2270.8406000000014</c:v>
                </c:pt>
                <c:pt idx="31">
                  <c:v>2179.3289000000013</c:v>
                </c:pt>
                <c:pt idx="32">
                  <c:v>2555.4357000000018</c:v>
                </c:pt>
                <c:pt idx="33">
                  <c:v>2695.9588000000022</c:v>
                </c:pt>
                <c:pt idx="34">
                  <c:v>2701.4629000000023</c:v>
                </c:pt>
                <c:pt idx="35">
                  <c:v>2664.7649000000019</c:v>
                </c:pt>
                <c:pt idx="36">
                  <c:v>2780.0269000000017</c:v>
                </c:pt>
                <c:pt idx="37">
                  <c:v>2820.0269000000017</c:v>
                </c:pt>
                <c:pt idx="38">
                  <c:v>2786.6077000000014</c:v>
                </c:pt>
                <c:pt idx="39">
                  <c:v>2964.8856000000014</c:v>
                </c:pt>
                <c:pt idx="40">
                  <c:v>3025.3511000000017</c:v>
                </c:pt>
                <c:pt idx="41">
                  <c:v>2971.7698000000019</c:v>
                </c:pt>
                <c:pt idx="42">
                  <c:v>2875.1003000000019</c:v>
                </c:pt>
                <c:pt idx="43">
                  <c:v>2817.6089000000011</c:v>
                </c:pt>
                <c:pt idx="44">
                  <c:v>2630.6662000000015</c:v>
                </c:pt>
                <c:pt idx="45">
                  <c:v>2492.0095000000019</c:v>
                </c:pt>
                <c:pt idx="46">
                  <c:v>2172.0095000000019</c:v>
                </c:pt>
                <c:pt idx="47">
                  <c:v>2328.9926000000014</c:v>
                </c:pt>
                <c:pt idx="48">
                  <c:v>2333.4588000000022</c:v>
                </c:pt>
                <c:pt idx="49">
                  <c:v>2323.1677000000018</c:v>
                </c:pt>
                <c:pt idx="50">
                  <c:v>2140.3303000000014</c:v>
                </c:pt>
                <c:pt idx="51">
                  <c:v>2192.1071000000011</c:v>
                </c:pt>
                <c:pt idx="52">
                  <c:v>1935.6245000000017</c:v>
                </c:pt>
                <c:pt idx="53">
                  <c:v>1918.6245000000017</c:v>
                </c:pt>
                <c:pt idx="54">
                  <c:v>2027.8943000000017</c:v>
                </c:pt>
                <c:pt idx="55">
                  <c:v>1824.7964000000011</c:v>
                </c:pt>
                <c:pt idx="56">
                  <c:v>1556.0622000000003</c:v>
                </c:pt>
                <c:pt idx="57">
                  <c:v>1398.9241000000002</c:v>
                </c:pt>
                <c:pt idx="58">
                  <c:v>1174.7728999999999</c:v>
                </c:pt>
                <c:pt idx="59">
                  <c:v>1282.7849999999999</c:v>
                </c:pt>
                <c:pt idx="60">
                  <c:v>1103.1371999999992</c:v>
                </c:pt>
                <c:pt idx="61">
                  <c:v>1004.8906999999999</c:v>
                </c:pt>
                <c:pt idx="62">
                  <c:v>1263.2883999999995</c:v>
                </c:pt>
                <c:pt idx="63">
                  <c:v>1203.7307000000001</c:v>
                </c:pt>
                <c:pt idx="64">
                  <c:v>1745.0227000000014</c:v>
                </c:pt>
                <c:pt idx="65">
                  <c:v>1293.7823000000026</c:v>
                </c:pt>
                <c:pt idx="66">
                  <c:v>1204.3217000000041</c:v>
                </c:pt>
                <c:pt idx="67">
                  <c:v>1123.688100000003</c:v>
                </c:pt>
                <c:pt idx="68">
                  <c:v>643.78850000000239</c:v>
                </c:pt>
                <c:pt idx="69">
                  <c:v>-245.77489999999671</c:v>
                </c:pt>
                <c:pt idx="70">
                  <c:v>-531.67489999999816</c:v>
                </c:pt>
                <c:pt idx="71">
                  <c:v>-278.62489999999889</c:v>
                </c:pt>
                <c:pt idx="72">
                  <c:v>-42.310900000000402</c:v>
                </c:pt>
                <c:pt idx="73">
                  <c:v>521.53009999999995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44-45BD-B428-8371E497F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267680"/>
        <c:axId val="766268008"/>
      </c:scatterChart>
      <c:valAx>
        <c:axId val="766267680"/>
        <c:scaling>
          <c:orientation val="minMax"/>
          <c:max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sz="1600" b="1" i="0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Length of individual coastal segments in Pseudo-Arrian's </a:t>
                </a:r>
                <a:r>
                  <a:rPr lang="en-US" sz="1600" b="1" i="1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Periplus</a:t>
                </a:r>
                <a:endParaRPr lang="ru-RU" sz="1600" b="1" i="1" baseline="0">
                  <a:solidFill>
                    <a:schemeClr val="tx1"/>
                  </a:solidFill>
                  <a:latin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268008"/>
        <c:crosses val="autoZero"/>
        <c:crossBetween val="midCat"/>
        <c:majorUnit val="100"/>
      </c:valAx>
      <c:valAx>
        <c:axId val="766268008"/>
        <c:scaling>
          <c:orientation val="minMax"/>
          <c:max val="305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sz="1600" b="1" i="0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Deviation of the sum of Ptolemy's segments</a:t>
                </a:r>
              </a:p>
              <a:p>
                <a:pPr>
                  <a:defRPr sz="1600" b="1">
                    <a:solidFill>
                      <a:schemeClr val="tx1"/>
                    </a:solidFill>
                    <a:latin typeface="Times New Roman" panose="02020603050405020304" pitchFamily="18" charset="0"/>
                  </a:defRPr>
                </a:pPr>
                <a:r>
                  <a:rPr lang="en-US" sz="1600" b="1" i="0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from the sum of the corresponding segments in Pseudo-Arrian</a:t>
                </a:r>
                <a:endParaRPr lang="ru-RU" sz="1600" b="1" i="0" baseline="0">
                  <a:solidFill>
                    <a:schemeClr val="tx1"/>
                  </a:solidFill>
                  <a:latin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267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'Ptolemy vs. Pseudo-Arrian'!$C$79:$C$79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'Ptolemy vs. Pseudo-Arrian'!$H$5:$H$78</c:f>
              <c:numCache>
                <c:formatCode>0</c:formatCode>
                <c:ptCount val="74"/>
                <c:pt idx="0" formatCode="General">
                  <c:v>390</c:v>
                </c:pt>
                <c:pt idx="1">
                  <c:v>540</c:v>
                </c:pt>
                <c:pt idx="2">
                  <c:v>750</c:v>
                </c:pt>
                <c:pt idx="3" formatCode="General">
                  <c:v>990</c:v>
                </c:pt>
                <c:pt idx="4" formatCode="General">
                  <c:v>1170</c:v>
                </c:pt>
                <c:pt idx="5" formatCode="General">
                  <c:v>1550</c:v>
                </c:pt>
                <c:pt idx="6" formatCode="General">
                  <c:v>1870</c:v>
                </c:pt>
                <c:pt idx="7" formatCode="General">
                  <c:v>1960</c:v>
                </c:pt>
                <c:pt idx="8" formatCode="General">
                  <c:v>2110</c:v>
                </c:pt>
                <c:pt idx="9" formatCode="General">
                  <c:v>2200</c:v>
                </c:pt>
                <c:pt idx="10" formatCode="General">
                  <c:v>2380</c:v>
                </c:pt>
                <c:pt idx="11" formatCode="General">
                  <c:v>2470</c:v>
                </c:pt>
                <c:pt idx="12" formatCode="General">
                  <c:v>2560</c:v>
                </c:pt>
                <c:pt idx="13" formatCode="General">
                  <c:v>2620</c:v>
                </c:pt>
                <c:pt idx="14" formatCode="General">
                  <c:v>2740</c:v>
                </c:pt>
                <c:pt idx="15" formatCode="General">
                  <c:v>2950</c:v>
                </c:pt>
                <c:pt idx="16" formatCode="General">
                  <c:v>3130</c:v>
                </c:pt>
                <c:pt idx="17" formatCode="General">
                  <c:v>3680</c:v>
                </c:pt>
                <c:pt idx="18" formatCode="General">
                  <c:v>4340</c:v>
                </c:pt>
                <c:pt idx="19" formatCode="General">
                  <c:v>4710</c:v>
                </c:pt>
                <c:pt idx="20" formatCode="General">
                  <c:v>4870</c:v>
                </c:pt>
                <c:pt idx="21" formatCode="General">
                  <c:v>4870</c:v>
                </c:pt>
                <c:pt idx="22" formatCode="General">
                  <c:v>5230</c:v>
                </c:pt>
                <c:pt idx="23" formatCode="General">
                  <c:v>5270</c:v>
                </c:pt>
                <c:pt idx="24" formatCode="General">
                  <c:v>5650</c:v>
                </c:pt>
                <c:pt idx="25" formatCode="General">
                  <c:v>5780</c:v>
                </c:pt>
                <c:pt idx="26" formatCode="General">
                  <c:v>5960</c:v>
                </c:pt>
                <c:pt idx="27" formatCode="General">
                  <c:v>7035</c:v>
                </c:pt>
                <c:pt idx="28" formatCode="General">
                  <c:v>7485</c:v>
                </c:pt>
                <c:pt idx="29" formatCode="General">
                  <c:v>7575</c:v>
                </c:pt>
                <c:pt idx="30" formatCode="General">
                  <c:v>7675</c:v>
                </c:pt>
                <c:pt idx="31" formatCode="General">
                  <c:v>7982.5</c:v>
                </c:pt>
                <c:pt idx="32" formatCode="General">
                  <c:v>8042.5</c:v>
                </c:pt>
                <c:pt idx="33" formatCode="General">
                  <c:v>8492.5</c:v>
                </c:pt>
                <c:pt idx="34" formatCode="General">
                  <c:v>8582.5</c:v>
                </c:pt>
                <c:pt idx="35" formatCode="General">
                  <c:v>8882.5</c:v>
                </c:pt>
                <c:pt idx="36" formatCode="General">
                  <c:v>9152.5</c:v>
                </c:pt>
                <c:pt idx="37" formatCode="General">
                  <c:v>9317.5</c:v>
                </c:pt>
                <c:pt idx="38" formatCode="General">
                  <c:v>10387.5</c:v>
                </c:pt>
                <c:pt idx="39" formatCode="General">
                  <c:v>10597.5</c:v>
                </c:pt>
                <c:pt idx="40" formatCode="General">
                  <c:v>10747.5</c:v>
                </c:pt>
                <c:pt idx="41" formatCode="General">
                  <c:v>11577.5</c:v>
                </c:pt>
                <c:pt idx="42" formatCode="General">
                  <c:v>12017.5</c:v>
                </c:pt>
                <c:pt idx="43" formatCode="General">
                  <c:v>12532.5</c:v>
                </c:pt>
                <c:pt idx="44" formatCode="General">
                  <c:v>12612.5</c:v>
                </c:pt>
                <c:pt idx="45" formatCode="General">
                  <c:v>12637.5</c:v>
                </c:pt>
                <c:pt idx="46" formatCode="General">
                  <c:v>12697.5</c:v>
                </c:pt>
                <c:pt idx="47" formatCode="General">
                  <c:v>12722.5</c:v>
                </c:pt>
                <c:pt idx="48" formatCode="General">
                  <c:v>13337.5</c:v>
                </c:pt>
                <c:pt idx="49" formatCode="General">
                  <c:v>14357.5</c:v>
                </c:pt>
                <c:pt idx="50" formatCode="General">
                  <c:v>14837.5</c:v>
                </c:pt>
                <c:pt idx="51" formatCode="General">
                  <c:v>15437.5</c:v>
                </c:pt>
                <c:pt idx="52" formatCode="General">
                  <c:v>16437.5</c:v>
                </c:pt>
                <c:pt idx="53" formatCode="General">
                  <c:v>17637.5</c:v>
                </c:pt>
                <c:pt idx="54" formatCode="General">
                  <c:v>17837.5</c:v>
                </c:pt>
                <c:pt idx="55" formatCode="General">
                  <c:v>18317.5</c:v>
                </c:pt>
                <c:pt idx="56" formatCode="General">
                  <c:v>18647.5</c:v>
                </c:pt>
                <c:pt idx="57" formatCode="General">
                  <c:v>19517.5</c:v>
                </c:pt>
                <c:pt idx="58" formatCode="General">
                  <c:v>19617.5</c:v>
                </c:pt>
                <c:pt idx="59" formatCode="General">
                  <c:v>19677.5</c:v>
                </c:pt>
                <c:pt idx="60" formatCode="General">
                  <c:v>19797.5</c:v>
                </c:pt>
                <c:pt idx="61" formatCode="General">
                  <c:v>20297.5</c:v>
                </c:pt>
                <c:pt idx="62" formatCode="General">
                  <c:v>20597.5</c:v>
                </c:pt>
                <c:pt idx="63" formatCode="General">
                  <c:v>20897.5</c:v>
                </c:pt>
                <c:pt idx="64" formatCode="General">
                  <c:v>21337.5</c:v>
                </c:pt>
                <c:pt idx="65" formatCode="General">
                  <c:v>21537.5</c:v>
                </c:pt>
                <c:pt idx="66" formatCode="General">
                  <c:v>21887.5</c:v>
                </c:pt>
                <c:pt idx="67" formatCode="General">
                  <c:v>21957.5</c:v>
                </c:pt>
                <c:pt idx="68" formatCode="General">
                  <c:v>22137.5</c:v>
                </c:pt>
                <c:pt idx="69" formatCode="General">
                  <c:v>22567.5</c:v>
                </c:pt>
                <c:pt idx="70" formatCode="General">
                  <c:v>22767.5</c:v>
                </c:pt>
                <c:pt idx="71" formatCode="General">
                  <c:v>23077.5</c:v>
                </c:pt>
                <c:pt idx="72" formatCode="General">
                  <c:v>23397.5</c:v>
                </c:pt>
                <c:pt idx="73" formatCode="General">
                  <c:v>23437.5</c:v>
                </c:pt>
              </c:numCache>
            </c:numRef>
          </c:xVal>
          <c:yVal>
            <c:numRef>
              <c:f>'Ptolemy vs. Pseudo-Arrian'!$I$5:$I$78</c:f>
              <c:numCache>
                <c:formatCode>0</c:formatCode>
                <c:ptCount val="74"/>
                <c:pt idx="0">
                  <c:v>-169</c:v>
                </c:pt>
                <c:pt idx="1">
                  <c:v>-195</c:v>
                </c:pt>
                <c:pt idx="2">
                  <c:v>-247.14009999999996</c:v>
                </c:pt>
                <c:pt idx="3">
                  <c:v>-312.37429999999995</c:v>
                </c:pt>
                <c:pt idx="4">
                  <c:v>-247.60079999999994</c:v>
                </c:pt>
                <c:pt idx="5">
                  <c:v>-195.82400000000007</c:v>
                </c:pt>
                <c:pt idx="6">
                  <c:v>-334.48070000000007</c:v>
                </c:pt>
                <c:pt idx="7">
                  <c:v>-243.13740000000007</c:v>
                </c:pt>
                <c:pt idx="8">
                  <c:v>-302.46559999999999</c:v>
                </c:pt>
                <c:pt idx="9">
                  <c:v>-301.79379999999992</c:v>
                </c:pt>
                <c:pt idx="10">
                  <c:v>-327.48149999999987</c:v>
                </c:pt>
                <c:pt idx="11">
                  <c:v>-294.51649999999972</c:v>
                </c:pt>
                <c:pt idx="12">
                  <c:v>-245.75879999999961</c:v>
                </c:pt>
                <c:pt idx="13">
                  <c:v>-159.61379999999963</c:v>
                </c:pt>
                <c:pt idx="14">
                  <c:v>-62.886099999999715</c:v>
                </c:pt>
                <c:pt idx="15">
                  <c:v>51.025900000000092</c:v>
                </c:pt>
                <c:pt idx="16">
                  <c:v>50.860599999999977</c:v>
                </c:pt>
                <c:pt idx="17">
                  <c:v>-8.6970999999998639</c:v>
                </c:pt>
                <c:pt idx="18">
                  <c:v>-98.15769999999975</c:v>
                </c:pt>
                <c:pt idx="19">
                  <c:v>-280.99510000000009</c:v>
                </c:pt>
                <c:pt idx="20">
                  <c:v>-150.73729999999978</c:v>
                </c:pt>
                <c:pt idx="21">
                  <c:v>55.550600000000486</c:v>
                </c:pt>
                <c:pt idx="22">
                  <c:v>45.259500000000116</c:v>
                </c:pt>
                <c:pt idx="23">
                  <c:v>78.847999999999956</c:v>
                </c:pt>
                <c:pt idx="24">
                  <c:v>-177.63460000000032</c:v>
                </c:pt>
                <c:pt idx="25">
                  <c:v>-184.11720000000059</c:v>
                </c:pt>
                <c:pt idx="26">
                  <c:v>-275.41540000000077</c:v>
                </c:pt>
                <c:pt idx="27">
                  <c:v>-39.564400000001115</c:v>
                </c:pt>
                <c:pt idx="28">
                  <c:v>-196.70250000000124</c:v>
                </c:pt>
                <c:pt idx="29">
                  <c:v>-183.85210000000097</c:v>
                </c:pt>
                <c:pt idx="30">
                  <c:v>-163.45820000000094</c:v>
                </c:pt>
                <c:pt idx="31">
                  <c:v>-220.94960000000083</c:v>
                </c:pt>
                <c:pt idx="32">
                  <c:v>86.909899999998743</c:v>
                </c:pt>
                <c:pt idx="33">
                  <c:v>-137.2413000000015</c:v>
                </c:pt>
                <c:pt idx="34">
                  <c:v>-11.050800000000891</c:v>
                </c:pt>
                <c:pt idx="35">
                  <c:v>49.414699999999357</c:v>
                </c:pt>
                <c:pt idx="36">
                  <c:v>227.69259999999849</c:v>
                </c:pt>
                <c:pt idx="37">
                  <c:v>200.17109999999775</c:v>
                </c:pt>
                <c:pt idx="38">
                  <c:v>453.22109999999702</c:v>
                </c:pt>
                <c:pt idx="39">
                  <c:v>493.22109999999702</c:v>
                </c:pt>
                <c:pt idx="40">
                  <c:v>720.37469999999666</c:v>
                </c:pt>
                <c:pt idx="41">
                  <c:v>639.74109999999746</c:v>
                </c:pt>
                <c:pt idx="42">
                  <c:v>436.6431999999968</c:v>
                </c:pt>
                <c:pt idx="43">
                  <c:v>695.04089999999633</c:v>
                </c:pt>
                <c:pt idx="44">
                  <c:v>850.41169999999693</c:v>
                </c:pt>
                <c:pt idx="45">
                  <c:v>950.41169999999693</c:v>
                </c:pt>
                <c:pt idx="46">
                  <c:v>1027.3765999999978</c:v>
                </c:pt>
                <c:pt idx="47">
                  <c:v>1090.3215999999975</c:v>
                </c:pt>
                <c:pt idx="48">
                  <c:v>639.0811999999969</c:v>
                </c:pt>
                <c:pt idx="49">
                  <c:v>322.12259999999696</c:v>
                </c:pt>
                <c:pt idx="50">
                  <c:v>439.99929999999767</c:v>
                </c:pt>
                <c:pt idx="51">
                  <c:v>981.29129999999714</c:v>
                </c:pt>
                <c:pt idx="52">
                  <c:v>91.727899999998044</c:v>
                </c:pt>
                <c:pt idx="53">
                  <c:v>655.56889999999839</c:v>
                </c:pt>
                <c:pt idx="54">
                  <c:v>1031.6756999999998</c:v>
                </c:pt>
                <c:pt idx="55">
                  <c:v>852.02790000000095</c:v>
                </c:pt>
                <c:pt idx="56">
                  <c:v>814.66800000000148</c:v>
                </c:pt>
                <c:pt idx="57">
                  <c:v>410.19859999999971</c:v>
                </c:pt>
                <c:pt idx="58">
                  <c:v>632.33959999999934</c:v>
                </c:pt>
                <c:pt idx="59">
                  <c:v>668.00079999999798</c:v>
                </c:pt>
                <c:pt idx="60">
                  <c:v>788.13449999999648</c:v>
                </c:pt>
                <c:pt idx="61">
                  <c:v>642.65029999999751</c:v>
                </c:pt>
                <c:pt idx="62">
                  <c:v>589.06899999999587</c:v>
                </c:pt>
                <c:pt idx="63">
                  <c:v>492.3994999999959</c:v>
                </c:pt>
                <c:pt idx="64">
                  <c:v>177.3994999999959</c:v>
                </c:pt>
                <c:pt idx="65">
                  <c:v>204.00719999999637</c:v>
                </c:pt>
                <c:pt idx="66">
                  <c:v>64.16809999999532</c:v>
                </c:pt>
                <c:pt idx="67">
                  <c:v>116.11289999999644</c:v>
                </c:pt>
                <c:pt idx="68">
                  <c:v>61.112899999996444</c:v>
                </c:pt>
                <c:pt idx="69">
                  <c:v>221.62339999999676</c:v>
                </c:pt>
                <c:pt idx="70">
                  <c:v>227.12749999999505</c:v>
                </c:pt>
                <c:pt idx="71">
                  <c:v>40.184799999995448</c:v>
                </c:pt>
                <c:pt idx="72">
                  <c:v>111.91509999999471</c:v>
                </c:pt>
                <c:pt idx="73">
                  <c:v>102.22229999999399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20-4C08-BEBC-B3E5092E3FE3}"/>
            </c:ext>
          </c:extLst>
        </c:ser>
        <c:ser>
          <c:idx val="2"/>
          <c:order val="1"/>
          <c:tx>
            <c:strRef>
              <c:f>'Ptolemy vs. Pseudo-Arrian'!$D$79:$D$79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'Ptolemy vs. Pseudo-Arrian'!$H$5:$H$78</c:f>
              <c:numCache>
                <c:formatCode>0</c:formatCode>
                <c:ptCount val="74"/>
                <c:pt idx="0" formatCode="General">
                  <c:v>390</c:v>
                </c:pt>
                <c:pt idx="1">
                  <c:v>540</c:v>
                </c:pt>
                <c:pt idx="2">
                  <c:v>750</c:v>
                </c:pt>
                <c:pt idx="3" formatCode="General">
                  <c:v>990</c:v>
                </c:pt>
                <c:pt idx="4" formatCode="General">
                  <c:v>1170</c:v>
                </c:pt>
                <c:pt idx="5" formatCode="General">
                  <c:v>1550</c:v>
                </c:pt>
                <c:pt idx="6" formatCode="General">
                  <c:v>1870</c:v>
                </c:pt>
                <c:pt idx="7" formatCode="General">
                  <c:v>1960</c:v>
                </c:pt>
                <c:pt idx="8" formatCode="General">
                  <c:v>2110</c:v>
                </c:pt>
                <c:pt idx="9" formatCode="General">
                  <c:v>2200</c:v>
                </c:pt>
                <c:pt idx="10" formatCode="General">
                  <c:v>2380</c:v>
                </c:pt>
                <c:pt idx="11" formatCode="General">
                  <c:v>2470</c:v>
                </c:pt>
                <c:pt idx="12" formatCode="General">
                  <c:v>2560</c:v>
                </c:pt>
                <c:pt idx="13" formatCode="General">
                  <c:v>2620</c:v>
                </c:pt>
                <c:pt idx="14" formatCode="General">
                  <c:v>2740</c:v>
                </c:pt>
                <c:pt idx="15" formatCode="General">
                  <c:v>2950</c:v>
                </c:pt>
                <c:pt idx="16" formatCode="General">
                  <c:v>3130</c:v>
                </c:pt>
                <c:pt idx="17" formatCode="General">
                  <c:v>3680</c:v>
                </c:pt>
                <c:pt idx="18" formatCode="General">
                  <c:v>4340</c:v>
                </c:pt>
                <c:pt idx="19" formatCode="General">
                  <c:v>4710</c:v>
                </c:pt>
                <c:pt idx="20" formatCode="General">
                  <c:v>4870</c:v>
                </c:pt>
                <c:pt idx="21" formatCode="General">
                  <c:v>4870</c:v>
                </c:pt>
                <c:pt idx="22" formatCode="General">
                  <c:v>5230</c:v>
                </c:pt>
                <c:pt idx="23" formatCode="General">
                  <c:v>5270</c:v>
                </c:pt>
                <c:pt idx="24" formatCode="General">
                  <c:v>5650</c:v>
                </c:pt>
                <c:pt idx="25" formatCode="General">
                  <c:v>5780</c:v>
                </c:pt>
                <c:pt idx="26" formatCode="General">
                  <c:v>5960</c:v>
                </c:pt>
                <c:pt idx="27" formatCode="General">
                  <c:v>7035</c:v>
                </c:pt>
                <c:pt idx="28" formatCode="General">
                  <c:v>7485</c:v>
                </c:pt>
                <c:pt idx="29" formatCode="General">
                  <c:v>7575</c:v>
                </c:pt>
                <c:pt idx="30" formatCode="General">
                  <c:v>7675</c:v>
                </c:pt>
                <c:pt idx="31" formatCode="General">
                  <c:v>7982.5</c:v>
                </c:pt>
                <c:pt idx="32" formatCode="General">
                  <c:v>8042.5</c:v>
                </c:pt>
                <c:pt idx="33" formatCode="General">
                  <c:v>8492.5</c:v>
                </c:pt>
                <c:pt idx="34" formatCode="General">
                  <c:v>8582.5</c:v>
                </c:pt>
                <c:pt idx="35" formatCode="General">
                  <c:v>8882.5</c:v>
                </c:pt>
                <c:pt idx="36" formatCode="General">
                  <c:v>9152.5</c:v>
                </c:pt>
                <c:pt idx="37" formatCode="General">
                  <c:v>9317.5</c:v>
                </c:pt>
                <c:pt idx="38" formatCode="General">
                  <c:v>10387.5</c:v>
                </c:pt>
                <c:pt idx="39" formatCode="General">
                  <c:v>10597.5</c:v>
                </c:pt>
                <c:pt idx="40" formatCode="General">
                  <c:v>10747.5</c:v>
                </c:pt>
                <c:pt idx="41" formatCode="General">
                  <c:v>11577.5</c:v>
                </c:pt>
                <c:pt idx="42" formatCode="General">
                  <c:v>12017.5</c:v>
                </c:pt>
                <c:pt idx="43" formatCode="General">
                  <c:v>12532.5</c:v>
                </c:pt>
                <c:pt idx="44" formatCode="General">
                  <c:v>12612.5</c:v>
                </c:pt>
                <c:pt idx="45" formatCode="General">
                  <c:v>12637.5</c:v>
                </c:pt>
                <c:pt idx="46" formatCode="General">
                  <c:v>12697.5</c:v>
                </c:pt>
                <c:pt idx="47" formatCode="General">
                  <c:v>12722.5</c:v>
                </c:pt>
                <c:pt idx="48" formatCode="General">
                  <c:v>13337.5</c:v>
                </c:pt>
                <c:pt idx="49" formatCode="General">
                  <c:v>14357.5</c:v>
                </c:pt>
                <c:pt idx="50" formatCode="General">
                  <c:v>14837.5</c:v>
                </c:pt>
                <c:pt idx="51" formatCode="General">
                  <c:v>15437.5</c:v>
                </c:pt>
                <c:pt idx="52" formatCode="General">
                  <c:v>16437.5</c:v>
                </c:pt>
                <c:pt idx="53" formatCode="General">
                  <c:v>17637.5</c:v>
                </c:pt>
                <c:pt idx="54" formatCode="General">
                  <c:v>17837.5</c:v>
                </c:pt>
                <c:pt idx="55" formatCode="General">
                  <c:v>18317.5</c:v>
                </c:pt>
                <c:pt idx="56" formatCode="General">
                  <c:v>18647.5</c:v>
                </c:pt>
                <c:pt idx="57" formatCode="General">
                  <c:v>19517.5</c:v>
                </c:pt>
                <c:pt idx="58" formatCode="General">
                  <c:v>19617.5</c:v>
                </c:pt>
                <c:pt idx="59" formatCode="General">
                  <c:v>19677.5</c:v>
                </c:pt>
                <c:pt idx="60" formatCode="General">
                  <c:v>19797.5</c:v>
                </c:pt>
                <c:pt idx="61" formatCode="General">
                  <c:v>20297.5</c:v>
                </c:pt>
                <c:pt idx="62" formatCode="General">
                  <c:v>20597.5</c:v>
                </c:pt>
                <c:pt idx="63" formatCode="General">
                  <c:v>20897.5</c:v>
                </c:pt>
                <c:pt idx="64" formatCode="General">
                  <c:v>21337.5</c:v>
                </c:pt>
                <c:pt idx="65" formatCode="General">
                  <c:v>21537.5</c:v>
                </c:pt>
                <c:pt idx="66" formatCode="General">
                  <c:v>21887.5</c:v>
                </c:pt>
                <c:pt idx="67" formatCode="General">
                  <c:v>21957.5</c:v>
                </c:pt>
                <c:pt idx="68" formatCode="General">
                  <c:v>22137.5</c:v>
                </c:pt>
                <c:pt idx="69" formatCode="General">
                  <c:v>22567.5</c:v>
                </c:pt>
                <c:pt idx="70" formatCode="General">
                  <c:v>22767.5</c:v>
                </c:pt>
                <c:pt idx="71" formatCode="General">
                  <c:v>23077.5</c:v>
                </c:pt>
                <c:pt idx="72" formatCode="General">
                  <c:v>23397.5</c:v>
                </c:pt>
                <c:pt idx="73" formatCode="General">
                  <c:v>23437.5</c:v>
                </c:pt>
              </c:numCache>
            </c:numRef>
          </c:xVal>
          <c:yVal>
            <c:numRef>
              <c:f>'Ptolemy vs. Pseudo-Arrian'!$J$5:$J$78</c:f>
              <c:numCache>
                <c:formatCode>0</c:formatCode>
                <c:ptCount val="74"/>
                <c:pt idx="0">
                  <c:v>-17</c:v>
                </c:pt>
                <c:pt idx="1">
                  <c:v>-76</c:v>
                </c:pt>
                <c:pt idx="2">
                  <c:v>-112.69799999999998</c:v>
                </c:pt>
                <c:pt idx="3">
                  <c:v>-146.11719999999991</c:v>
                </c:pt>
                <c:pt idx="4">
                  <c:v>-81.343699999999899</c:v>
                </c:pt>
                <c:pt idx="5">
                  <c:v>-29.566899999999805</c:v>
                </c:pt>
                <c:pt idx="6">
                  <c:v>-168.22359999999981</c:v>
                </c:pt>
                <c:pt idx="7">
                  <c:v>-76.880299999999806</c:v>
                </c:pt>
                <c:pt idx="8">
                  <c:v>-136.20849999999973</c:v>
                </c:pt>
                <c:pt idx="9">
                  <c:v>-135.53669999999966</c:v>
                </c:pt>
                <c:pt idx="10">
                  <c:v>-264.07469999999967</c:v>
                </c:pt>
                <c:pt idx="11">
                  <c:v>-293.71029999999973</c:v>
                </c:pt>
                <c:pt idx="12">
                  <c:v>-187.99539999999979</c:v>
                </c:pt>
                <c:pt idx="13">
                  <c:v>-101.85039999999981</c:v>
                </c:pt>
                <c:pt idx="14">
                  <c:v>-5.1226999999998952</c:v>
                </c:pt>
                <c:pt idx="15">
                  <c:v>110.13930000000028</c:v>
                </c:pt>
                <c:pt idx="16">
                  <c:v>109.97400000000016</c:v>
                </c:pt>
                <c:pt idx="17">
                  <c:v>50.416300000000319</c:v>
                </c:pt>
                <c:pt idx="18">
                  <c:v>-39.044299999999566</c:v>
                </c:pt>
                <c:pt idx="19">
                  <c:v>-221.88169999999991</c:v>
                </c:pt>
                <c:pt idx="20">
                  <c:v>-83.522299999999632</c:v>
                </c:pt>
                <c:pt idx="21">
                  <c:v>122.76560000000063</c:v>
                </c:pt>
                <c:pt idx="22">
                  <c:v>112.47450000000026</c:v>
                </c:pt>
                <c:pt idx="23">
                  <c:v>146.0630000000001</c:v>
                </c:pt>
                <c:pt idx="24">
                  <c:v>-110.41960000000017</c:v>
                </c:pt>
                <c:pt idx="25">
                  <c:v>-116.90220000000045</c:v>
                </c:pt>
                <c:pt idx="26">
                  <c:v>-208.20040000000063</c:v>
                </c:pt>
                <c:pt idx="27">
                  <c:v>28.113599999999678</c:v>
                </c:pt>
                <c:pt idx="28">
                  <c:v>-129.02450000000044</c:v>
                </c:pt>
                <c:pt idx="29">
                  <c:v>-116.17410000000018</c:v>
                </c:pt>
                <c:pt idx="30">
                  <c:v>-95.78020000000015</c:v>
                </c:pt>
                <c:pt idx="31">
                  <c:v>-153.27160000000003</c:v>
                </c:pt>
                <c:pt idx="32">
                  <c:v>154.58790000000045</c:v>
                </c:pt>
                <c:pt idx="33">
                  <c:v>-69.563299999999799</c:v>
                </c:pt>
                <c:pt idx="34">
                  <c:v>56.627200000000812</c:v>
                </c:pt>
                <c:pt idx="35">
                  <c:v>117.09270000000106</c:v>
                </c:pt>
                <c:pt idx="36">
                  <c:v>295.37060000000019</c:v>
                </c:pt>
                <c:pt idx="37">
                  <c:v>267.84909999999945</c:v>
                </c:pt>
                <c:pt idx="38">
                  <c:v>520.89909999999873</c:v>
                </c:pt>
                <c:pt idx="39">
                  <c:v>560.89909999999873</c:v>
                </c:pt>
                <c:pt idx="40">
                  <c:v>788.05269999999837</c:v>
                </c:pt>
                <c:pt idx="41">
                  <c:v>707.41909999999916</c:v>
                </c:pt>
                <c:pt idx="42">
                  <c:v>504.3211999999985</c:v>
                </c:pt>
                <c:pt idx="43">
                  <c:v>762.71889999999803</c:v>
                </c:pt>
                <c:pt idx="44">
                  <c:v>848.37359999999717</c:v>
                </c:pt>
                <c:pt idx="45">
                  <c:v>1115.0402999999969</c:v>
                </c:pt>
                <c:pt idx="46">
                  <c:v>1264.4066999999977</c:v>
                </c:pt>
                <c:pt idx="47">
                  <c:v>1357.9535999999971</c:v>
                </c:pt>
                <c:pt idx="48">
                  <c:v>906.7131999999965</c:v>
                </c:pt>
                <c:pt idx="49">
                  <c:v>620.81319999999687</c:v>
                </c:pt>
                <c:pt idx="50">
                  <c:v>728.82529999999679</c:v>
                </c:pt>
                <c:pt idx="51">
                  <c:v>1270.1172999999981</c:v>
                </c:pt>
                <c:pt idx="52">
                  <c:v>380.55389999999898</c:v>
                </c:pt>
                <c:pt idx="53">
                  <c:v>944.39489999999932</c:v>
                </c:pt>
                <c:pt idx="54">
                  <c:v>1320.5017000000007</c:v>
                </c:pt>
                <c:pt idx="55">
                  <c:v>1140.8539000000019</c:v>
                </c:pt>
                <c:pt idx="56">
                  <c:v>1297.8370000000032</c:v>
                </c:pt>
                <c:pt idx="57">
                  <c:v>817.93740000000253</c:v>
                </c:pt>
                <c:pt idx="58">
                  <c:v>977.4272000000019</c:v>
                </c:pt>
                <c:pt idx="59">
                  <c:v>1037.3052000000025</c:v>
                </c:pt>
                <c:pt idx="60">
                  <c:v>1095.0057000000015</c:v>
                </c:pt>
                <c:pt idx="61">
                  <c:v>996.75920000000042</c:v>
                </c:pt>
                <c:pt idx="62">
                  <c:v>943.17789999999877</c:v>
                </c:pt>
                <c:pt idx="63">
                  <c:v>846.5083999999988</c:v>
                </c:pt>
                <c:pt idx="64">
                  <c:v>577.77419999999984</c:v>
                </c:pt>
                <c:pt idx="65">
                  <c:v>718.29729999999836</c:v>
                </c:pt>
                <c:pt idx="66">
                  <c:v>722.76349999999729</c:v>
                </c:pt>
                <c:pt idx="67">
                  <c:v>774.70829999999842</c:v>
                </c:pt>
                <c:pt idx="68">
                  <c:v>683.19659999999931</c:v>
                </c:pt>
                <c:pt idx="69">
                  <c:v>792.46639999999752</c:v>
                </c:pt>
                <c:pt idx="70">
                  <c:v>797.97049999999581</c:v>
                </c:pt>
                <c:pt idx="71">
                  <c:v>611.0277999999962</c:v>
                </c:pt>
                <c:pt idx="72">
                  <c:v>291.0277999999962</c:v>
                </c:pt>
                <c:pt idx="73">
                  <c:v>521.53009999999631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20-4C08-BEBC-B3E5092E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00400"/>
        <c:axId val="693493840"/>
      </c:scatterChart>
      <c:valAx>
        <c:axId val="693500400"/>
        <c:scaling>
          <c:orientation val="minMax"/>
          <c:max val="24000"/>
          <c:min val="0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Cumulative length of the coastline in Pseudo-Arrian's </a:t>
                </a:r>
                <a:r>
                  <a:rPr lang="en-US" sz="1600" b="1" i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Periplus</a:t>
                </a:r>
                <a:endParaRPr lang="ru-RU" sz="1600" b="1" i="1" baseline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493840"/>
        <c:crosses val="autoZero"/>
        <c:crossBetween val="midCat"/>
        <c:majorUnit val="2000"/>
      </c:valAx>
      <c:valAx>
        <c:axId val="693493840"/>
        <c:scaling>
          <c:orientation val="minMax"/>
          <c:max val="1400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sz="1600" b="1" i="0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Deviation of the corresponding values in Ptolemy</a:t>
                </a:r>
                <a:endParaRPr lang="ru-RU" sz="1600" b="1" i="0" baseline="0">
                  <a:solidFill>
                    <a:schemeClr val="tx1"/>
                  </a:solidFill>
                  <a:latin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500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4F90297-8C23-4AE5-81FC-FED12CAD753C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925C0D2-E11C-4777-987E-DA589A044D39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3B468ED-BD5B-4719-AB66-D999971C29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3111" cy="6072187"/>
    <xdr:graphicFrame macro="">
      <xdr:nvGraphicFramePr>
        <xdr:cNvPr id="2" name="Диаграмма 1" descr="jkhjkhkj">
          <a:extLst>
            <a:ext uri="{FF2B5EF4-FFF2-40B4-BE49-F238E27FC236}">
              <a16:creationId xmlns:a16="http://schemas.microsoft.com/office/drawing/2014/main" id="{2926EA06-CD94-4D42-85D2-D62490235A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80"/>
  <sheetViews>
    <sheetView tabSelected="1" zoomScaleNormal="100" workbookViewId="0">
      <selection activeCell="D2" sqref="D2"/>
    </sheetView>
  </sheetViews>
  <sheetFormatPr baseColWidth="10" defaultColWidth="9.140625" defaultRowHeight="15" x14ac:dyDescent="0.25"/>
  <cols>
    <col min="1" max="2" width="32.7109375" style="1" customWidth="1"/>
    <col min="3" max="10" width="12.7109375" style="1" customWidth="1"/>
    <col min="11" max="254" width="9.140625" style="1" customWidth="1"/>
    <col min="255" max="1022" width="9.140625" customWidth="1"/>
  </cols>
  <sheetData>
    <row r="1" spans="1:11" s="1" customFormat="1" ht="15.75" x14ac:dyDescent="0.25">
      <c r="A1" s="16" t="s">
        <v>87</v>
      </c>
    </row>
    <row r="2" spans="1:11" s="39" customFormat="1" ht="15.75" x14ac:dyDescent="0.25">
      <c r="A2" s="38"/>
      <c r="C2" s="40" t="s">
        <v>89</v>
      </c>
      <c r="D2" s="39" t="s">
        <v>90</v>
      </c>
    </row>
    <row r="3" spans="1:11" s="3" customFormat="1" ht="15.75" x14ac:dyDescent="0.25">
      <c r="A3" s="21" t="s">
        <v>0</v>
      </c>
      <c r="B3" s="21"/>
      <c r="C3" s="22" t="s">
        <v>80</v>
      </c>
      <c r="D3" s="22"/>
      <c r="E3" s="26"/>
      <c r="F3" s="32" t="s">
        <v>82</v>
      </c>
      <c r="G3" s="23"/>
      <c r="H3" s="33"/>
      <c r="I3" s="16" t="s">
        <v>85</v>
      </c>
      <c r="J3" s="17"/>
    </row>
    <row r="4" spans="1:11" ht="15.75" x14ac:dyDescent="0.25">
      <c r="A4" s="18" t="s">
        <v>1</v>
      </c>
      <c r="B4" s="18" t="s">
        <v>2</v>
      </c>
      <c r="C4" s="20" t="s">
        <v>3</v>
      </c>
      <c r="D4" s="20" t="s">
        <v>86</v>
      </c>
      <c r="E4" s="27" t="s">
        <v>88</v>
      </c>
      <c r="F4" s="34" t="s">
        <v>3</v>
      </c>
      <c r="G4" s="20" t="s">
        <v>86</v>
      </c>
      <c r="H4" s="27" t="s">
        <v>88</v>
      </c>
      <c r="I4" s="18" t="s">
        <v>3</v>
      </c>
      <c r="J4" s="18" t="s">
        <v>86</v>
      </c>
      <c r="K4" s="4"/>
    </row>
    <row r="5" spans="1:11" ht="15.75" x14ac:dyDescent="0.25">
      <c r="A5" s="6" t="s">
        <v>81</v>
      </c>
      <c r="B5" s="6" t="s">
        <v>6</v>
      </c>
      <c r="C5" s="28">
        <v>221</v>
      </c>
      <c r="D5" s="28">
        <v>373</v>
      </c>
      <c r="E5" s="29">
        <v>390</v>
      </c>
      <c r="F5" s="35">
        <v>221</v>
      </c>
      <c r="G5" s="28">
        <v>373</v>
      </c>
      <c r="H5" s="29">
        <v>390</v>
      </c>
      <c r="I5" s="19">
        <f t="shared" ref="I5:I36" si="0">F5-$H5</f>
        <v>-169</v>
      </c>
      <c r="J5" s="19">
        <f t="shared" ref="J5:J36" si="1">G5-$H5</f>
        <v>-17</v>
      </c>
    </row>
    <row r="6" spans="1:11" ht="15.75" x14ac:dyDescent="0.25">
      <c r="A6" s="6" t="s">
        <v>6</v>
      </c>
      <c r="B6" s="6" t="s">
        <v>7</v>
      </c>
      <c r="C6" s="28">
        <v>124</v>
      </c>
      <c r="D6" s="28">
        <v>91</v>
      </c>
      <c r="E6" s="29">
        <v>150</v>
      </c>
      <c r="F6" s="35">
        <f t="shared" ref="F6:F37" si="2">F5+C6</f>
        <v>345</v>
      </c>
      <c r="G6" s="28">
        <f t="shared" ref="G6:G37" si="3">G5+D6</f>
        <v>464</v>
      </c>
      <c r="H6" s="31">
        <f t="shared" ref="H6:H37" si="4">H5+E6</f>
        <v>540</v>
      </c>
      <c r="I6" s="19">
        <f t="shared" si="0"/>
        <v>-195</v>
      </c>
      <c r="J6" s="19">
        <f t="shared" si="1"/>
        <v>-76</v>
      </c>
    </row>
    <row r="7" spans="1:11" ht="15.75" x14ac:dyDescent="0.25">
      <c r="A7" s="6" t="s">
        <v>7</v>
      </c>
      <c r="B7" s="6" t="s">
        <v>8</v>
      </c>
      <c r="C7" s="28">
        <v>157.85990000000001</v>
      </c>
      <c r="D7" s="28">
        <v>173.30199999999999</v>
      </c>
      <c r="E7" s="29">
        <v>210</v>
      </c>
      <c r="F7" s="36">
        <f t="shared" si="2"/>
        <v>502.85990000000004</v>
      </c>
      <c r="G7" s="37">
        <f t="shared" si="3"/>
        <v>637.30200000000002</v>
      </c>
      <c r="H7" s="30">
        <f t="shared" si="4"/>
        <v>750</v>
      </c>
      <c r="I7" s="19">
        <f t="shared" si="0"/>
        <v>-247.14009999999996</v>
      </c>
      <c r="J7" s="19">
        <f t="shared" si="1"/>
        <v>-112.69799999999998</v>
      </c>
    </row>
    <row r="8" spans="1:11" ht="15.75" x14ac:dyDescent="0.25">
      <c r="A8" s="6" t="s">
        <v>8</v>
      </c>
      <c r="B8" s="6" t="s">
        <v>9</v>
      </c>
      <c r="C8" s="28">
        <v>174.76580000000001</v>
      </c>
      <c r="D8" s="28">
        <v>206.58080000000001</v>
      </c>
      <c r="E8" s="29">
        <v>240</v>
      </c>
      <c r="F8" s="36">
        <f t="shared" si="2"/>
        <v>677.62570000000005</v>
      </c>
      <c r="G8" s="37">
        <f t="shared" si="3"/>
        <v>843.88280000000009</v>
      </c>
      <c r="H8" s="29">
        <f t="shared" si="4"/>
        <v>990</v>
      </c>
      <c r="I8" s="19">
        <f t="shared" si="0"/>
        <v>-312.37429999999995</v>
      </c>
      <c r="J8" s="19">
        <f t="shared" si="1"/>
        <v>-146.11719999999991</v>
      </c>
    </row>
    <row r="9" spans="1:11" ht="15.75" x14ac:dyDescent="0.25">
      <c r="A9" s="6" t="s">
        <v>9</v>
      </c>
      <c r="B9" s="6" t="s">
        <v>10</v>
      </c>
      <c r="C9" s="28">
        <v>244.77350000000001</v>
      </c>
      <c r="D9" s="28">
        <v>244.77350000000001</v>
      </c>
      <c r="E9" s="30">
        <v>180</v>
      </c>
      <c r="F9" s="36">
        <f t="shared" si="2"/>
        <v>922.39920000000006</v>
      </c>
      <c r="G9" s="37">
        <f t="shared" si="3"/>
        <v>1088.6563000000001</v>
      </c>
      <c r="H9" s="29">
        <f t="shared" si="4"/>
        <v>1170</v>
      </c>
      <c r="I9" s="19">
        <f t="shared" si="0"/>
        <v>-247.60079999999994</v>
      </c>
      <c r="J9" s="19">
        <f t="shared" si="1"/>
        <v>-81.343699999999899</v>
      </c>
    </row>
    <row r="10" spans="1:11" ht="15.75" x14ac:dyDescent="0.25">
      <c r="A10" s="6" t="s">
        <v>10</v>
      </c>
      <c r="B10" s="6" t="s">
        <v>11</v>
      </c>
      <c r="C10" s="28">
        <v>431.77679999999998</v>
      </c>
      <c r="D10" s="28">
        <v>431.77679999999998</v>
      </c>
      <c r="E10" s="29">
        <v>380</v>
      </c>
      <c r="F10" s="36">
        <f t="shared" si="2"/>
        <v>1354.1759999999999</v>
      </c>
      <c r="G10" s="37">
        <f t="shared" si="3"/>
        <v>1520.4331000000002</v>
      </c>
      <c r="H10" s="29">
        <f t="shared" si="4"/>
        <v>1550</v>
      </c>
      <c r="I10" s="19">
        <f t="shared" si="0"/>
        <v>-195.82400000000007</v>
      </c>
      <c r="J10" s="19">
        <f t="shared" si="1"/>
        <v>-29.566899999999805</v>
      </c>
    </row>
    <row r="11" spans="1:11" ht="15.75" x14ac:dyDescent="0.25">
      <c r="A11" s="6" t="s">
        <v>11</v>
      </c>
      <c r="B11" s="6" t="s">
        <v>12</v>
      </c>
      <c r="C11" s="28">
        <v>181.3433</v>
      </c>
      <c r="D11" s="28">
        <v>181.3433</v>
      </c>
      <c r="E11" s="29">
        <v>320</v>
      </c>
      <c r="F11" s="36">
        <f t="shared" si="2"/>
        <v>1535.5192999999999</v>
      </c>
      <c r="G11" s="37">
        <f t="shared" si="3"/>
        <v>1701.7764000000002</v>
      </c>
      <c r="H11" s="29">
        <f t="shared" si="4"/>
        <v>1870</v>
      </c>
      <c r="I11" s="19">
        <f t="shared" si="0"/>
        <v>-334.48070000000007</v>
      </c>
      <c r="J11" s="19">
        <f t="shared" si="1"/>
        <v>-168.22359999999981</v>
      </c>
    </row>
    <row r="12" spans="1:11" ht="15.75" x14ac:dyDescent="0.25">
      <c r="A12" s="6" t="s">
        <v>12</v>
      </c>
      <c r="B12" s="6" t="s">
        <v>13</v>
      </c>
      <c r="C12" s="28">
        <v>181.3433</v>
      </c>
      <c r="D12" s="28">
        <v>181.3433</v>
      </c>
      <c r="E12" s="29">
        <v>90</v>
      </c>
      <c r="F12" s="36">
        <f t="shared" si="2"/>
        <v>1716.8625999999999</v>
      </c>
      <c r="G12" s="37">
        <f t="shared" si="3"/>
        <v>1883.1197000000002</v>
      </c>
      <c r="H12" s="29">
        <f t="shared" si="4"/>
        <v>1960</v>
      </c>
      <c r="I12" s="19">
        <f t="shared" si="0"/>
        <v>-243.13740000000007</v>
      </c>
      <c r="J12" s="19">
        <f t="shared" si="1"/>
        <v>-76.880299999999806</v>
      </c>
    </row>
    <row r="13" spans="1:11" ht="15.75" x14ac:dyDescent="0.25">
      <c r="A13" s="6" t="s">
        <v>13</v>
      </c>
      <c r="B13" s="6" t="s">
        <v>14</v>
      </c>
      <c r="C13" s="28">
        <v>90.671800000000005</v>
      </c>
      <c r="D13" s="28">
        <v>90.671800000000005</v>
      </c>
      <c r="E13" s="29">
        <v>150</v>
      </c>
      <c r="F13" s="36">
        <f t="shared" si="2"/>
        <v>1807.5344</v>
      </c>
      <c r="G13" s="37">
        <f t="shared" si="3"/>
        <v>1973.7915000000003</v>
      </c>
      <c r="H13" s="29">
        <f t="shared" si="4"/>
        <v>2110</v>
      </c>
      <c r="I13" s="19">
        <f t="shared" si="0"/>
        <v>-302.46559999999999</v>
      </c>
      <c r="J13" s="19">
        <f t="shared" si="1"/>
        <v>-136.20849999999973</v>
      </c>
    </row>
    <row r="14" spans="1:11" ht="15.75" x14ac:dyDescent="0.25">
      <c r="A14" s="6" t="s">
        <v>14</v>
      </c>
      <c r="B14" s="6" t="s">
        <v>15</v>
      </c>
      <c r="C14" s="28">
        <v>90.671800000000005</v>
      </c>
      <c r="D14" s="28">
        <v>90.671800000000005</v>
      </c>
      <c r="E14" s="29">
        <v>90</v>
      </c>
      <c r="F14" s="36">
        <f t="shared" si="2"/>
        <v>1898.2062000000001</v>
      </c>
      <c r="G14" s="37">
        <f t="shared" si="3"/>
        <v>2064.4633000000003</v>
      </c>
      <c r="H14" s="29">
        <f t="shared" si="4"/>
        <v>2200</v>
      </c>
      <c r="I14" s="19">
        <f t="shared" si="0"/>
        <v>-301.79379999999992</v>
      </c>
      <c r="J14" s="19">
        <f t="shared" si="1"/>
        <v>-135.53669999999966</v>
      </c>
    </row>
    <row r="15" spans="1:11" ht="15.75" x14ac:dyDescent="0.25">
      <c r="A15" s="6" t="s">
        <v>15</v>
      </c>
      <c r="B15" s="6" t="s">
        <v>16</v>
      </c>
      <c r="C15" s="28">
        <v>154.31229999999999</v>
      </c>
      <c r="D15" s="28">
        <v>51.462000000000003</v>
      </c>
      <c r="E15" s="29">
        <v>180</v>
      </c>
      <c r="F15" s="36">
        <f t="shared" si="2"/>
        <v>2052.5185000000001</v>
      </c>
      <c r="G15" s="37">
        <f t="shared" si="3"/>
        <v>2115.9253000000003</v>
      </c>
      <c r="H15" s="29">
        <f t="shared" si="4"/>
        <v>2380</v>
      </c>
      <c r="I15" s="19">
        <f t="shared" si="0"/>
        <v>-327.48149999999987</v>
      </c>
      <c r="J15" s="19">
        <f t="shared" si="1"/>
        <v>-264.07469999999967</v>
      </c>
    </row>
    <row r="16" spans="1:11" ht="15.75" x14ac:dyDescent="0.25">
      <c r="A16" s="6" t="s">
        <v>16</v>
      </c>
      <c r="B16" s="6" t="s">
        <v>17</v>
      </c>
      <c r="C16" s="28">
        <v>122.965</v>
      </c>
      <c r="D16" s="28">
        <v>60.364400000000003</v>
      </c>
      <c r="E16" s="29">
        <v>90</v>
      </c>
      <c r="F16" s="36">
        <f t="shared" si="2"/>
        <v>2175.4835000000003</v>
      </c>
      <c r="G16" s="37">
        <f t="shared" si="3"/>
        <v>2176.2897000000003</v>
      </c>
      <c r="H16" s="29">
        <f t="shared" si="4"/>
        <v>2470</v>
      </c>
      <c r="I16" s="19">
        <f t="shared" si="0"/>
        <v>-294.51649999999972</v>
      </c>
      <c r="J16" s="19">
        <f t="shared" si="1"/>
        <v>-293.71029999999973</v>
      </c>
    </row>
    <row r="17" spans="1:10" ht="15.75" x14ac:dyDescent="0.25">
      <c r="A17" s="6" t="s">
        <v>17</v>
      </c>
      <c r="B17" s="6" t="s">
        <v>18</v>
      </c>
      <c r="C17" s="28">
        <v>138.7577</v>
      </c>
      <c r="D17" s="28">
        <v>195.7149</v>
      </c>
      <c r="E17" s="29">
        <v>90</v>
      </c>
      <c r="F17" s="36">
        <f t="shared" si="2"/>
        <v>2314.2412000000004</v>
      </c>
      <c r="G17" s="37">
        <f t="shared" si="3"/>
        <v>2372.0046000000002</v>
      </c>
      <c r="H17" s="29">
        <f t="shared" si="4"/>
        <v>2560</v>
      </c>
      <c r="I17" s="19">
        <f t="shared" si="0"/>
        <v>-245.75879999999961</v>
      </c>
      <c r="J17" s="19">
        <f t="shared" si="1"/>
        <v>-187.99539999999979</v>
      </c>
    </row>
    <row r="18" spans="1:10" ht="15.75" x14ac:dyDescent="0.25">
      <c r="A18" s="6" t="s">
        <v>18</v>
      </c>
      <c r="B18" s="6" t="s">
        <v>19</v>
      </c>
      <c r="C18" s="28">
        <v>146.14500000000001</v>
      </c>
      <c r="D18" s="28">
        <v>146.14500000000001</v>
      </c>
      <c r="E18" s="29">
        <v>60</v>
      </c>
      <c r="F18" s="36">
        <f t="shared" si="2"/>
        <v>2460.3862000000004</v>
      </c>
      <c r="G18" s="37">
        <f t="shared" si="3"/>
        <v>2518.1496000000002</v>
      </c>
      <c r="H18" s="29">
        <f t="shared" si="4"/>
        <v>2620</v>
      </c>
      <c r="I18" s="19">
        <f t="shared" si="0"/>
        <v>-159.61379999999963</v>
      </c>
      <c r="J18" s="19">
        <f t="shared" si="1"/>
        <v>-101.85039999999981</v>
      </c>
    </row>
    <row r="19" spans="1:10" ht="15.75" x14ac:dyDescent="0.25">
      <c r="A19" s="6" t="s">
        <v>19</v>
      </c>
      <c r="B19" s="6" t="s">
        <v>20</v>
      </c>
      <c r="C19" s="28">
        <v>216.7277</v>
      </c>
      <c r="D19" s="28">
        <v>216.7277</v>
      </c>
      <c r="E19" s="29">
        <v>120</v>
      </c>
      <c r="F19" s="36">
        <f t="shared" si="2"/>
        <v>2677.1139000000003</v>
      </c>
      <c r="G19" s="37">
        <f t="shared" si="3"/>
        <v>2734.8773000000001</v>
      </c>
      <c r="H19" s="29">
        <f t="shared" si="4"/>
        <v>2740</v>
      </c>
      <c r="I19" s="19">
        <f t="shared" si="0"/>
        <v>-62.886099999999715</v>
      </c>
      <c r="J19" s="19">
        <f t="shared" si="1"/>
        <v>-5.1226999999998952</v>
      </c>
    </row>
    <row r="20" spans="1:10" ht="15.75" x14ac:dyDescent="0.25">
      <c r="A20" s="6" t="s">
        <v>20</v>
      </c>
      <c r="B20" s="6" t="s">
        <v>21</v>
      </c>
      <c r="C20" s="28">
        <v>323.91199999999998</v>
      </c>
      <c r="D20" s="28">
        <v>325.262</v>
      </c>
      <c r="E20" s="29">
        <v>210</v>
      </c>
      <c r="F20" s="36">
        <f t="shared" si="2"/>
        <v>3001.0259000000001</v>
      </c>
      <c r="G20" s="37">
        <f t="shared" si="3"/>
        <v>3060.1393000000003</v>
      </c>
      <c r="H20" s="29">
        <f t="shared" si="4"/>
        <v>2950</v>
      </c>
      <c r="I20" s="19">
        <f t="shared" si="0"/>
        <v>51.025900000000092</v>
      </c>
      <c r="J20" s="19">
        <f t="shared" si="1"/>
        <v>110.13930000000028</v>
      </c>
    </row>
    <row r="21" spans="1:10" ht="15.75" x14ac:dyDescent="0.25">
      <c r="A21" s="6" t="s">
        <v>21</v>
      </c>
      <c r="B21" s="6" t="s">
        <v>22</v>
      </c>
      <c r="C21" s="28">
        <v>179.8347</v>
      </c>
      <c r="D21" s="28">
        <v>179.8347</v>
      </c>
      <c r="E21" s="29">
        <v>180</v>
      </c>
      <c r="F21" s="36">
        <f t="shared" si="2"/>
        <v>3180.8606</v>
      </c>
      <c r="G21" s="37">
        <f t="shared" si="3"/>
        <v>3239.9740000000002</v>
      </c>
      <c r="H21" s="29">
        <f t="shared" si="4"/>
        <v>3130</v>
      </c>
      <c r="I21" s="19">
        <f t="shared" si="0"/>
        <v>50.860599999999977</v>
      </c>
      <c r="J21" s="19">
        <f t="shared" si="1"/>
        <v>109.97400000000016</v>
      </c>
    </row>
    <row r="22" spans="1:10" ht="15.75" x14ac:dyDescent="0.25">
      <c r="A22" s="6" t="s">
        <v>22</v>
      </c>
      <c r="B22" s="6" t="s">
        <v>23</v>
      </c>
      <c r="C22" s="28">
        <v>490.44229999999999</v>
      </c>
      <c r="D22" s="28">
        <v>490.44229999999999</v>
      </c>
      <c r="E22" s="29">
        <v>550</v>
      </c>
      <c r="F22" s="36">
        <f t="shared" si="2"/>
        <v>3671.3029000000001</v>
      </c>
      <c r="G22" s="37">
        <f t="shared" si="3"/>
        <v>3730.4163000000003</v>
      </c>
      <c r="H22" s="29">
        <f t="shared" si="4"/>
        <v>3680</v>
      </c>
      <c r="I22" s="19">
        <f t="shared" si="0"/>
        <v>-8.6970999999998639</v>
      </c>
      <c r="J22" s="19">
        <f t="shared" si="1"/>
        <v>50.416300000000319</v>
      </c>
    </row>
    <row r="23" spans="1:10" ht="15.75" x14ac:dyDescent="0.25">
      <c r="A23" s="6" t="s">
        <v>23</v>
      </c>
      <c r="B23" s="6" t="s">
        <v>24</v>
      </c>
      <c r="C23" s="28">
        <v>570.5394</v>
      </c>
      <c r="D23" s="28">
        <v>570.5394</v>
      </c>
      <c r="E23" s="29">
        <v>660</v>
      </c>
      <c r="F23" s="36">
        <f t="shared" si="2"/>
        <v>4241.8423000000003</v>
      </c>
      <c r="G23" s="37">
        <f t="shared" si="3"/>
        <v>4300.9557000000004</v>
      </c>
      <c r="H23" s="29">
        <f t="shared" si="4"/>
        <v>4340</v>
      </c>
      <c r="I23" s="19">
        <f t="shared" si="0"/>
        <v>-98.15769999999975</v>
      </c>
      <c r="J23" s="19">
        <f t="shared" si="1"/>
        <v>-39.044299999999566</v>
      </c>
    </row>
    <row r="24" spans="1:10" ht="15.75" x14ac:dyDescent="0.25">
      <c r="A24" s="6" t="s">
        <v>24</v>
      </c>
      <c r="B24" s="6" t="s">
        <v>25</v>
      </c>
      <c r="C24" s="28">
        <v>187.1626</v>
      </c>
      <c r="D24" s="28">
        <v>187.1626</v>
      </c>
      <c r="E24" s="29">
        <v>370</v>
      </c>
      <c r="F24" s="36">
        <f t="shared" si="2"/>
        <v>4429.0048999999999</v>
      </c>
      <c r="G24" s="37">
        <f t="shared" si="3"/>
        <v>4488.1183000000001</v>
      </c>
      <c r="H24" s="29">
        <f t="shared" si="4"/>
        <v>4710</v>
      </c>
      <c r="I24" s="19">
        <f t="shared" si="0"/>
        <v>-280.99510000000009</v>
      </c>
      <c r="J24" s="19">
        <f t="shared" si="1"/>
        <v>-221.88169999999991</v>
      </c>
    </row>
    <row r="25" spans="1:10" ht="15.75" x14ac:dyDescent="0.25">
      <c r="A25" s="6" t="s">
        <v>25</v>
      </c>
      <c r="B25" s="6" t="s">
        <v>26</v>
      </c>
      <c r="C25" s="28">
        <v>290.25779999999997</v>
      </c>
      <c r="D25" s="28">
        <v>298.35939999999999</v>
      </c>
      <c r="E25" s="29">
        <v>160</v>
      </c>
      <c r="F25" s="36">
        <f t="shared" si="2"/>
        <v>4719.2627000000002</v>
      </c>
      <c r="G25" s="37">
        <f t="shared" si="3"/>
        <v>4786.4777000000004</v>
      </c>
      <c r="H25" s="29">
        <f t="shared" si="4"/>
        <v>4870</v>
      </c>
      <c r="I25" s="19">
        <f t="shared" si="0"/>
        <v>-150.73729999999978</v>
      </c>
      <c r="J25" s="19">
        <f t="shared" si="1"/>
        <v>-83.522299999999632</v>
      </c>
    </row>
    <row r="26" spans="1:10" ht="15.75" x14ac:dyDescent="0.25">
      <c r="A26" s="6" t="s">
        <v>26</v>
      </c>
      <c r="B26" s="6" t="s">
        <v>27</v>
      </c>
      <c r="C26" s="28">
        <v>206.28790000000001</v>
      </c>
      <c r="D26" s="28">
        <v>206.28790000000001</v>
      </c>
      <c r="E26" s="29">
        <v>0</v>
      </c>
      <c r="F26" s="36">
        <f t="shared" si="2"/>
        <v>4925.5506000000005</v>
      </c>
      <c r="G26" s="37">
        <f t="shared" si="3"/>
        <v>4992.7656000000006</v>
      </c>
      <c r="H26" s="29">
        <f t="shared" si="4"/>
        <v>4870</v>
      </c>
      <c r="I26" s="19">
        <f t="shared" si="0"/>
        <v>55.550600000000486</v>
      </c>
      <c r="J26" s="19">
        <f t="shared" si="1"/>
        <v>122.76560000000063</v>
      </c>
    </row>
    <row r="27" spans="1:10" ht="15.75" x14ac:dyDescent="0.25">
      <c r="A27" s="6" t="s">
        <v>27</v>
      </c>
      <c r="B27" s="6" t="s">
        <v>28</v>
      </c>
      <c r="C27" s="28">
        <v>349.70890000000003</v>
      </c>
      <c r="D27" s="28">
        <v>349.70890000000003</v>
      </c>
      <c r="E27" s="29">
        <v>360</v>
      </c>
      <c r="F27" s="36">
        <f t="shared" si="2"/>
        <v>5275.2595000000001</v>
      </c>
      <c r="G27" s="37">
        <f t="shared" si="3"/>
        <v>5342.4745000000003</v>
      </c>
      <c r="H27" s="29">
        <f t="shared" si="4"/>
        <v>5230</v>
      </c>
      <c r="I27" s="19">
        <f t="shared" si="0"/>
        <v>45.259500000000116</v>
      </c>
      <c r="J27" s="19">
        <f t="shared" si="1"/>
        <v>112.47450000000026</v>
      </c>
    </row>
    <row r="28" spans="1:10" ht="15.75" x14ac:dyDescent="0.25">
      <c r="A28" s="6" t="s">
        <v>28</v>
      </c>
      <c r="B28" s="6" t="s">
        <v>29</v>
      </c>
      <c r="C28" s="28">
        <v>73.588499999999996</v>
      </c>
      <c r="D28" s="28">
        <v>73.588499999999996</v>
      </c>
      <c r="E28" s="29">
        <v>40</v>
      </c>
      <c r="F28" s="36">
        <f t="shared" si="2"/>
        <v>5348.848</v>
      </c>
      <c r="G28" s="37">
        <f t="shared" si="3"/>
        <v>5416.0630000000001</v>
      </c>
      <c r="H28" s="29">
        <f t="shared" si="4"/>
        <v>5270</v>
      </c>
      <c r="I28" s="19">
        <f t="shared" si="0"/>
        <v>78.847999999999956</v>
      </c>
      <c r="J28" s="19">
        <f t="shared" si="1"/>
        <v>146.0630000000001</v>
      </c>
    </row>
    <row r="29" spans="1:10" ht="15.75" x14ac:dyDescent="0.25">
      <c r="A29" s="6" t="s">
        <v>29</v>
      </c>
      <c r="B29" s="6" t="s">
        <v>30</v>
      </c>
      <c r="C29" s="28">
        <v>123.51739999999999</v>
      </c>
      <c r="D29" s="28">
        <v>123.51739999999999</v>
      </c>
      <c r="E29" s="29">
        <v>380</v>
      </c>
      <c r="F29" s="36">
        <f t="shared" si="2"/>
        <v>5472.3653999999997</v>
      </c>
      <c r="G29" s="37">
        <f t="shared" si="3"/>
        <v>5539.5803999999998</v>
      </c>
      <c r="H29" s="29">
        <f t="shared" si="4"/>
        <v>5650</v>
      </c>
      <c r="I29" s="19">
        <f t="shared" si="0"/>
        <v>-177.63460000000032</v>
      </c>
      <c r="J29" s="19">
        <f t="shared" si="1"/>
        <v>-110.41960000000017</v>
      </c>
    </row>
    <row r="30" spans="1:10" ht="15.75" x14ac:dyDescent="0.25">
      <c r="A30" s="6" t="s">
        <v>30</v>
      </c>
      <c r="B30" s="6" t="s">
        <v>31</v>
      </c>
      <c r="C30" s="28">
        <v>123.51739999999999</v>
      </c>
      <c r="D30" s="28">
        <v>123.51739999999999</v>
      </c>
      <c r="E30" s="29">
        <v>130</v>
      </c>
      <c r="F30" s="36">
        <f t="shared" si="2"/>
        <v>5595.8827999999994</v>
      </c>
      <c r="G30" s="37">
        <f t="shared" si="3"/>
        <v>5663.0977999999996</v>
      </c>
      <c r="H30" s="29">
        <f t="shared" si="4"/>
        <v>5780</v>
      </c>
      <c r="I30" s="19">
        <f t="shared" si="0"/>
        <v>-184.11720000000059</v>
      </c>
      <c r="J30" s="19">
        <f t="shared" si="1"/>
        <v>-116.90220000000045</v>
      </c>
    </row>
    <row r="31" spans="1:10" ht="15.75" x14ac:dyDescent="0.25">
      <c r="A31" s="6" t="s">
        <v>31</v>
      </c>
      <c r="B31" s="6" t="s">
        <v>32</v>
      </c>
      <c r="C31" s="28">
        <v>88.701800000000006</v>
      </c>
      <c r="D31" s="28">
        <v>88.701800000000006</v>
      </c>
      <c r="E31" s="29">
        <v>180</v>
      </c>
      <c r="F31" s="36">
        <f t="shared" si="2"/>
        <v>5684.5845999999992</v>
      </c>
      <c r="G31" s="37">
        <f t="shared" si="3"/>
        <v>5751.7995999999994</v>
      </c>
      <c r="H31" s="29">
        <f t="shared" si="4"/>
        <v>5960</v>
      </c>
      <c r="I31" s="19">
        <f t="shared" si="0"/>
        <v>-275.41540000000077</v>
      </c>
      <c r="J31" s="19">
        <f t="shared" si="1"/>
        <v>-208.20040000000063</v>
      </c>
    </row>
    <row r="32" spans="1:10" ht="15.75" x14ac:dyDescent="0.25">
      <c r="A32" s="6" t="s">
        <v>32</v>
      </c>
      <c r="B32" s="6" t="s">
        <v>33</v>
      </c>
      <c r="C32" s="28">
        <v>1310.8510000000001</v>
      </c>
      <c r="D32" s="28">
        <v>1311.3140000000001</v>
      </c>
      <c r="E32" s="29">
        <v>1075</v>
      </c>
      <c r="F32" s="36">
        <f t="shared" si="2"/>
        <v>6995.4355999999989</v>
      </c>
      <c r="G32" s="37">
        <f t="shared" si="3"/>
        <v>7063.1135999999997</v>
      </c>
      <c r="H32" s="29">
        <f t="shared" si="4"/>
        <v>7035</v>
      </c>
      <c r="I32" s="19">
        <f t="shared" si="0"/>
        <v>-39.564400000001115</v>
      </c>
      <c r="J32" s="19">
        <f t="shared" si="1"/>
        <v>28.113599999999678</v>
      </c>
    </row>
    <row r="33" spans="1:10" ht="15.75" x14ac:dyDescent="0.25">
      <c r="A33" s="6" t="s">
        <v>33</v>
      </c>
      <c r="B33" s="6" t="s">
        <v>34</v>
      </c>
      <c r="C33" s="28">
        <v>292.86189999999999</v>
      </c>
      <c r="D33" s="28">
        <v>292.86189999999999</v>
      </c>
      <c r="E33" s="29">
        <v>450</v>
      </c>
      <c r="F33" s="36">
        <f t="shared" si="2"/>
        <v>7288.2974999999988</v>
      </c>
      <c r="G33" s="37">
        <f t="shared" si="3"/>
        <v>7355.9754999999996</v>
      </c>
      <c r="H33" s="29">
        <f t="shared" si="4"/>
        <v>7485</v>
      </c>
      <c r="I33" s="19">
        <f t="shared" si="0"/>
        <v>-196.70250000000124</v>
      </c>
      <c r="J33" s="19">
        <f t="shared" si="1"/>
        <v>-129.02450000000044</v>
      </c>
    </row>
    <row r="34" spans="1:10" ht="15.75" x14ac:dyDescent="0.25">
      <c r="A34" s="6" t="s">
        <v>34</v>
      </c>
      <c r="B34" s="6" t="s">
        <v>35</v>
      </c>
      <c r="C34" s="28">
        <v>102.85039999999999</v>
      </c>
      <c r="D34" s="28">
        <v>102.85039999999999</v>
      </c>
      <c r="E34" s="29">
        <v>90</v>
      </c>
      <c r="F34" s="36">
        <f t="shared" si="2"/>
        <v>7391.147899999999</v>
      </c>
      <c r="G34" s="37">
        <f t="shared" si="3"/>
        <v>7458.8258999999998</v>
      </c>
      <c r="H34" s="29">
        <f t="shared" si="4"/>
        <v>7575</v>
      </c>
      <c r="I34" s="19">
        <f t="shared" si="0"/>
        <v>-183.85210000000097</v>
      </c>
      <c r="J34" s="19">
        <f t="shared" si="1"/>
        <v>-116.17410000000018</v>
      </c>
    </row>
    <row r="35" spans="1:10" ht="15.75" x14ac:dyDescent="0.25">
      <c r="A35" s="6" t="s">
        <v>35</v>
      </c>
      <c r="B35" s="6" t="s">
        <v>36</v>
      </c>
      <c r="C35" s="28">
        <v>120.3939</v>
      </c>
      <c r="D35" s="28">
        <v>120.3939</v>
      </c>
      <c r="E35" s="29">
        <v>100</v>
      </c>
      <c r="F35" s="36">
        <f t="shared" si="2"/>
        <v>7511.5417999999991</v>
      </c>
      <c r="G35" s="37">
        <f t="shared" si="3"/>
        <v>7579.2197999999999</v>
      </c>
      <c r="H35" s="29">
        <f t="shared" si="4"/>
        <v>7675</v>
      </c>
      <c r="I35" s="19">
        <f t="shared" si="0"/>
        <v>-163.45820000000094</v>
      </c>
      <c r="J35" s="19">
        <f t="shared" si="1"/>
        <v>-95.78020000000015</v>
      </c>
    </row>
    <row r="36" spans="1:10" ht="15.75" x14ac:dyDescent="0.25">
      <c r="A36" s="6" t="s">
        <v>36</v>
      </c>
      <c r="B36" s="6" t="s">
        <v>37</v>
      </c>
      <c r="C36" s="28">
        <v>250.0086</v>
      </c>
      <c r="D36" s="28">
        <v>250.0086</v>
      </c>
      <c r="E36" s="29">
        <v>307.5</v>
      </c>
      <c r="F36" s="36">
        <f t="shared" si="2"/>
        <v>7761.5503999999992</v>
      </c>
      <c r="G36" s="37">
        <f t="shared" si="3"/>
        <v>7829.2284</v>
      </c>
      <c r="H36" s="29">
        <f t="shared" si="4"/>
        <v>7982.5</v>
      </c>
      <c r="I36" s="19">
        <f t="shared" si="0"/>
        <v>-220.94960000000083</v>
      </c>
      <c r="J36" s="19">
        <f t="shared" si="1"/>
        <v>-153.27160000000003</v>
      </c>
    </row>
    <row r="37" spans="1:10" ht="15.75" x14ac:dyDescent="0.25">
      <c r="A37" s="6" t="s">
        <v>37</v>
      </c>
      <c r="B37" s="6" t="s">
        <v>38</v>
      </c>
      <c r="C37" s="28">
        <v>367.85950000000003</v>
      </c>
      <c r="D37" s="28">
        <v>367.85950000000003</v>
      </c>
      <c r="E37" s="29">
        <v>60</v>
      </c>
      <c r="F37" s="36">
        <f t="shared" si="2"/>
        <v>8129.4098999999987</v>
      </c>
      <c r="G37" s="37">
        <f t="shared" si="3"/>
        <v>8197.0879000000004</v>
      </c>
      <c r="H37" s="29">
        <f t="shared" si="4"/>
        <v>8042.5</v>
      </c>
      <c r="I37" s="19">
        <f t="shared" ref="I37:I68" si="5">F37-$H37</f>
        <v>86.909899999998743</v>
      </c>
      <c r="J37" s="19">
        <f t="shared" ref="J37:J68" si="6">G37-$H37</f>
        <v>154.58790000000045</v>
      </c>
    </row>
    <row r="38" spans="1:10" ht="15.75" x14ac:dyDescent="0.25">
      <c r="A38" s="6" t="s">
        <v>38</v>
      </c>
      <c r="B38" s="6" t="s">
        <v>39</v>
      </c>
      <c r="C38" s="28">
        <v>225.84880000000001</v>
      </c>
      <c r="D38" s="28">
        <v>225.84880000000001</v>
      </c>
      <c r="E38" s="29">
        <v>450</v>
      </c>
      <c r="F38" s="36">
        <f t="shared" ref="F38:F69" si="7">F37+C38</f>
        <v>8355.2586999999985</v>
      </c>
      <c r="G38" s="37">
        <f t="shared" ref="G38:G69" si="8">G37+D38</f>
        <v>8422.9367000000002</v>
      </c>
      <c r="H38" s="29">
        <f t="shared" ref="H38:H69" si="9">H37+E38</f>
        <v>8492.5</v>
      </c>
      <c r="I38" s="19">
        <f t="shared" si="5"/>
        <v>-137.2413000000015</v>
      </c>
      <c r="J38" s="19">
        <f t="shared" si="6"/>
        <v>-69.563299999999799</v>
      </c>
    </row>
    <row r="39" spans="1:10" ht="15.75" x14ac:dyDescent="0.25">
      <c r="A39" s="6" t="s">
        <v>39</v>
      </c>
      <c r="B39" s="6" t="s">
        <v>40</v>
      </c>
      <c r="C39" s="28">
        <v>216.19049999999999</v>
      </c>
      <c r="D39" s="28">
        <v>216.19049999999999</v>
      </c>
      <c r="E39" s="29">
        <v>90</v>
      </c>
      <c r="F39" s="36">
        <f t="shared" si="7"/>
        <v>8571.4491999999991</v>
      </c>
      <c r="G39" s="37">
        <f t="shared" si="8"/>
        <v>8639.1272000000008</v>
      </c>
      <c r="H39" s="29">
        <f t="shared" si="9"/>
        <v>8582.5</v>
      </c>
      <c r="I39" s="19">
        <f t="shared" si="5"/>
        <v>-11.050800000000891</v>
      </c>
      <c r="J39" s="19">
        <f t="shared" si="6"/>
        <v>56.627200000000812</v>
      </c>
    </row>
    <row r="40" spans="1:10" ht="15.75" x14ac:dyDescent="0.25">
      <c r="A40" s="6" t="s">
        <v>40</v>
      </c>
      <c r="B40" s="6" t="s">
        <v>41</v>
      </c>
      <c r="C40" s="28">
        <v>360.46550000000002</v>
      </c>
      <c r="D40" s="28">
        <v>360.46550000000002</v>
      </c>
      <c r="E40" s="29">
        <v>300</v>
      </c>
      <c r="F40" s="36">
        <f t="shared" si="7"/>
        <v>8931.9146999999994</v>
      </c>
      <c r="G40" s="37">
        <f t="shared" si="8"/>
        <v>8999.5927000000011</v>
      </c>
      <c r="H40" s="29">
        <f t="shared" si="9"/>
        <v>8882.5</v>
      </c>
      <c r="I40" s="19">
        <f t="shared" si="5"/>
        <v>49.414699999999357</v>
      </c>
      <c r="J40" s="19">
        <f t="shared" si="6"/>
        <v>117.09270000000106</v>
      </c>
    </row>
    <row r="41" spans="1:10" ht="15.75" x14ac:dyDescent="0.25">
      <c r="A41" s="6" t="s">
        <v>41</v>
      </c>
      <c r="B41" s="6" t="s">
        <v>42</v>
      </c>
      <c r="C41" s="28">
        <v>448.27789999999999</v>
      </c>
      <c r="D41" s="28">
        <v>448.27789999999999</v>
      </c>
      <c r="E41" s="29">
        <v>270</v>
      </c>
      <c r="F41" s="36">
        <f t="shared" si="7"/>
        <v>9380.1925999999985</v>
      </c>
      <c r="G41" s="37">
        <f t="shared" si="8"/>
        <v>9447.8706000000002</v>
      </c>
      <c r="H41" s="29">
        <f t="shared" si="9"/>
        <v>9152.5</v>
      </c>
      <c r="I41" s="19">
        <f t="shared" si="5"/>
        <v>227.69259999999849</v>
      </c>
      <c r="J41" s="19">
        <f t="shared" si="6"/>
        <v>295.37060000000019</v>
      </c>
    </row>
    <row r="42" spans="1:10" ht="15.75" x14ac:dyDescent="0.25">
      <c r="A42" s="6" t="s">
        <v>42</v>
      </c>
      <c r="B42" s="6" t="s">
        <v>43</v>
      </c>
      <c r="C42" s="28">
        <v>137.4785</v>
      </c>
      <c r="D42" s="28">
        <v>137.4785</v>
      </c>
      <c r="E42" s="29">
        <v>165</v>
      </c>
      <c r="F42" s="36">
        <f t="shared" si="7"/>
        <v>9517.6710999999978</v>
      </c>
      <c r="G42" s="37">
        <f t="shared" si="8"/>
        <v>9585.3490999999995</v>
      </c>
      <c r="H42" s="29">
        <f t="shared" si="9"/>
        <v>9317.5</v>
      </c>
      <c r="I42" s="19">
        <f t="shared" si="5"/>
        <v>200.17109999999775</v>
      </c>
      <c r="J42" s="19">
        <f t="shared" si="6"/>
        <v>267.84909999999945</v>
      </c>
    </row>
    <row r="43" spans="1:10" ht="15.75" x14ac:dyDescent="0.25">
      <c r="A43" s="6" t="s">
        <v>43</v>
      </c>
      <c r="B43" s="6" t="s">
        <v>44</v>
      </c>
      <c r="C43" s="28">
        <v>1323.05</v>
      </c>
      <c r="D43" s="28">
        <v>1323.05</v>
      </c>
      <c r="E43" s="29">
        <v>1070</v>
      </c>
      <c r="F43" s="36">
        <f t="shared" si="7"/>
        <v>10840.721099999997</v>
      </c>
      <c r="G43" s="37">
        <f t="shared" si="8"/>
        <v>10908.399099999999</v>
      </c>
      <c r="H43" s="29">
        <f t="shared" si="9"/>
        <v>10387.5</v>
      </c>
      <c r="I43" s="19">
        <f t="shared" si="5"/>
        <v>453.22109999999702</v>
      </c>
      <c r="J43" s="19">
        <f t="shared" si="6"/>
        <v>520.89909999999873</v>
      </c>
    </row>
    <row r="44" spans="1:10" ht="15.75" x14ac:dyDescent="0.25">
      <c r="A44" s="6" t="s">
        <v>44</v>
      </c>
      <c r="B44" s="6" t="s">
        <v>45</v>
      </c>
      <c r="C44" s="28">
        <v>250</v>
      </c>
      <c r="D44" s="28">
        <v>250</v>
      </c>
      <c r="E44" s="29">
        <v>210</v>
      </c>
      <c r="F44" s="36">
        <f t="shared" si="7"/>
        <v>11090.721099999997</v>
      </c>
      <c r="G44" s="37">
        <f t="shared" si="8"/>
        <v>11158.399099999999</v>
      </c>
      <c r="H44" s="29">
        <f t="shared" si="9"/>
        <v>10597.5</v>
      </c>
      <c r="I44" s="19">
        <f t="shared" si="5"/>
        <v>493.22109999999702</v>
      </c>
      <c r="J44" s="19">
        <f t="shared" si="6"/>
        <v>560.89909999999873</v>
      </c>
    </row>
    <row r="45" spans="1:10" ht="15.75" x14ac:dyDescent="0.25">
      <c r="A45" s="6" t="s">
        <v>45</v>
      </c>
      <c r="B45" s="6" t="s">
        <v>46</v>
      </c>
      <c r="C45" s="28">
        <v>377.15359999999998</v>
      </c>
      <c r="D45" s="28">
        <v>377.15359999999998</v>
      </c>
      <c r="E45" s="29">
        <v>150</v>
      </c>
      <c r="F45" s="36">
        <f t="shared" si="7"/>
        <v>11467.874699999997</v>
      </c>
      <c r="G45" s="37">
        <f t="shared" si="8"/>
        <v>11535.552699999998</v>
      </c>
      <c r="H45" s="29">
        <f t="shared" si="9"/>
        <v>10747.5</v>
      </c>
      <c r="I45" s="19">
        <f t="shared" si="5"/>
        <v>720.37469999999666</v>
      </c>
      <c r="J45" s="19">
        <f t="shared" si="6"/>
        <v>788.05269999999837</v>
      </c>
    </row>
    <row r="46" spans="1:10" ht="15.75" x14ac:dyDescent="0.25">
      <c r="A46" s="6" t="s">
        <v>46</v>
      </c>
      <c r="B46" s="6" t="s">
        <v>47</v>
      </c>
      <c r="C46" s="28">
        <v>749.3664</v>
      </c>
      <c r="D46" s="28">
        <v>749.3664</v>
      </c>
      <c r="E46" s="29">
        <v>830</v>
      </c>
      <c r="F46" s="36">
        <f t="shared" si="7"/>
        <v>12217.241099999997</v>
      </c>
      <c r="G46" s="37">
        <f t="shared" si="8"/>
        <v>12284.919099999999</v>
      </c>
      <c r="H46" s="29">
        <f t="shared" si="9"/>
        <v>11577.5</v>
      </c>
      <c r="I46" s="19">
        <f t="shared" si="5"/>
        <v>639.74109999999746</v>
      </c>
      <c r="J46" s="19">
        <f t="shared" si="6"/>
        <v>707.41909999999916</v>
      </c>
    </row>
    <row r="47" spans="1:10" ht="15.75" x14ac:dyDescent="0.25">
      <c r="A47" s="6" t="s">
        <v>47</v>
      </c>
      <c r="B47" s="6" t="s">
        <v>48</v>
      </c>
      <c r="C47" s="28">
        <v>236.90209999999999</v>
      </c>
      <c r="D47" s="28">
        <v>236.90209999999999</v>
      </c>
      <c r="E47" s="29">
        <v>440</v>
      </c>
      <c r="F47" s="36">
        <f t="shared" si="7"/>
        <v>12454.143199999997</v>
      </c>
      <c r="G47" s="37">
        <f t="shared" si="8"/>
        <v>12521.821199999998</v>
      </c>
      <c r="H47" s="29">
        <f t="shared" si="9"/>
        <v>12017.5</v>
      </c>
      <c r="I47" s="19">
        <f t="shared" si="5"/>
        <v>436.6431999999968</v>
      </c>
      <c r="J47" s="19">
        <f t="shared" si="6"/>
        <v>504.3211999999985</v>
      </c>
    </row>
    <row r="48" spans="1:10" ht="15.75" x14ac:dyDescent="0.25">
      <c r="A48" s="6" t="s">
        <v>48</v>
      </c>
      <c r="B48" s="6" t="s">
        <v>49</v>
      </c>
      <c r="C48" s="28">
        <v>773.39769999999999</v>
      </c>
      <c r="D48" s="28">
        <v>773.39769999999999</v>
      </c>
      <c r="E48" s="29">
        <v>515</v>
      </c>
      <c r="F48" s="36">
        <f t="shared" si="7"/>
        <v>13227.540899999996</v>
      </c>
      <c r="G48" s="37">
        <f t="shared" si="8"/>
        <v>13295.218899999998</v>
      </c>
      <c r="H48" s="29">
        <f t="shared" si="9"/>
        <v>12532.5</v>
      </c>
      <c r="I48" s="19">
        <f t="shared" si="5"/>
        <v>695.04089999999633</v>
      </c>
      <c r="J48" s="19">
        <f t="shared" si="6"/>
        <v>762.71889999999803</v>
      </c>
    </row>
    <row r="49" spans="1:10" ht="15.75" x14ac:dyDescent="0.25">
      <c r="A49" s="6" t="s">
        <v>49</v>
      </c>
      <c r="B49" s="6" t="s">
        <v>50</v>
      </c>
      <c r="C49" s="28">
        <v>235.3708</v>
      </c>
      <c r="D49" s="28">
        <v>165.65469999999999</v>
      </c>
      <c r="E49" s="29">
        <v>80</v>
      </c>
      <c r="F49" s="36">
        <f t="shared" si="7"/>
        <v>13462.911699999997</v>
      </c>
      <c r="G49" s="37">
        <f t="shared" si="8"/>
        <v>13460.873599999997</v>
      </c>
      <c r="H49" s="29">
        <f t="shared" si="9"/>
        <v>12612.5</v>
      </c>
      <c r="I49" s="19">
        <f t="shared" si="5"/>
        <v>850.41169999999693</v>
      </c>
      <c r="J49" s="19">
        <f t="shared" si="6"/>
        <v>848.37359999999717</v>
      </c>
    </row>
    <row r="50" spans="1:10" ht="15.75" x14ac:dyDescent="0.25">
      <c r="A50" s="6" t="s">
        <v>50</v>
      </c>
      <c r="B50" s="6" t="s">
        <v>51</v>
      </c>
      <c r="C50" s="28">
        <v>125</v>
      </c>
      <c r="D50" s="28">
        <v>291.66669999999999</v>
      </c>
      <c r="E50" s="29">
        <v>25</v>
      </c>
      <c r="F50" s="36">
        <f t="shared" si="7"/>
        <v>13587.911699999997</v>
      </c>
      <c r="G50" s="37">
        <f t="shared" si="8"/>
        <v>13752.540299999997</v>
      </c>
      <c r="H50" s="29">
        <f t="shared" si="9"/>
        <v>12637.5</v>
      </c>
      <c r="I50" s="19">
        <f t="shared" si="5"/>
        <v>950.41169999999693</v>
      </c>
      <c r="J50" s="19">
        <f t="shared" si="6"/>
        <v>1115.0402999999969</v>
      </c>
    </row>
    <row r="51" spans="1:10" ht="15.75" x14ac:dyDescent="0.25">
      <c r="A51" s="6" t="s">
        <v>51</v>
      </c>
      <c r="B51" s="6" t="s">
        <v>52</v>
      </c>
      <c r="C51" s="28">
        <v>136.9649</v>
      </c>
      <c r="D51" s="28">
        <v>209.3664</v>
      </c>
      <c r="E51" s="29">
        <v>60</v>
      </c>
      <c r="F51" s="36">
        <f t="shared" si="7"/>
        <v>13724.876599999998</v>
      </c>
      <c r="G51" s="37">
        <f t="shared" si="8"/>
        <v>13961.906699999998</v>
      </c>
      <c r="H51" s="29">
        <f t="shared" si="9"/>
        <v>12697.5</v>
      </c>
      <c r="I51" s="19">
        <f t="shared" si="5"/>
        <v>1027.3765999999978</v>
      </c>
      <c r="J51" s="19">
        <f t="shared" si="6"/>
        <v>1264.4066999999977</v>
      </c>
    </row>
    <row r="52" spans="1:10" ht="15.75" x14ac:dyDescent="0.25">
      <c r="A52" s="6" t="s">
        <v>52</v>
      </c>
      <c r="B52" s="6" t="s">
        <v>53</v>
      </c>
      <c r="C52" s="28">
        <v>87.944999999999993</v>
      </c>
      <c r="D52" s="28">
        <v>118.54689999999999</v>
      </c>
      <c r="E52" s="29">
        <v>25</v>
      </c>
      <c r="F52" s="36">
        <f t="shared" si="7"/>
        <v>13812.821599999997</v>
      </c>
      <c r="G52" s="37">
        <f t="shared" si="8"/>
        <v>14080.453599999997</v>
      </c>
      <c r="H52" s="29">
        <f t="shared" si="9"/>
        <v>12722.5</v>
      </c>
      <c r="I52" s="19">
        <f t="shared" si="5"/>
        <v>1090.3215999999975</v>
      </c>
      <c r="J52" s="19">
        <f t="shared" si="6"/>
        <v>1357.9535999999971</v>
      </c>
    </row>
    <row r="53" spans="1:10" ht="15.75" x14ac:dyDescent="0.25">
      <c r="A53" s="6" t="s">
        <v>53</v>
      </c>
      <c r="B53" s="6" t="s">
        <v>54</v>
      </c>
      <c r="C53" s="28">
        <v>163.75960000000001</v>
      </c>
      <c r="D53" s="28">
        <v>163.75960000000001</v>
      </c>
      <c r="E53" s="29">
        <v>615</v>
      </c>
      <c r="F53" s="36">
        <f t="shared" si="7"/>
        <v>13976.581199999997</v>
      </c>
      <c r="G53" s="37">
        <f t="shared" si="8"/>
        <v>14244.213199999997</v>
      </c>
      <c r="H53" s="29">
        <f t="shared" si="9"/>
        <v>13337.5</v>
      </c>
      <c r="I53" s="19">
        <f t="shared" si="5"/>
        <v>639.0811999999969</v>
      </c>
      <c r="J53" s="19">
        <f t="shared" si="6"/>
        <v>906.7131999999965</v>
      </c>
    </row>
    <row r="54" spans="1:10" ht="15.75" x14ac:dyDescent="0.25">
      <c r="A54" s="6" t="s">
        <v>54</v>
      </c>
      <c r="B54" s="6" t="s">
        <v>55</v>
      </c>
      <c r="C54" s="28">
        <v>703.04139999999995</v>
      </c>
      <c r="D54" s="28">
        <v>734.1</v>
      </c>
      <c r="E54" s="29">
        <v>1020</v>
      </c>
      <c r="F54" s="36">
        <f t="shared" si="7"/>
        <v>14679.622599999997</v>
      </c>
      <c r="G54" s="37">
        <f t="shared" si="8"/>
        <v>14978.313199999997</v>
      </c>
      <c r="H54" s="29">
        <f t="shared" si="9"/>
        <v>14357.5</v>
      </c>
      <c r="I54" s="19">
        <f t="shared" si="5"/>
        <v>322.12259999999696</v>
      </c>
      <c r="J54" s="19">
        <f t="shared" si="6"/>
        <v>620.81319999999687</v>
      </c>
    </row>
    <row r="55" spans="1:10" ht="15.75" x14ac:dyDescent="0.25">
      <c r="A55" s="6" t="s">
        <v>55</v>
      </c>
      <c r="B55" s="6" t="s">
        <v>56</v>
      </c>
      <c r="C55" s="28">
        <v>597.87670000000003</v>
      </c>
      <c r="D55" s="28">
        <v>588.01210000000003</v>
      </c>
      <c r="E55" s="29">
        <v>480</v>
      </c>
      <c r="F55" s="36">
        <f t="shared" si="7"/>
        <v>15277.499299999998</v>
      </c>
      <c r="G55" s="37">
        <f t="shared" si="8"/>
        <v>15566.325299999997</v>
      </c>
      <c r="H55" s="29">
        <f t="shared" si="9"/>
        <v>14837.5</v>
      </c>
      <c r="I55" s="19">
        <f t="shared" si="5"/>
        <v>439.99929999999767</v>
      </c>
      <c r="J55" s="19">
        <f t="shared" si="6"/>
        <v>728.82529999999679</v>
      </c>
    </row>
    <row r="56" spans="1:10" ht="15.75" x14ac:dyDescent="0.25">
      <c r="A56" s="6" t="s">
        <v>56</v>
      </c>
      <c r="B56" s="6" t="s">
        <v>57</v>
      </c>
      <c r="C56" s="28">
        <v>1141.2919999999999</v>
      </c>
      <c r="D56" s="28">
        <v>1141.2919999999999</v>
      </c>
      <c r="E56" s="29">
        <v>600</v>
      </c>
      <c r="F56" s="36">
        <f t="shared" si="7"/>
        <v>16418.791299999997</v>
      </c>
      <c r="G56" s="37">
        <f t="shared" si="8"/>
        <v>16707.617299999998</v>
      </c>
      <c r="H56" s="29">
        <f t="shared" si="9"/>
        <v>15437.5</v>
      </c>
      <c r="I56" s="19">
        <f t="shared" si="5"/>
        <v>981.29129999999714</v>
      </c>
      <c r="J56" s="19">
        <f t="shared" si="6"/>
        <v>1270.1172999999981</v>
      </c>
    </row>
    <row r="57" spans="1:10" ht="15.75" x14ac:dyDescent="0.25">
      <c r="A57" s="6" t="s">
        <v>57</v>
      </c>
      <c r="B57" s="6" t="s">
        <v>58</v>
      </c>
      <c r="C57" s="28">
        <v>110.4366</v>
      </c>
      <c r="D57" s="28">
        <v>110.4366</v>
      </c>
      <c r="E57" s="29">
        <v>1000</v>
      </c>
      <c r="F57" s="36">
        <f t="shared" si="7"/>
        <v>16529.227899999998</v>
      </c>
      <c r="G57" s="37">
        <f t="shared" si="8"/>
        <v>16818.053899999999</v>
      </c>
      <c r="H57" s="29">
        <f t="shared" si="9"/>
        <v>16437.5</v>
      </c>
      <c r="I57" s="19">
        <f t="shared" si="5"/>
        <v>91.727899999998044</v>
      </c>
      <c r="J57" s="19">
        <f t="shared" si="6"/>
        <v>380.55389999999898</v>
      </c>
    </row>
    <row r="58" spans="1:10" ht="15.75" x14ac:dyDescent="0.25">
      <c r="A58" s="6" t="s">
        <v>58</v>
      </c>
      <c r="B58" s="6" t="s">
        <v>59</v>
      </c>
      <c r="C58" s="28">
        <v>1763.8409999999999</v>
      </c>
      <c r="D58" s="28">
        <v>1763.8409999999999</v>
      </c>
      <c r="E58" s="29">
        <v>1200</v>
      </c>
      <c r="F58" s="36">
        <f t="shared" si="7"/>
        <v>18293.068899999998</v>
      </c>
      <c r="G58" s="37">
        <f t="shared" si="8"/>
        <v>18581.894899999999</v>
      </c>
      <c r="H58" s="29">
        <f t="shared" si="9"/>
        <v>17637.5</v>
      </c>
      <c r="I58" s="19">
        <f t="shared" si="5"/>
        <v>655.56889999999839</v>
      </c>
      <c r="J58" s="19">
        <f t="shared" si="6"/>
        <v>944.39489999999932</v>
      </c>
    </row>
    <row r="59" spans="1:10" ht="15.75" x14ac:dyDescent="0.25">
      <c r="A59" s="6" t="s">
        <v>59</v>
      </c>
      <c r="B59" s="6" t="s">
        <v>60</v>
      </c>
      <c r="C59" s="28">
        <v>576.10680000000002</v>
      </c>
      <c r="D59" s="28">
        <v>576.10680000000002</v>
      </c>
      <c r="E59" s="29">
        <v>200</v>
      </c>
      <c r="F59" s="36">
        <f t="shared" si="7"/>
        <v>18869.1757</v>
      </c>
      <c r="G59" s="37">
        <f t="shared" si="8"/>
        <v>19158.001700000001</v>
      </c>
      <c r="H59" s="29">
        <f t="shared" si="9"/>
        <v>17837.5</v>
      </c>
      <c r="I59" s="19">
        <f t="shared" si="5"/>
        <v>1031.6756999999998</v>
      </c>
      <c r="J59" s="19">
        <f t="shared" si="6"/>
        <v>1320.5017000000007</v>
      </c>
    </row>
    <row r="60" spans="1:10" ht="15.75" x14ac:dyDescent="0.25">
      <c r="A60" s="6" t="s">
        <v>60</v>
      </c>
      <c r="B60" s="6" t="s">
        <v>61</v>
      </c>
      <c r="C60" s="28">
        <v>300.35219999999998</v>
      </c>
      <c r="D60" s="28">
        <v>300.35219999999998</v>
      </c>
      <c r="E60" s="29">
        <v>480</v>
      </c>
      <c r="F60" s="36">
        <f t="shared" si="7"/>
        <v>19169.527900000001</v>
      </c>
      <c r="G60" s="37">
        <f t="shared" si="8"/>
        <v>19458.353900000002</v>
      </c>
      <c r="H60" s="29">
        <f t="shared" si="9"/>
        <v>18317.5</v>
      </c>
      <c r="I60" s="19">
        <f t="shared" si="5"/>
        <v>852.02790000000095</v>
      </c>
      <c r="J60" s="19">
        <f t="shared" si="6"/>
        <v>1140.8539000000019</v>
      </c>
    </row>
    <row r="61" spans="1:10" ht="15.75" x14ac:dyDescent="0.25">
      <c r="A61" s="6" t="s">
        <v>61</v>
      </c>
      <c r="B61" s="6" t="s">
        <v>62</v>
      </c>
      <c r="C61" s="28">
        <v>292.64010000000002</v>
      </c>
      <c r="D61" s="28">
        <v>486.98309999999998</v>
      </c>
      <c r="E61" s="29">
        <v>330</v>
      </c>
      <c r="F61" s="36">
        <f t="shared" si="7"/>
        <v>19462.168000000001</v>
      </c>
      <c r="G61" s="37">
        <f t="shared" si="8"/>
        <v>19945.337000000003</v>
      </c>
      <c r="H61" s="29">
        <f t="shared" si="9"/>
        <v>18647.5</v>
      </c>
      <c r="I61" s="19">
        <f t="shared" si="5"/>
        <v>814.66800000000148</v>
      </c>
      <c r="J61" s="19">
        <f t="shared" si="6"/>
        <v>1297.8370000000032</v>
      </c>
    </row>
    <row r="62" spans="1:10" ht="15.75" x14ac:dyDescent="0.25">
      <c r="A62" s="6" t="s">
        <v>62</v>
      </c>
      <c r="B62" s="6" t="s">
        <v>63</v>
      </c>
      <c r="C62" s="28">
        <v>465.53059999999999</v>
      </c>
      <c r="D62" s="28">
        <v>390.10039999999998</v>
      </c>
      <c r="E62" s="29">
        <v>870</v>
      </c>
      <c r="F62" s="36">
        <f t="shared" si="7"/>
        <v>19927.6986</v>
      </c>
      <c r="G62" s="37">
        <f t="shared" si="8"/>
        <v>20335.437400000003</v>
      </c>
      <c r="H62" s="29">
        <f t="shared" si="9"/>
        <v>19517.5</v>
      </c>
      <c r="I62" s="19">
        <f t="shared" si="5"/>
        <v>410.19859999999971</v>
      </c>
      <c r="J62" s="19">
        <f t="shared" si="6"/>
        <v>817.93740000000253</v>
      </c>
    </row>
    <row r="63" spans="1:10" ht="15.75" x14ac:dyDescent="0.25">
      <c r="A63" s="6" t="s">
        <v>63</v>
      </c>
      <c r="B63" s="6" t="s">
        <v>64</v>
      </c>
      <c r="C63" s="28">
        <v>322.14100000000002</v>
      </c>
      <c r="D63" s="28">
        <v>259.4898</v>
      </c>
      <c r="E63" s="29">
        <v>100</v>
      </c>
      <c r="F63" s="36">
        <f t="shared" si="7"/>
        <v>20249.839599999999</v>
      </c>
      <c r="G63" s="37">
        <f t="shared" si="8"/>
        <v>20594.927200000002</v>
      </c>
      <c r="H63" s="29">
        <f t="shared" si="9"/>
        <v>19617.5</v>
      </c>
      <c r="I63" s="19">
        <f t="shared" si="5"/>
        <v>632.33959999999934</v>
      </c>
      <c r="J63" s="19">
        <f t="shared" si="6"/>
        <v>977.4272000000019</v>
      </c>
    </row>
    <row r="64" spans="1:10" ht="15.75" x14ac:dyDescent="0.25">
      <c r="A64" s="6" t="s">
        <v>64</v>
      </c>
      <c r="B64" s="6" t="s">
        <v>65</v>
      </c>
      <c r="C64" s="28">
        <v>95.661199999999994</v>
      </c>
      <c r="D64" s="28">
        <v>119.878</v>
      </c>
      <c r="E64" s="29">
        <v>60</v>
      </c>
      <c r="F64" s="36">
        <f t="shared" si="7"/>
        <v>20345.500799999998</v>
      </c>
      <c r="G64" s="37">
        <f t="shared" si="8"/>
        <v>20714.805200000003</v>
      </c>
      <c r="H64" s="29">
        <f t="shared" si="9"/>
        <v>19677.5</v>
      </c>
      <c r="I64" s="19">
        <f t="shared" si="5"/>
        <v>668.00079999999798</v>
      </c>
      <c r="J64" s="19">
        <f t="shared" si="6"/>
        <v>1037.3052000000025</v>
      </c>
    </row>
    <row r="65" spans="1:10" ht="15.75" x14ac:dyDescent="0.25">
      <c r="A65" s="6" t="s">
        <v>65</v>
      </c>
      <c r="B65" s="6" t="s">
        <v>66</v>
      </c>
      <c r="C65" s="28">
        <v>240.1337</v>
      </c>
      <c r="D65" s="28">
        <v>177.70050000000001</v>
      </c>
      <c r="E65" s="29">
        <v>120</v>
      </c>
      <c r="F65" s="36">
        <f t="shared" si="7"/>
        <v>20585.634499999996</v>
      </c>
      <c r="G65" s="37">
        <f t="shared" si="8"/>
        <v>20892.505700000002</v>
      </c>
      <c r="H65" s="29">
        <f t="shared" si="9"/>
        <v>19797.5</v>
      </c>
      <c r="I65" s="19">
        <f t="shared" si="5"/>
        <v>788.13449999999648</v>
      </c>
      <c r="J65" s="19">
        <f t="shared" si="6"/>
        <v>1095.0057000000015</v>
      </c>
    </row>
    <row r="66" spans="1:10" ht="15.75" x14ac:dyDescent="0.25">
      <c r="A66" s="6" t="s">
        <v>66</v>
      </c>
      <c r="B66" s="6" t="s">
        <v>67</v>
      </c>
      <c r="C66" s="28">
        <v>354.51580000000001</v>
      </c>
      <c r="D66" s="28">
        <v>401.75349999999997</v>
      </c>
      <c r="E66" s="29">
        <v>500</v>
      </c>
      <c r="F66" s="36">
        <f t="shared" si="7"/>
        <v>20940.150299999998</v>
      </c>
      <c r="G66" s="37">
        <f t="shared" si="8"/>
        <v>21294.2592</v>
      </c>
      <c r="H66" s="29">
        <f t="shared" si="9"/>
        <v>20297.5</v>
      </c>
      <c r="I66" s="19">
        <f t="shared" si="5"/>
        <v>642.65029999999751</v>
      </c>
      <c r="J66" s="19">
        <f t="shared" si="6"/>
        <v>996.75920000000042</v>
      </c>
    </row>
    <row r="67" spans="1:10" ht="15.75" x14ac:dyDescent="0.25">
      <c r="A67" s="6" t="s">
        <v>67</v>
      </c>
      <c r="B67" s="6" t="s">
        <v>68</v>
      </c>
      <c r="C67" s="28">
        <v>246.4187</v>
      </c>
      <c r="D67" s="28">
        <v>246.4187</v>
      </c>
      <c r="E67" s="29">
        <v>300</v>
      </c>
      <c r="F67" s="36">
        <f t="shared" si="7"/>
        <v>21186.568999999996</v>
      </c>
      <c r="G67" s="37">
        <f t="shared" si="8"/>
        <v>21540.677899999999</v>
      </c>
      <c r="H67" s="29">
        <f t="shared" si="9"/>
        <v>20597.5</v>
      </c>
      <c r="I67" s="19">
        <f t="shared" si="5"/>
        <v>589.06899999999587</v>
      </c>
      <c r="J67" s="19">
        <f t="shared" si="6"/>
        <v>943.17789999999877</v>
      </c>
    </row>
    <row r="68" spans="1:10" ht="15.75" x14ac:dyDescent="0.25">
      <c r="A68" s="6" t="s">
        <v>68</v>
      </c>
      <c r="B68" s="6" t="s">
        <v>69</v>
      </c>
      <c r="C68" s="28">
        <v>203.3305</v>
      </c>
      <c r="D68" s="28">
        <v>203.3305</v>
      </c>
      <c r="E68" s="29">
        <v>300</v>
      </c>
      <c r="F68" s="36">
        <f t="shared" si="7"/>
        <v>21389.899499999996</v>
      </c>
      <c r="G68" s="37">
        <f t="shared" si="8"/>
        <v>21744.008399999999</v>
      </c>
      <c r="H68" s="29">
        <f t="shared" si="9"/>
        <v>20897.5</v>
      </c>
      <c r="I68" s="19">
        <f t="shared" si="5"/>
        <v>492.3994999999959</v>
      </c>
      <c r="J68" s="19">
        <f t="shared" si="6"/>
        <v>846.5083999999988</v>
      </c>
    </row>
    <row r="69" spans="1:10" ht="15.75" x14ac:dyDescent="0.25">
      <c r="A69" s="6" t="s">
        <v>69</v>
      </c>
      <c r="B69" s="6" t="s">
        <v>70</v>
      </c>
      <c r="C69" s="28">
        <v>125</v>
      </c>
      <c r="D69" s="28">
        <v>171.26580000000001</v>
      </c>
      <c r="E69" s="29">
        <v>440</v>
      </c>
      <c r="F69" s="36">
        <f t="shared" si="7"/>
        <v>21514.899499999996</v>
      </c>
      <c r="G69" s="37">
        <f t="shared" si="8"/>
        <v>21915.2742</v>
      </c>
      <c r="H69" s="29">
        <f t="shared" si="9"/>
        <v>21337.5</v>
      </c>
      <c r="I69" s="19">
        <f t="shared" ref="I69:I78" si="10">F69-$H69</f>
        <v>177.3994999999959</v>
      </c>
      <c r="J69" s="19">
        <f t="shared" ref="J69:J78" si="11">G69-$H69</f>
        <v>577.77419999999984</v>
      </c>
    </row>
    <row r="70" spans="1:10" ht="15.75" x14ac:dyDescent="0.25">
      <c r="A70" s="6" t="s">
        <v>70</v>
      </c>
      <c r="B70" s="6" t="s">
        <v>71</v>
      </c>
      <c r="C70" s="28">
        <v>226.60769999999999</v>
      </c>
      <c r="D70" s="28">
        <v>340.5231</v>
      </c>
      <c r="E70" s="29">
        <v>200</v>
      </c>
      <c r="F70" s="36">
        <f t="shared" ref="F70:F78" si="12">F69+C70</f>
        <v>21741.507199999996</v>
      </c>
      <c r="G70" s="37">
        <f t="shared" ref="G70:G78" si="13">G69+D70</f>
        <v>22255.797299999998</v>
      </c>
      <c r="H70" s="29">
        <f t="shared" ref="H70:H78" si="14">H69+E70</f>
        <v>21537.5</v>
      </c>
      <c r="I70" s="19">
        <f t="shared" si="10"/>
        <v>204.00719999999637</v>
      </c>
      <c r="J70" s="19">
        <f t="shared" si="11"/>
        <v>718.29729999999836</v>
      </c>
    </row>
    <row r="71" spans="1:10" ht="15.75" x14ac:dyDescent="0.25">
      <c r="A71" s="6" t="s">
        <v>71</v>
      </c>
      <c r="B71" s="6" t="s">
        <v>72</v>
      </c>
      <c r="C71" s="28">
        <v>210.1609</v>
      </c>
      <c r="D71" s="28">
        <v>354.46620000000001</v>
      </c>
      <c r="E71" s="29">
        <v>350</v>
      </c>
      <c r="F71" s="36">
        <f t="shared" si="12"/>
        <v>21951.668099999995</v>
      </c>
      <c r="G71" s="37">
        <f t="shared" si="13"/>
        <v>22610.263499999997</v>
      </c>
      <c r="H71" s="29">
        <f t="shared" si="14"/>
        <v>21887.5</v>
      </c>
      <c r="I71" s="19">
        <f t="shared" si="10"/>
        <v>64.16809999999532</v>
      </c>
      <c r="J71" s="19">
        <f t="shared" si="11"/>
        <v>722.76349999999729</v>
      </c>
    </row>
    <row r="72" spans="1:10" ht="15.75" x14ac:dyDescent="0.25">
      <c r="A72" s="6" t="s">
        <v>72</v>
      </c>
      <c r="B72" s="6" t="s">
        <v>73</v>
      </c>
      <c r="C72" s="28">
        <v>121.9448</v>
      </c>
      <c r="D72" s="28">
        <v>121.9448</v>
      </c>
      <c r="E72" s="29">
        <v>70</v>
      </c>
      <c r="F72" s="36">
        <f t="shared" si="12"/>
        <v>22073.612899999996</v>
      </c>
      <c r="G72" s="37">
        <f t="shared" si="13"/>
        <v>22732.208299999998</v>
      </c>
      <c r="H72" s="29">
        <f t="shared" si="14"/>
        <v>21957.5</v>
      </c>
      <c r="I72" s="19">
        <f t="shared" si="10"/>
        <v>116.11289999999644</v>
      </c>
      <c r="J72" s="19">
        <f t="shared" si="11"/>
        <v>774.70829999999842</v>
      </c>
    </row>
    <row r="73" spans="1:10" ht="15.75" x14ac:dyDescent="0.25">
      <c r="A73" s="6" t="s">
        <v>73</v>
      </c>
      <c r="B73" s="6" t="s">
        <v>74</v>
      </c>
      <c r="C73" s="28">
        <v>125</v>
      </c>
      <c r="D73" s="28">
        <v>88.488299999999995</v>
      </c>
      <c r="E73" s="29">
        <v>180</v>
      </c>
      <c r="F73" s="36">
        <f t="shared" si="12"/>
        <v>22198.612899999996</v>
      </c>
      <c r="G73" s="37">
        <f t="shared" si="13"/>
        <v>22820.696599999999</v>
      </c>
      <c r="H73" s="29">
        <f t="shared" si="14"/>
        <v>22137.5</v>
      </c>
      <c r="I73" s="19">
        <f t="shared" si="10"/>
        <v>61.112899999996444</v>
      </c>
      <c r="J73" s="19">
        <f t="shared" si="11"/>
        <v>683.19659999999931</v>
      </c>
    </row>
    <row r="74" spans="1:10" ht="15.75" x14ac:dyDescent="0.25">
      <c r="A74" s="6" t="s">
        <v>74</v>
      </c>
      <c r="B74" s="6" t="s">
        <v>75</v>
      </c>
      <c r="C74" s="28">
        <v>590.51049999999998</v>
      </c>
      <c r="D74" s="28">
        <v>539.26980000000003</v>
      </c>
      <c r="E74" s="29">
        <v>430</v>
      </c>
      <c r="F74" s="36">
        <f t="shared" si="12"/>
        <v>22789.123399999997</v>
      </c>
      <c r="G74" s="37">
        <f t="shared" si="13"/>
        <v>23359.966399999998</v>
      </c>
      <c r="H74" s="29">
        <f t="shared" si="14"/>
        <v>22567.5</v>
      </c>
      <c r="I74" s="19">
        <f t="shared" si="10"/>
        <v>221.62339999999676</v>
      </c>
      <c r="J74" s="19">
        <f t="shared" si="11"/>
        <v>792.46639999999752</v>
      </c>
    </row>
    <row r="75" spans="1:10" ht="15.75" x14ac:dyDescent="0.25">
      <c r="A75" s="6" t="s">
        <v>75</v>
      </c>
      <c r="B75" s="6" t="s">
        <v>76</v>
      </c>
      <c r="C75" s="28">
        <v>205.50409999999999</v>
      </c>
      <c r="D75" s="28">
        <v>205.50409999999999</v>
      </c>
      <c r="E75" s="29">
        <v>200</v>
      </c>
      <c r="F75" s="36">
        <f t="shared" si="12"/>
        <v>22994.627499999995</v>
      </c>
      <c r="G75" s="37">
        <f t="shared" si="13"/>
        <v>23565.470499999996</v>
      </c>
      <c r="H75" s="29">
        <f t="shared" si="14"/>
        <v>22767.5</v>
      </c>
      <c r="I75" s="19">
        <f t="shared" si="10"/>
        <v>227.12749999999505</v>
      </c>
      <c r="J75" s="19">
        <f t="shared" si="11"/>
        <v>797.97049999999581</v>
      </c>
    </row>
    <row r="76" spans="1:10" ht="15.75" x14ac:dyDescent="0.25">
      <c r="A76" s="6" t="s">
        <v>76</v>
      </c>
      <c r="B76" s="6" t="s">
        <v>77</v>
      </c>
      <c r="C76" s="28">
        <v>123.0573</v>
      </c>
      <c r="D76" s="28">
        <v>123.0573</v>
      </c>
      <c r="E76" s="29">
        <v>310</v>
      </c>
      <c r="F76" s="36">
        <f t="shared" si="12"/>
        <v>23117.684799999995</v>
      </c>
      <c r="G76" s="37">
        <f t="shared" si="13"/>
        <v>23688.527799999996</v>
      </c>
      <c r="H76" s="29">
        <f t="shared" si="14"/>
        <v>23077.5</v>
      </c>
      <c r="I76" s="19">
        <f t="shared" si="10"/>
        <v>40.184799999995448</v>
      </c>
      <c r="J76" s="19">
        <f t="shared" si="11"/>
        <v>611.0277999999962</v>
      </c>
    </row>
    <row r="77" spans="1:10" ht="15.75" x14ac:dyDescent="0.25">
      <c r="A77" s="6" t="s">
        <v>77</v>
      </c>
      <c r="B77" s="6" t="s">
        <v>78</v>
      </c>
      <c r="C77" s="28">
        <v>391.7303</v>
      </c>
      <c r="D77" s="28">
        <v>0</v>
      </c>
      <c r="E77" s="29">
        <v>320</v>
      </c>
      <c r="F77" s="36">
        <f t="shared" si="12"/>
        <v>23509.415099999995</v>
      </c>
      <c r="G77" s="37">
        <f t="shared" si="13"/>
        <v>23688.527799999996</v>
      </c>
      <c r="H77" s="29">
        <f t="shared" si="14"/>
        <v>23397.5</v>
      </c>
      <c r="I77" s="19">
        <f t="shared" si="10"/>
        <v>111.91509999999471</v>
      </c>
      <c r="J77" s="19">
        <f t="shared" si="11"/>
        <v>291.0277999999962</v>
      </c>
    </row>
    <row r="78" spans="1:10" ht="15.75" x14ac:dyDescent="0.25">
      <c r="A78" s="6" t="s">
        <v>78</v>
      </c>
      <c r="B78" s="6" t="s">
        <v>81</v>
      </c>
      <c r="C78" s="28">
        <v>30.307200000000002</v>
      </c>
      <c r="D78" s="28">
        <v>270.50229999999999</v>
      </c>
      <c r="E78" s="31">
        <v>40</v>
      </c>
      <c r="F78" s="36">
        <f t="shared" si="12"/>
        <v>23539.722299999994</v>
      </c>
      <c r="G78" s="37">
        <f t="shared" si="13"/>
        <v>23959.030099999996</v>
      </c>
      <c r="H78" s="29">
        <f t="shared" si="14"/>
        <v>23437.5</v>
      </c>
      <c r="I78" s="19">
        <f t="shared" si="10"/>
        <v>102.22229999999399</v>
      </c>
      <c r="J78" s="19">
        <f t="shared" si="11"/>
        <v>521.53009999999631</v>
      </c>
    </row>
    <row r="79" spans="1:10" ht="15.75" x14ac:dyDescent="0.25">
      <c r="A79" s="6"/>
      <c r="B79" s="10"/>
      <c r="C79" s="11"/>
      <c r="D79" s="11"/>
      <c r="E79" s="12"/>
      <c r="F79" s="13"/>
      <c r="G79" s="13"/>
      <c r="I79" s="13"/>
      <c r="J79" s="13"/>
    </row>
    <row r="80" spans="1:10" ht="15.75" x14ac:dyDescent="0.25">
      <c r="A80" s="14" t="s">
        <v>79</v>
      </c>
      <c r="B80" s="3"/>
      <c r="C80" s="15">
        <f>SUM(C5:C78)</f>
        <v>23539.722299999994</v>
      </c>
      <c r="D80" s="15">
        <f>SUM(D5:D78)</f>
        <v>23959.030099999996</v>
      </c>
      <c r="E80" s="3">
        <f>SUM(E5:E78)</f>
        <v>23437.5</v>
      </c>
    </row>
  </sheetData>
  <mergeCells count="3">
    <mergeCell ref="A3:B3"/>
    <mergeCell ref="C3:E3"/>
    <mergeCell ref="F3:H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F8D9-3952-4986-BC19-F45FD5265DAF}">
  <dimension ref="A1:J78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0" x14ac:dyDescent="0.25">
      <c r="A1" s="24" t="s">
        <v>0</v>
      </c>
      <c r="B1" s="24"/>
      <c r="C1" s="25" t="s">
        <v>80</v>
      </c>
      <c r="D1" s="25"/>
      <c r="E1" s="25"/>
      <c r="F1" s="25" t="s">
        <v>83</v>
      </c>
      <c r="G1" s="25"/>
      <c r="H1" s="25"/>
      <c r="I1" s="2" t="s">
        <v>84</v>
      </c>
      <c r="J1" s="2"/>
    </row>
    <row r="2" spans="1:10" x14ac:dyDescent="0.25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3</v>
      </c>
      <c r="G2" s="4" t="s">
        <v>4</v>
      </c>
      <c r="H2" s="5" t="s">
        <v>5</v>
      </c>
      <c r="I2" s="5" t="s">
        <v>3</v>
      </c>
      <c r="J2" s="4" t="s">
        <v>4</v>
      </c>
    </row>
    <row r="3" spans="1:10" ht="15.75" x14ac:dyDescent="0.25">
      <c r="A3" s="6" t="s">
        <v>26</v>
      </c>
      <c r="B3" s="6" t="s">
        <v>27</v>
      </c>
      <c r="C3" s="7">
        <v>206.28790000000001</v>
      </c>
      <c r="D3" s="7">
        <v>206.28790000000001</v>
      </c>
      <c r="E3" s="8">
        <v>0</v>
      </c>
      <c r="F3" s="9">
        <f>C3</f>
        <v>206.28790000000001</v>
      </c>
      <c r="G3" s="9">
        <f>D3</f>
        <v>206.28790000000001</v>
      </c>
      <c r="H3" s="9">
        <f>E3</f>
        <v>0</v>
      </c>
      <c r="I3" s="9">
        <f t="shared" ref="I3:J3" si="0">F3</f>
        <v>206.28790000000001</v>
      </c>
      <c r="J3" s="9">
        <f t="shared" si="0"/>
        <v>206.28790000000001</v>
      </c>
    </row>
    <row r="4" spans="1:10" ht="15.75" x14ac:dyDescent="0.25">
      <c r="A4" s="6" t="s">
        <v>50</v>
      </c>
      <c r="B4" s="6" t="s">
        <v>51</v>
      </c>
      <c r="C4" s="7">
        <v>125</v>
      </c>
      <c r="D4" s="7">
        <v>291.66669999999999</v>
      </c>
      <c r="E4" s="8">
        <v>25</v>
      </c>
      <c r="F4" s="9">
        <f t="shared" ref="F4:F35" si="1">F3+C4</f>
        <v>331.28790000000004</v>
      </c>
      <c r="G4" s="9">
        <f t="shared" ref="G4:G35" si="2">G3+D4</f>
        <v>497.95460000000003</v>
      </c>
      <c r="H4" s="8">
        <f t="shared" ref="H4:H35" si="3">H3+E4</f>
        <v>25</v>
      </c>
      <c r="I4" s="9">
        <f t="shared" ref="I4:I35" si="4">F4-$H4</f>
        <v>306.28790000000004</v>
      </c>
      <c r="J4" s="9">
        <f t="shared" ref="J4:J35" si="5">G4-$H4</f>
        <v>472.95460000000003</v>
      </c>
    </row>
    <row r="5" spans="1:10" ht="15.75" x14ac:dyDescent="0.25">
      <c r="A5" s="6" t="s">
        <v>52</v>
      </c>
      <c r="B5" s="6" t="s">
        <v>53</v>
      </c>
      <c r="C5" s="7">
        <v>87.944999999999993</v>
      </c>
      <c r="D5" s="7">
        <v>118.54689999999999</v>
      </c>
      <c r="E5" s="8">
        <v>25</v>
      </c>
      <c r="F5" s="9">
        <f t="shared" si="1"/>
        <v>419.23290000000003</v>
      </c>
      <c r="G5" s="9">
        <f t="shared" si="2"/>
        <v>616.50150000000008</v>
      </c>
      <c r="H5" s="8">
        <f t="shared" si="3"/>
        <v>50</v>
      </c>
      <c r="I5" s="9">
        <f t="shared" si="4"/>
        <v>369.23290000000003</v>
      </c>
      <c r="J5" s="9">
        <f t="shared" si="5"/>
        <v>566.50150000000008</v>
      </c>
    </row>
    <row r="6" spans="1:10" ht="15.75" x14ac:dyDescent="0.25">
      <c r="A6" s="6" t="s">
        <v>28</v>
      </c>
      <c r="B6" s="6" t="s">
        <v>29</v>
      </c>
      <c r="C6" s="7">
        <v>73.588499999999996</v>
      </c>
      <c r="D6" s="7">
        <v>73.588499999999996</v>
      </c>
      <c r="E6" s="8">
        <v>40</v>
      </c>
      <c r="F6" s="9">
        <f t="shared" si="1"/>
        <v>492.82140000000004</v>
      </c>
      <c r="G6" s="9">
        <f t="shared" si="2"/>
        <v>690.09</v>
      </c>
      <c r="H6" s="8">
        <f t="shared" si="3"/>
        <v>90</v>
      </c>
      <c r="I6" s="9">
        <f t="shared" si="4"/>
        <v>402.82140000000004</v>
      </c>
      <c r="J6" s="9">
        <f t="shared" si="5"/>
        <v>600.09</v>
      </c>
    </row>
    <row r="7" spans="1:10" ht="15.75" x14ac:dyDescent="0.25">
      <c r="A7" s="6" t="s">
        <v>78</v>
      </c>
      <c r="B7" s="6" t="s">
        <v>81</v>
      </c>
      <c r="C7" s="7">
        <v>30.307200000000002</v>
      </c>
      <c r="D7" s="7">
        <v>270.50229999999999</v>
      </c>
      <c r="E7" s="7">
        <v>40</v>
      </c>
      <c r="F7" s="9">
        <f t="shared" si="1"/>
        <v>523.12860000000001</v>
      </c>
      <c r="G7" s="9">
        <f t="shared" si="2"/>
        <v>960.59230000000002</v>
      </c>
      <c r="H7" s="8">
        <f t="shared" si="3"/>
        <v>130</v>
      </c>
      <c r="I7" s="9">
        <f t="shared" si="4"/>
        <v>393.12860000000001</v>
      </c>
      <c r="J7" s="9">
        <f t="shared" si="5"/>
        <v>830.59230000000002</v>
      </c>
    </row>
    <row r="8" spans="1:10" ht="15.75" x14ac:dyDescent="0.25">
      <c r="A8" s="6" t="s">
        <v>18</v>
      </c>
      <c r="B8" s="6" t="s">
        <v>19</v>
      </c>
      <c r="C8" s="7">
        <v>146.14500000000001</v>
      </c>
      <c r="D8" s="7">
        <v>146.14500000000001</v>
      </c>
      <c r="E8" s="8">
        <v>60</v>
      </c>
      <c r="F8" s="9">
        <f t="shared" si="1"/>
        <v>669.27359999999999</v>
      </c>
      <c r="G8" s="9">
        <f t="shared" si="2"/>
        <v>1106.7373</v>
      </c>
      <c r="H8" s="8">
        <f t="shared" si="3"/>
        <v>190</v>
      </c>
      <c r="I8" s="9">
        <f t="shared" si="4"/>
        <v>479.27359999999999</v>
      </c>
      <c r="J8" s="9">
        <f t="shared" si="5"/>
        <v>916.7373</v>
      </c>
    </row>
    <row r="9" spans="1:10" ht="15.75" x14ac:dyDescent="0.25">
      <c r="A9" s="6" t="s">
        <v>37</v>
      </c>
      <c r="B9" s="6" t="s">
        <v>38</v>
      </c>
      <c r="C9" s="7">
        <v>367.85950000000003</v>
      </c>
      <c r="D9" s="7">
        <v>367.85950000000003</v>
      </c>
      <c r="E9" s="8">
        <v>60</v>
      </c>
      <c r="F9" s="9">
        <f t="shared" si="1"/>
        <v>1037.1331</v>
      </c>
      <c r="G9" s="9">
        <f t="shared" si="2"/>
        <v>1474.5968</v>
      </c>
      <c r="H9" s="8">
        <f t="shared" si="3"/>
        <v>250</v>
      </c>
      <c r="I9" s="9">
        <f t="shared" si="4"/>
        <v>787.13310000000001</v>
      </c>
      <c r="J9" s="9">
        <f t="shared" si="5"/>
        <v>1224.5968</v>
      </c>
    </row>
    <row r="10" spans="1:10" ht="15.75" x14ac:dyDescent="0.25">
      <c r="A10" s="6" t="s">
        <v>51</v>
      </c>
      <c r="B10" s="6" t="s">
        <v>52</v>
      </c>
      <c r="C10" s="7">
        <v>136.9649</v>
      </c>
      <c r="D10" s="7">
        <v>209.3664</v>
      </c>
      <c r="E10" s="8">
        <v>60</v>
      </c>
      <c r="F10" s="9">
        <f t="shared" si="1"/>
        <v>1174.098</v>
      </c>
      <c r="G10" s="9">
        <f t="shared" si="2"/>
        <v>1683.9632000000001</v>
      </c>
      <c r="H10" s="8">
        <f t="shared" si="3"/>
        <v>310</v>
      </c>
      <c r="I10" s="9">
        <f t="shared" si="4"/>
        <v>864.09799999999996</v>
      </c>
      <c r="J10" s="9">
        <f t="shared" si="5"/>
        <v>1373.9632000000001</v>
      </c>
    </row>
    <row r="11" spans="1:10" ht="15.75" x14ac:dyDescent="0.25">
      <c r="A11" s="6" t="s">
        <v>64</v>
      </c>
      <c r="B11" s="6" t="s">
        <v>65</v>
      </c>
      <c r="C11" s="7">
        <v>95.661199999999994</v>
      </c>
      <c r="D11" s="7">
        <v>119.878</v>
      </c>
      <c r="E11" s="8">
        <v>60</v>
      </c>
      <c r="F11" s="9">
        <f t="shared" si="1"/>
        <v>1269.7592</v>
      </c>
      <c r="G11" s="9">
        <f t="shared" si="2"/>
        <v>1803.8412000000001</v>
      </c>
      <c r="H11" s="8">
        <f t="shared" si="3"/>
        <v>370</v>
      </c>
      <c r="I11" s="9">
        <f t="shared" si="4"/>
        <v>899.75919999999996</v>
      </c>
      <c r="J11" s="9">
        <f t="shared" si="5"/>
        <v>1433.8412000000001</v>
      </c>
    </row>
    <row r="12" spans="1:10" ht="15.75" x14ac:dyDescent="0.25">
      <c r="A12" s="6" t="s">
        <v>72</v>
      </c>
      <c r="B12" s="6" t="s">
        <v>73</v>
      </c>
      <c r="C12" s="7">
        <v>121.9448</v>
      </c>
      <c r="D12" s="7">
        <v>121.9448</v>
      </c>
      <c r="E12" s="8">
        <v>70</v>
      </c>
      <c r="F12" s="9">
        <f t="shared" si="1"/>
        <v>1391.704</v>
      </c>
      <c r="G12" s="9">
        <f t="shared" si="2"/>
        <v>1925.7860000000001</v>
      </c>
      <c r="H12" s="8">
        <f t="shared" si="3"/>
        <v>440</v>
      </c>
      <c r="I12" s="9">
        <f t="shared" si="4"/>
        <v>951.70399999999995</v>
      </c>
      <c r="J12" s="9">
        <f t="shared" si="5"/>
        <v>1485.7860000000001</v>
      </c>
    </row>
    <row r="13" spans="1:10" ht="15.75" x14ac:dyDescent="0.25">
      <c r="A13" s="6" t="s">
        <v>49</v>
      </c>
      <c r="B13" s="6" t="s">
        <v>50</v>
      </c>
      <c r="C13" s="7">
        <v>235.3708</v>
      </c>
      <c r="D13" s="7">
        <v>165.65469999999999</v>
      </c>
      <c r="E13" s="8">
        <v>80</v>
      </c>
      <c r="F13" s="9">
        <f t="shared" si="1"/>
        <v>1627.0747999999999</v>
      </c>
      <c r="G13" s="9">
        <f t="shared" si="2"/>
        <v>2091.4407000000001</v>
      </c>
      <c r="H13" s="8">
        <f t="shared" si="3"/>
        <v>520</v>
      </c>
      <c r="I13" s="9">
        <f t="shared" si="4"/>
        <v>1107.0747999999999</v>
      </c>
      <c r="J13" s="9">
        <f t="shared" si="5"/>
        <v>1571.4407000000001</v>
      </c>
    </row>
    <row r="14" spans="1:10" ht="15.75" x14ac:dyDescent="0.25">
      <c r="A14" s="6" t="s">
        <v>12</v>
      </c>
      <c r="B14" s="6" t="s">
        <v>13</v>
      </c>
      <c r="C14" s="7">
        <v>181.3433</v>
      </c>
      <c r="D14" s="7">
        <v>181.3433</v>
      </c>
      <c r="E14" s="8">
        <v>90</v>
      </c>
      <c r="F14" s="9">
        <f t="shared" si="1"/>
        <v>1808.4180999999999</v>
      </c>
      <c r="G14" s="9">
        <f t="shared" si="2"/>
        <v>2272.7840000000001</v>
      </c>
      <c r="H14" s="8">
        <f t="shared" si="3"/>
        <v>610</v>
      </c>
      <c r="I14" s="9">
        <f t="shared" si="4"/>
        <v>1198.4180999999999</v>
      </c>
      <c r="J14" s="9">
        <f t="shared" si="5"/>
        <v>1662.7840000000001</v>
      </c>
    </row>
    <row r="15" spans="1:10" ht="15.75" x14ac:dyDescent="0.25">
      <c r="A15" s="6" t="s">
        <v>14</v>
      </c>
      <c r="B15" s="6" t="s">
        <v>15</v>
      </c>
      <c r="C15" s="7">
        <v>90.671800000000005</v>
      </c>
      <c r="D15" s="7">
        <v>90.671800000000005</v>
      </c>
      <c r="E15" s="8">
        <v>90</v>
      </c>
      <c r="F15" s="9">
        <f t="shared" si="1"/>
        <v>1899.0898999999999</v>
      </c>
      <c r="G15" s="9">
        <f t="shared" si="2"/>
        <v>2363.4558000000002</v>
      </c>
      <c r="H15" s="8">
        <f t="shared" si="3"/>
        <v>700</v>
      </c>
      <c r="I15" s="9">
        <f t="shared" si="4"/>
        <v>1199.0898999999999</v>
      </c>
      <c r="J15" s="9">
        <f t="shared" si="5"/>
        <v>1663.4558000000002</v>
      </c>
    </row>
    <row r="16" spans="1:10" ht="15.75" x14ac:dyDescent="0.25">
      <c r="A16" s="6" t="s">
        <v>16</v>
      </c>
      <c r="B16" s="6" t="s">
        <v>17</v>
      </c>
      <c r="C16" s="7">
        <v>122.965</v>
      </c>
      <c r="D16" s="7">
        <v>60.364400000000003</v>
      </c>
      <c r="E16" s="8">
        <v>90</v>
      </c>
      <c r="F16" s="9">
        <f t="shared" si="1"/>
        <v>2022.0548999999999</v>
      </c>
      <c r="G16" s="9">
        <f t="shared" si="2"/>
        <v>2423.8202000000001</v>
      </c>
      <c r="H16" s="8">
        <f t="shared" si="3"/>
        <v>790</v>
      </c>
      <c r="I16" s="9">
        <f t="shared" si="4"/>
        <v>1232.0548999999999</v>
      </c>
      <c r="J16" s="9">
        <f t="shared" si="5"/>
        <v>1633.8202000000001</v>
      </c>
    </row>
    <row r="17" spans="1:10" ht="15.75" x14ac:dyDescent="0.25">
      <c r="A17" s="6" t="s">
        <v>17</v>
      </c>
      <c r="B17" s="6" t="s">
        <v>18</v>
      </c>
      <c r="C17" s="7">
        <v>138.7577</v>
      </c>
      <c r="D17" s="7">
        <v>195.7149</v>
      </c>
      <c r="E17" s="8">
        <v>90</v>
      </c>
      <c r="F17" s="9">
        <f t="shared" si="1"/>
        <v>2160.8125999999997</v>
      </c>
      <c r="G17" s="9">
        <f t="shared" si="2"/>
        <v>2619.5351000000001</v>
      </c>
      <c r="H17" s="8">
        <f t="shared" si="3"/>
        <v>880</v>
      </c>
      <c r="I17" s="9">
        <f t="shared" si="4"/>
        <v>1280.8125999999997</v>
      </c>
      <c r="J17" s="9">
        <f t="shared" si="5"/>
        <v>1739.5351000000001</v>
      </c>
    </row>
    <row r="18" spans="1:10" ht="15.75" x14ac:dyDescent="0.25">
      <c r="A18" s="6" t="s">
        <v>34</v>
      </c>
      <c r="B18" s="6" t="s">
        <v>35</v>
      </c>
      <c r="C18" s="7">
        <v>102.85039999999999</v>
      </c>
      <c r="D18" s="7">
        <v>102.85039999999999</v>
      </c>
      <c r="E18" s="8">
        <v>90</v>
      </c>
      <c r="F18" s="9">
        <f t="shared" si="1"/>
        <v>2263.6629999999996</v>
      </c>
      <c r="G18" s="9">
        <f t="shared" si="2"/>
        <v>2722.3854999999999</v>
      </c>
      <c r="H18" s="8">
        <f t="shared" si="3"/>
        <v>970</v>
      </c>
      <c r="I18" s="9">
        <f t="shared" si="4"/>
        <v>1293.6629999999996</v>
      </c>
      <c r="J18" s="9">
        <f t="shared" si="5"/>
        <v>1752.3854999999999</v>
      </c>
    </row>
    <row r="19" spans="1:10" ht="15.75" x14ac:dyDescent="0.25">
      <c r="A19" s="6" t="s">
        <v>39</v>
      </c>
      <c r="B19" s="6" t="s">
        <v>40</v>
      </c>
      <c r="C19" s="7">
        <v>216.19049999999999</v>
      </c>
      <c r="D19" s="7">
        <v>216.19049999999999</v>
      </c>
      <c r="E19" s="8">
        <v>90</v>
      </c>
      <c r="F19" s="9">
        <f t="shared" si="1"/>
        <v>2479.8534999999997</v>
      </c>
      <c r="G19" s="9">
        <f t="shared" si="2"/>
        <v>2938.576</v>
      </c>
      <c r="H19" s="8">
        <f t="shared" si="3"/>
        <v>1060</v>
      </c>
      <c r="I19" s="9">
        <f t="shared" si="4"/>
        <v>1419.8534999999997</v>
      </c>
      <c r="J19" s="9">
        <f t="shared" si="5"/>
        <v>1878.576</v>
      </c>
    </row>
    <row r="20" spans="1:10" ht="15.75" x14ac:dyDescent="0.25">
      <c r="A20" s="6" t="s">
        <v>35</v>
      </c>
      <c r="B20" s="6" t="s">
        <v>36</v>
      </c>
      <c r="C20" s="7">
        <v>120.3939</v>
      </c>
      <c r="D20" s="7">
        <v>120.3939</v>
      </c>
      <c r="E20" s="8">
        <v>100</v>
      </c>
      <c r="F20" s="9">
        <f t="shared" si="1"/>
        <v>2600.2473999999997</v>
      </c>
      <c r="G20" s="9">
        <f t="shared" si="2"/>
        <v>3058.9699000000001</v>
      </c>
      <c r="H20" s="8">
        <f t="shared" si="3"/>
        <v>1160</v>
      </c>
      <c r="I20" s="9">
        <f t="shared" si="4"/>
        <v>1440.2473999999997</v>
      </c>
      <c r="J20" s="9">
        <f t="shared" si="5"/>
        <v>1898.9699000000001</v>
      </c>
    </row>
    <row r="21" spans="1:10" ht="15.75" x14ac:dyDescent="0.25">
      <c r="A21" s="6" t="s">
        <v>63</v>
      </c>
      <c r="B21" s="6" t="s">
        <v>64</v>
      </c>
      <c r="C21" s="7">
        <v>322.14100000000002</v>
      </c>
      <c r="D21" s="7">
        <v>259.4898</v>
      </c>
      <c r="E21" s="8">
        <v>100</v>
      </c>
      <c r="F21" s="9">
        <f t="shared" si="1"/>
        <v>2922.3883999999998</v>
      </c>
      <c r="G21" s="9">
        <f t="shared" si="2"/>
        <v>3318.4596999999999</v>
      </c>
      <c r="H21" s="8">
        <f t="shared" si="3"/>
        <v>1260</v>
      </c>
      <c r="I21" s="9">
        <f t="shared" si="4"/>
        <v>1662.3883999999998</v>
      </c>
      <c r="J21" s="9">
        <f t="shared" si="5"/>
        <v>2058.4596999999999</v>
      </c>
    </row>
    <row r="22" spans="1:10" ht="15.75" x14ac:dyDescent="0.25">
      <c r="A22" s="6" t="s">
        <v>19</v>
      </c>
      <c r="B22" s="6" t="s">
        <v>20</v>
      </c>
      <c r="C22" s="7">
        <v>216.7277</v>
      </c>
      <c r="D22" s="7">
        <v>216.7277</v>
      </c>
      <c r="E22" s="8">
        <v>120</v>
      </c>
      <c r="F22" s="9">
        <f t="shared" si="1"/>
        <v>3139.1160999999997</v>
      </c>
      <c r="G22" s="9">
        <f t="shared" si="2"/>
        <v>3535.1873999999998</v>
      </c>
      <c r="H22" s="8">
        <f t="shared" si="3"/>
        <v>1380</v>
      </c>
      <c r="I22" s="9">
        <f t="shared" si="4"/>
        <v>1759.1160999999997</v>
      </c>
      <c r="J22" s="9">
        <f t="shared" si="5"/>
        <v>2155.1873999999998</v>
      </c>
    </row>
    <row r="23" spans="1:10" ht="15.75" x14ac:dyDescent="0.25">
      <c r="A23" s="6" t="s">
        <v>65</v>
      </c>
      <c r="B23" s="6" t="s">
        <v>66</v>
      </c>
      <c r="C23" s="7">
        <v>240.1337</v>
      </c>
      <c r="D23" s="7">
        <v>177.70050000000001</v>
      </c>
      <c r="E23" s="8">
        <v>120</v>
      </c>
      <c r="F23" s="9">
        <f t="shared" si="1"/>
        <v>3379.2497999999996</v>
      </c>
      <c r="G23" s="9">
        <f t="shared" si="2"/>
        <v>3712.8878999999997</v>
      </c>
      <c r="H23" s="8">
        <f t="shared" si="3"/>
        <v>1500</v>
      </c>
      <c r="I23" s="9">
        <f t="shared" si="4"/>
        <v>1879.2497999999996</v>
      </c>
      <c r="J23" s="9">
        <f t="shared" si="5"/>
        <v>2212.8878999999997</v>
      </c>
    </row>
    <row r="24" spans="1:10" ht="15.75" x14ac:dyDescent="0.25">
      <c r="A24" s="6" t="s">
        <v>30</v>
      </c>
      <c r="B24" s="6" t="s">
        <v>31</v>
      </c>
      <c r="C24" s="7">
        <v>123.51739999999999</v>
      </c>
      <c r="D24" s="7">
        <v>123.51739999999999</v>
      </c>
      <c r="E24" s="8">
        <v>130</v>
      </c>
      <c r="F24" s="9">
        <f t="shared" si="1"/>
        <v>3502.7671999999998</v>
      </c>
      <c r="G24" s="9">
        <f t="shared" si="2"/>
        <v>3836.4052999999999</v>
      </c>
      <c r="H24" s="8">
        <f t="shared" si="3"/>
        <v>1630</v>
      </c>
      <c r="I24" s="9">
        <f t="shared" si="4"/>
        <v>1872.7671999999998</v>
      </c>
      <c r="J24" s="9">
        <f t="shared" si="5"/>
        <v>2206.4052999999999</v>
      </c>
    </row>
    <row r="25" spans="1:10" ht="15.75" x14ac:dyDescent="0.25">
      <c r="A25" s="6" t="s">
        <v>6</v>
      </c>
      <c r="B25" s="6" t="s">
        <v>7</v>
      </c>
      <c r="C25" s="7">
        <v>124</v>
      </c>
      <c r="D25" s="7">
        <v>91</v>
      </c>
      <c r="E25" s="8">
        <v>150</v>
      </c>
      <c r="F25" s="7">
        <f t="shared" si="1"/>
        <v>3626.7671999999998</v>
      </c>
      <c r="G25" s="7">
        <f t="shared" si="2"/>
        <v>3927.4052999999999</v>
      </c>
      <c r="H25" s="7">
        <f t="shared" si="3"/>
        <v>1780</v>
      </c>
      <c r="I25" s="9">
        <f t="shared" si="4"/>
        <v>1846.7671999999998</v>
      </c>
      <c r="J25" s="9">
        <f t="shared" si="5"/>
        <v>2147.4052999999999</v>
      </c>
    </row>
    <row r="26" spans="1:10" ht="15.75" x14ac:dyDescent="0.25">
      <c r="A26" s="6" t="s">
        <v>13</v>
      </c>
      <c r="B26" s="6" t="s">
        <v>14</v>
      </c>
      <c r="C26" s="7">
        <v>90.671800000000005</v>
      </c>
      <c r="D26" s="7">
        <v>90.671800000000005</v>
      </c>
      <c r="E26" s="8">
        <v>150</v>
      </c>
      <c r="F26" s="9">
        <f t="shared" si="1"/>
        <v>3717.4389999999999</v>
      </c>
      <c r="G26" s="9">
        <f t="shared" si="2"/>
        <v>4018.0771</v>
      </c>
      <c r="H26" s="8">
        <f t="shared" si="3"/>
        <v>1930</v>
      </c>
      <c r="I26" s="9">
        <f t="shared" si="4"/>
        <v>1787.4389999999999</v>
      </c>
      <c r="J26" s="9">
        <f t="shared" si="5"/>
        <v>2088.0771</v>
      </c>
    </row>
    <row r="27" spans="1:10" ht="15.75" x14ac:dyDescent="0.25">
      <c r="A27" s="6" t="s">
        <v>45</v>
      </c>
      <c r="B27" s="6" t="s">
        <v>46</v>
      </c>
      <c r="C27" s="7">
        <v>377.15359999999998</v>
      </c>
      <c r="D27" s="7">
        <v>377.15359999999998</v>
      </c>
      <c r="E27" s="8">
        <v>150</v>
      </c>
      <c r="F27" s="9">
        <f t="shared" si="1"/>
        <v>4094.5925999999999</v>
      </c>
      <c r="G27" s="9">
        <f t="shared" si="2"/>
        <v>4395.2307000000001</v>
      </c>
      <c r="H27" s="8">
        <f t="shared" si="3"/>
        <v>2080</v>
      </c>
      <c r="I27" s="9">
        <f t="shared" si="4"/>
        <v>2014.5925999999999</v>
      </c>
      <c r="J27" s="9">
        <f t="shared" si="5"/>
        <v>2315.2307000000001</v>
      </c>
    </row>
    <row r="28" spans="1:10" ht="15.75" x14ac:dyDescent="0.25">
      <c r="A28" s="6" t="s">
        <v>25</v>
      </c>
      <c r="B28" s="6" t="s">
        <v>26</v>
      </c>
      <c r="C28" s="7">
        <v>290.25779999999997</v>
      </c>
      <c r="D28" s="7">
        <v>298.35939999999999</v>
      </c>
      <c r="E28" s="8">
        <v>160</v>
      </c>
      <c r="F28" s="9">
        <f t="shared" si="1"/>
        <v>4384.8504000000003</v>
      </c>
      <c r="G28" s="9">
        <f t="shared" si="2"/>
        <v>4693.5901000000003</v>
      </c>
      <c r="H28" s="8">
        <f t="shared" si="3"/>
        <v>2240</v>
      </c>
      <c r="I28" s="9">
        <f t="shared" si="4"/>
        <v>2144.8504000000003</v>
      </c>
      <c r="J28" s="9">
        <f t="shared" si="5"/>
        <v>2453.5901000000003</v>
      </c>
    </row>
    <row r="29" spans="1:10" ht="15.75" x14ac:dyDescent="0.25">
      <c r="A29" s="6" t="s">
        <v>42</v>
      </c>
      <c r="B29" s="6" t="s">
        <v>43</v>
      </c>
      <c r="C29" s="7">
        <v>137.4785</v>
      </c>
      <c r="D29" s="7">
        <v>137.4785</v>
      </c>
      <c r="E29" s="8">
        <v>165</v>
      </c>
      <c r="F29" s="9">
        <f t="shared" si="1"/>
        <v>4522.3289000000004</v>
      </c>
      <c r="G29" s="9">
        <f t="shared" si="2"/>
        <v>4831.0686000000005</v>
      </c>
      <c r="H29" s="8">
        <f t="shared" si="3"/>
        <v>2405</v>
      </c>
      <c r="I29" s="9">
        <f t="shared" si="4"/>
        <v>2117.3289000000004</v>
      </c>
      <c r="J29" s="9">
        <f t="shared" si="5"/>
        <v>2426.0686000000005</v>
      </c>
    </row>
    <row r="30" spans="1:10" ht="15.75" x14ac:dyDescent="0.25">
      <c r="A30" s="6" t="s">
        <v>9</v>
      </c>
      <c r="B30" s="6" t="s">
        <v>10</v>
      </c>
      <c r="C30" s="7">
        <v>244.77350000000001</v>
      </c>
      <c r="D30" s="7">
        <v>244.77350000000001</v>
      </c>
      <c r="E30" s="9">
        <v>180</v>
      </c>
      <c r="F30" s="9">
        <f t="shared" si="1"/>
        <v>4767.1024000000007</v>
      </c>
      <c r="G30" s="9">
        <f t="shared" si="2"/>
        <v>5075.8421000000008</v>
      </c>
      <c r="H30" s="8">
        <f t="shared" si="3"/>
        <v>2585</v>
      </c>
      <c r="I30" s="9">
        <f t="shared" si="4"/>
        <v>2182.1024000000007</v>
      </c>
      <c r="J30" s="9">
        <f t="shared" si="5"/>
        <v>2490.8421000000008</v>
      </c>
    </row>
    <row r="31" spans="1:10" ht="15.75" x14ac:dyDescent="0.25">
      <c r="A31" s="6" t="s">
        <v>15</v>
      </c>
      <c r="B31" s="6" t="s">
        <v>16</v>
      </c>
      <c r="C31" s="7">
        <v>154.31229999999999</v>
      </c>
      <c r="D31" s="7">
        <v>51.462000000000003</v>
      </c>
      <c r="E31" s="8">
        <v>180</v>
      </c>
      <c r="F31" s="9">
        <f t="shared" si="1"/>
        <v>4921.4147000000003</v>
      </c>
      <c r="G31" s="9">
        <f t="shared" si="2"/>
        <v>5127.3041000000012</v>
      </c>
      <c r="H31" s="8">
        <f t="shared" si="3"/>
        <v>2765</v>
      </c>
      <c r="I31" s="9">
        <f t="shared" si="4"/>
        <v>2156.4147000000003</v>
      </c>
      <c r="J31" s="9">
        <f t="shared" si="5"/>
        <v>2362.3041000000012</v>
      </c>
    </row>
    <row r="32" spans="1:10" ht="15.75" x14ac:dyDescent="0.25">
      <c r="A32" s="6" t="s">
        <v>21</v>
      </c>
      <c r="B32" s="6" t="s">
        <v>22</v>
      </c>
      <c r="C32" s="7">
        <v>179.8347</v>
      </c>
      <c r="D32" s="7">
        <v>179.8347</v>
      </c>
      <c r="E32" s="8">
        <v>180</v>
      </c>
      <c r="F32" s="9">
        <f t="shared" si="1"/>
        <v>5101.2494000000006</v>
      </c>
      <c r="G32" s="9">
        <f t="shared" si="2"/>
        <v>5307.1388000000015</v>
      </c>
      <c r="H32" s="8">
        <f t="shared" si="3"/>
        <v>2945</v>
      </c>
      <c r="I32" s="9">
        <f t="shared" si="4"/>
        <v>2156.2494000000006</v>
      </c>
      <c r="J32" s="9">
        <f t="shared" si="5"/>
        <v>2362.1388000000015</v>
      </c>
    </row>
    <row r="33" spans="1:10" ht="15.75" x14ac:dyDescent="0.25">
      <c r="A33" s="6" t="s">
        <v>31</v>
      </c>
      <c r="B33" s="6" t="s">
        <v>32</v>
      </c>
      <c r="C33" s="7">
        <v>88.701800000000006</v>
      </c>
      <c r="D33" s="7">
        <v>88.701800000000006</v>
      </c>
      <c r="E33" s="8">
        <v>180</v>
      </c>
      <c r="F33" s="9">
        <f t="shared" si="1"/>
        <v>5189.9512000000004</v>
      </c>
      <c r="G33" s="9">
        <f t="shared" si="2"/>
        <v>5395.8406000000014</v>
      </c>
      <c r="H33" s="8">
        <f t="shared" si="3"/>
        <v>3125</v>
      </c>
      <c r="I33" s="9">
        <f t="shared" si="4"/>
        <v>2064.9512000000004</v>
      </c>
      <c r="J33" s="9">
        <f t="shared" si="5"/>
        <v>2270.8406000000014</v>
      </c>
    </row>
    <row r="34" spans="1:10" ht="15.75" x14ac:dyDescent="0.25">
      <c r="A34" s="6" t="s">
        <v>73</v>
      </c>
      <c r="B34" s="6" t="s">
        <v>74</v>
      </c>
      <c r="C34" s="7">
        <v>125</v>
      </c>
      <c r="D34" s="7">
        <v>88.488299999999995</v>
      </c>
      <c r="E34" s="8">
        <v>180</v>
      </c>
      <c r="F34" s="9">
        <f t="shared" si="1"/>
        <v>5314.9512000000004</v>
      </c>
      <c r="G34" s="9">
        <f t="shared" si="2"/>
        <v>5484.3289000000013</v>
      </c>
      <c r="H34" s="8">
        <f t="shared" si="3"/>
        <v>3305</v>
      </c>
      <c r="I34" s="9">
        <f t="shared" si="4"/>
        <v>2009.9512000000004</v>
      </c>
      <c r="J34" s="9">
        <f t="shared" si="5"/>
        <v>2179.3289000000013</v>
      </c>
    </row>
    <row r="35" spans="1:10" ht="15.75" x14ac:dyDescent="0.25">
      <c r="A35" s="6" t="s">
        <v>59</v>
      </c>
      <c r="B35" s="6" t="s">
        <v>60</v>
      </c>
      <c r="C35" s="7">
        <v>576.10680000000002</v>
      </c>
      <c r="D35" s="7">
        <v>576.10680000000002</v>
      </c>
      <c r="E35" s="8">
        <v>200</v>
      </c>
      <c r="F35" s="9">
        <f t="shared" si="1"/>
        <v>5891.0580000000009</v>
      </c>
      <c r="G35" s="9">
        <f t="shared" si="2"/>
        <v>6060.4357000000018</v>
      </c>
      <c r="H35" s="8">
        <f t="shared" si="3"/>
        <v>3505</v>
      </c>
      <c r="I35" s="9">
        <f t="shared" si="4"/>
        <v>2386.0580000000009</v>
      </c>
      <c r="J35" s="9">
        <f t="shared" si="5"/>
        <v>2555.4357000000018</v>
      </c>
    </row>
    <row r="36" spans="1:10" ht="15.75" x14ac:dyDescent="0.25">
      <c r="A36" s="6" t="s">
        <v>70</v>
      </c>
      <c r="B36" s="6" t="s">
        <v>71</v>
      </c>
      <c r="C36" s="7">
        <v>226.60769999999999</v>
      </c>
      <c r="D36" s="7">
        <v>340.5231</v>
      </c>
      <c r="E36" s="8">
        <v>200</v>
      </c>
      <c r="F36" s="9">
        <f t="shared" ref="F36:F67" si="6">F35+C36</f>
        <v>6117.6657000000005</v>
      </c>
      <c r="G36" s="9">
        <f t="shared" ref="G36:G67" si="7">G35+D36</f>
        <v>6400.9588000000022</v>
      </c>
      <c r="H36" s="8">
        <f t="shared" ref="H36:H67" si="8">H35+E36</f>
        <v>3705</v>
      </c>
      <c r="I36" s="9">
        <f t="shared" ref="I36:I67" si="9">F36-$H36</f>
        <v>2412.6657000000005</v>
      </c>
      <c r="J36" s="9">
        <f t="shared" ref="J36:J67" si="10">G36-$H36</f>
        <v>2695.9588000000022</v>
      </c>
    </row>
    <row r="37" spans="1:10" ht="15.75" x14ac:dyDescent="0.25">
      <c r="A37" s="6" t="s">
        <v>75</v>
      </c>
      <c r="B37" s="6" t="s">
        <v>76</v>
      </c>
      <c r="C37" s="7">
        <v>205.50409999999999</v>
      </c>
      <c r="D37" s="7">
        <v>205.50409999999999</v>
      </c>
      <c r="E37" s="8">
        <v>200</v>
      </c>
      <c r="F37" s="9">
        <f t="shared" si="6"/>
        <v>6323.1698000000006</v>
      </c>
      <c r="G37" s="9">
        <f t="shared" si="7"/>
        <v>6606.4629000000023</v>
      </c>
      <c r="H37" s="8">
        <f t="shared" si="8"/>
        <v>3905</v>
      </c>
      <c r="I37" s="9">
        <f t="shared" si="9"/>
        <v>2418.1698000000006</v>
      </c>
      <c r="J37" s="9">
        <f t="shared" si="10"/>
        <v>2701.4629000000023</v>
      </c>
    </row>
    <row r="38" spans="1:10" ht="15.75" x14ac:dyDescent="0.25">
      <c r="A38" s="6" t="s">
        <v>7</v>
      </c>
      <c r="B38" s="6" t="s">
        <v>8</v>
      </c>
      <c r="C38" s="7">
        <v>157.85990000000001</v>
      </c>
      <c r="D38" s="7">
        <v>173.30199999999999</v>
      </c>
      <c r="E38" s="8">
        <v>210</v>
      </c>
      <c r="F38" s="9">
        <f t="shared" si="6"/>
        <v>6481.029700000001</v>
      </c>
      <c r="G38" s="9">
        <f t="shared" si="7"/>
        <v>6779.7649000000019</v>
      </c>
      <c r="H38" s="9">
        <f t="shared" si="8"/>
        <v>4115</v>
      </c>
      <c r="I38" s="9">
        <f t="shared" si="9"/>
        <v>2366.029700000001</v>
      </c>
      <c r="J38" s="9">
        <f t="shared" si="10"/>
        <v>2664.7649000000019</v>
      </c>
    </row>
    <row r="39" spans="1:10" ht="15.75" x14ac:dyDescent="0.25">
      <c r="A39" s="6" t="s">
        <v>20</v>
      </c>
      <c r="B39" s="6" t="s">
        <v>21</v>
      </c>
      <c r="C39" s="7">
        <v>323.91199999999998</v>
      </c>
      <c r="D39" s="7">
        <v>325.262</v>
      </c>
      <c r="E39" s="8">
        <v>210</v>
      </c>
      <c r="F39" s="9">
        <f t="shared" si="6"/>
        <v>6804.9417000000012</v>
      </c>
      <c r="G39" s="9">
        <f t="shared" si="7"/>
        <v>7105.0269000000017</v>
      </c>
      <c r="H39" s="8">
        <f t="shared" si="8"/>
        <v>4325</v>
      </c>
      <c r="I39" s="9">
        <f t="shared" si="9"/>
        <v>2479.9417000000012</v>
      </c>
      <c r="J39" s="9">
        <f t="shared" si="10"/>
        <v>2780.0269000000017</v>
      </c>
    </row>
    <row r="40" spans="1:10" ht="15.75" x14ac:dyDescent="0.25">
      <c r="A40" s="6" t="s">
        <v>44</v>
      </c>
      <c r="B40" s="6" t="s">
        <v>45</v>
      </c>
      <c r="C40" s="7">
        <v>250</v>
      </c>
      <c r="D40" s="7">
        <v>250</v>
      </c>
      <c r="E40" s="8">
        <v>210</v>
      </c>
      <c r="F40" s="9">
        <f t="shared" si="6"/>
        <v>7054.9417000000012</v>
      </c>
      <c r="G40" s="9">
        <f t="shared" si="7"/>
        <v>7355.0269000000017</v>
      </c>
      <c r="H40" s="8">
        <f t="shared" si="8"/>
        <v>4535</v>
      </c>
      <c r="I40" s="9">
        <f t="shared" si="9"/>
        <v>2519.9417000000012</v>
      </c>
      <c r="J40" s="9">
        <f t="shared" si="10"/>
        <v>2820.0269000000017</v>
      </c>
    </row>
    <row r="41" spans="1:10" ht="15.75" x14ac:dyDescent="0.25">
      <c r="A41" s="6" t="s">
        <v>8</v>
      </c>
      <c r="B41" s="6" t="s">
        <v>9</v>
      </c>
      <c r="C41" s="7">
        <v>174.76580000000001</v>
      </c>
      <c r="D41" s="7">
        <v>206.58080000000001</v>
      </c>
      <c r="E41" s="8">
        <v>240</v>
      </c>
      <c r="F41" s="9">
        <f t="shared" si="6"/>
        <v>7229.7075000000013</v>
      </c>
      <c r="G41" s="9">
        <f t="shared" si="7"/>
        <v>7561.6077000000014</v>
      </c>
      <c r="H41" s="8">
        <f t="shared" si="8"/>
        <v>4775</v>
      </c>
      <c r="I41" s="9">
        <f t="shared" si="9"/>
        <v>2454.7075000000013</v>
      </c>
      <c r="J41" s="9">
        <f t="shared" si="10"/>
        <v>2786.6077000000014</v>
      </c>
    </row>
    <row r="42" spans="1:10" ht="15.75" x14ac:dyDescent="0.25">
      <c r="A42" s="6" t="s">
        <v>41</v>
      </c>
      <c r="B42" s="6" t="s">
        <v>42</v>
      </c>
      <c r="C42" s="7">
        <v>448.27789999999999</v>
      </c>
      <c r="D42" s="7">
        <v>448.27789999999999</v>
      </c>
      <c r="E42" s="8">
        <v>270</v>
      </c>
      <c r="F42" s="9">
        <f t="shared" si="6"/>
        <v>7677.9854000000014</v>
      </c>
      <c r="G42" s="9">
        <f t="shared" si="7"/>
        <v>8009.8856000000014</v>
      </c>
      <c r="H42" s="8">
        <f t="shared" si="8"/>
        <v>5045</v>
      </c>
      <c r="I42" s="9">
        <f t="shared" si="9"/>
        <v>2632.9854000000014</v>
      </c>
      <c r="J42" s="9">
        <f t="shared" si="10"/>
        <v>2964.8856000000014</v>
      </c>
    </row>
    <row r="43" spans="1:10" ht="15.75" x14ac:dyDescent="0.25">
      <c r="A43" s="6" t="s">
        <v>40</v>
      </c>
      <c r="B43" s="6" t="s">
        <v>41</v>
      </c>
      <c r="C43" s="7">
        <v>360.46550000000002</v>
      </c>
      <c r="D43" s="7">
        <v>360.46550000000002</v>
      </c>
      <c r="E43" s="8">
        <v>300</v>
      </c>
      <c r="F43" s="9">
        <f t="shared" si="6"/>
        <v>8038.4509000000016</v>
      </c>
      <c r="G43" s="9">
        <f t="shared" si="7"/>
        <v>8370.3511000000017</v>
      </c>
      <c r="H43" s="8">
        <f t="shared" si="8"/>
        <v>5345</v>
      </c>
      <c r="I43" s="9">
        <f t="shared" si="9"/>
        <v>2693.4509000000016</v>
      </c>
      <c r="J43" s="9">
        <f t="shared" si="10"/>
        <v>3025.3511000000017</v>
      </c>
    </row>
    <row r="44" spans="1:10" ht="15.75" x14ac:dyDescent="0.25">
      <c r="A44" s="6" t="s">
        <v>67</v>
      </c>
      <c r="B44" s="6" t="s">
        <v>68</v>
      </c>
      <c r="C44" s="7">
        <v>246.4187</v>
      </c>
      <c r="D44" s="7">
        <v>246.4187</v>
      </c>
      <c r="E44" s="8">
        <v>300</v>
      </c>
      <c r="F44" s="9">
        <f t="shared" si="6"/>
        <v>8284.8696000000018</v>
      </c>
      <c r="G44" s="9">
        <f t="shared" si="7"/>
        <v>8616.7698000000019</v>
      </c>
      <c r="H44" s="8">
        <f t="shared" si="8"/>
        <v>5645</v>
      </c>
      <c r="I44" s="9">
        <f t="shared" si="9"/>
        <v>2639.8696000000018</v>
      </c>
      <c r="J44" s="9">
        <f t="shared" si="10"/>
        <v>2971.7698000000019</v>
      </c>
    </row>
    <row r="45" spans="1:10" ht="15.75" x14ac:dyDescent="0.25">
      <c r="A45" s="6" t="s">
        <v>68</v>
      </c>
      <c r="B45" s="6" t="s">
        <v>69</v>
      </c>
      <c r="C45" s="7">
        <v>203.3305</v>
      </c>
      <c r="D45" s="7">
        <v>203.3305</v>
      </c>
      <c r="E45" s="8">
        <v>300</v>
      </c>
      <c r="F45" s="9">
        <f t="shared" si="6"/>
        <v>8488.2001000000018</v>
      </c>
      <c r="G45" s="9">
        <f t="shared" si="7"/>
        <v>8820.1003000000019</v>
      </c>
      <c r="H45" s="8">
        <f t="shared" si="8"/>
        <v>5945</v>
      </c>
      <c r="I45" s="9">
        <f t="shared" si="9"/>
        <v>2543.2001000000018</v>
      </c>
      <c r="J45" s="9">
        <f t="shared" si="10"/>
        <v>2875.1003000000019</v>
      </c>
    </row>
    <row r="46" spans="1:10" ht="15.75" x14ac:dyDescent="0.25">
      <c r="A46" s="6" t="s">
        <v>36</v>
      </c>
      <c r="B46" s="6" t="s">
        <v>37</v>
      </c>
      <c r="C46" s="7">
        <v>250.0086</v>
      </c>
      <c r="D46" s="7">
        <v>250.0086</v>
      </c>
      <c r="E46" s="8">
        <v>307.5</v>
      </c>
      <c r="F46" s="9">
        <f t="shared" si="6"/>
        <v>8738.208700000001</v>
      </c>
      <c r="G46" s="9">
        <f t="shared" si="7"/>
        <v>9070.1089000000011</v>
      </c>
      <c r="H46" s="8">
        <f t="shared" si="8"/>
        <v>6252.5</v>
      </c>
      <c r="I46" s="9">
        <f t="shared" si="9"/>
        <v>2485.708700000001</v>
      </c>
      <c r="J46" s="9">
        <f t="shared" si="10"/>
        <v>2817.6089000000011</v>
      </c>
    </row>
    <row r="47" spans="1:10" ht="15.75" x14ac:dyDescent="0.25">
      <c r="A47" s="6" t="s">
        <v>76</v>
      </c>
      <c r="B47" s="6" t="s">
        <v>77</v>
      </c>
      <c r="C47" s="7">
        <v>123.0573</v>
      </c>
      <c r="D47" s="7">
        <v>123.0573</v>
      </c>
      <c r="E47" s="8">
        <v>310</v>
      </c>
      <c r="F47" s="9">
        <f t="shared" si="6"/>
        <v>8861.2660000000014</v>
      </c>
      <c r="G47" s="9">
        <f t="shared" si="7"/>
        <v>9193.1662000000015</v>
      </c>
      <c r="H47" s="8">
        <f t="shared" si="8"/>
        <v>6562.5</v>
      </c>
      <c r="I47" s="9">
        <f t="shared" si="9"/>
        <v>2298.7660000000014</v>
      </c>
      <c r="J47" s="9">
        <f t="shared" si="10"/>
        <v>2630.6662000000015</v>
      </c>
    </row>
    <row r="48" spans="1:10" ht="15.75" x14ac:dyDescent="0.25">
      <c r="A48" s="6" t="s">
        <v>11</v>
      </c>
      <c r="B48" s="6" t="s">
        <v>12</v>
      </c>
      <c r="C48" s="7">
        <v>181.3433</v>
      </c>
      <c r="D48" s="7">
        <v>181.3433</v>
      </c>
      <c r="E48" s="8">
        <v>320</v>
      </c>
      <c r="F48" s="9">
        <f t="shared" si="6"/>
        <v>9042.6093000000019</v>
      </c>
      <c r="G48" s="9">
        <f t="shared" si="7"/>
        <v>9374.5095000000019</v>
      </c>
      <c r="H48" s="8">
        <f t="shared" si="8"/>
        <v>6882.5</v>
      </c>
      <c r="I48" s="9">
        <f t="shared" si="9"/>
        <v>2160.1093000000019</v>
      </c>
      <c r="J48" s="9">
        <f t="shared" si="10"/>
        <v>2492.0095000000019</v>
      </c>
    </row>
    <row r="49" spans="1:10" ht="15.75" x14ac:dyDescent="0.25">
      <c r="A49" s="6" t="s">
        <v>77</v>
      </c>
      <c r="B49" s="6" t="s">
        <v>78</v>
      </c>
      <c r="C49" s="7">
        <v>391.7303</v>
      </c>
      <c r="D49" s="7">
        <v>0</v>
      </c>
      <c r="E49" s="8">
        <v>320</v>
      </c>
      <c r="F49" s="9">
        <f t="shared" si="6"/>
        <v>9434.3396000000012</v>
      </c>
      <c r="G49" s="9">
        <f t="shared" si="7"/>
        <v>9374.5095000000019</v>
      </c>
      <c r="H49" s="8">
        <f t="shared" si="8"/>
        <v>7202.5</v>
      </c>
      <c r="I49" s="9">
        <f t="shared" si="9"/>
        <v>2231.8396000000012</v>
      </c>
      <c r="J49" s="9">
        <f t="shared" si="10"/>
        <v>2172.0095000000019</v>
      </c>
    </row>
    <row r="50" spans="1:10" ht="15.75" x14ac:dyDescent="0.25">
      <c r="A50" s="6" t="s">
        <v>61</v>
      </c>
      <c r="B50" s="6" t="s">
        <v>62</v>
      </c>
      <c r="C50" s="7">
        <v>292.64010000000002</v>
      </c>
      <c r="D50" s="7">
        <v>486.98309999999998</v>
      </c>
      <c r="E50" s="8">
        <v>330</v>
      </c>
      <c r="F50" s="9">
        <f t="shared" si="6"/>
        <v>9726.9797000000017</v>
      </c>
      <c r="G50" s="9">
        <f t="shared" si="7"/>
        <v>9861.4926000000014</v>
      </c>
      <c r="H50" s="8">
        <f t="shared" si="8"/>
        <v>7532.5</v>
      </c>
      <c r="I50" s="9">
        <f t="shared" si="9"/>
        <v>2194.4797000000017</v>
      </c>
      <c r="J50" s="9">
        <f t="shared" si="10"/>
        <v>2328.9926000000014</v>
      </c>
    </row>
    <row r="51" spans="1:10" ht="15.75" x14ac:dyDescent="0.25">
      <c r="A51" s="6" t="s">
        <v>71</v>
      </c>
      <c r="B51" s="6" t="s">
        <v>72</v>
      </c>
      <c r="C51" s="7">
        <v>210.1609</v>
      </c>
      <c r="D51" s="7">
        <v>354.46620000000001</v>
      </c>
      <c r="E51" s="8">
        <v>350</v>
      </c>
      <c r="F51" s="9">
        <f t="shared" si="6"/>
        <v>9937.1406000000025</v>
      </c>
      <c r="G51" s="9">
        <f t="shared" si="7"/>
        <v>10215.958800000002</v>
      </c>
      <c r="H51" s="8">
        <f t="shared" si="8"/>
        <v>7882.5</v>
      </c>
      <c r="I51" s="9">
        <f t="shared" si="9"/>
        <v>2054.6406000000025</v>
      </c>
      <c r="J51" s="9">
        <f t="shared" si="10"/>
        <v>2333.4588000000022</v>
      </c>
    </row>
    <row r="52" spans="1:10" ht="15.75" x14ac:dyDescent="0.25">
      <c r="A52" s="6" t="s">
        <v>27</v>
      </c>
      <c r="B52" s="6" t="s">
        <v>28</v>
      </c>
      <c r="C52" s="7">
        <v>349.70890000000003</v>
      </c>
      <c r="D52" s="7">
        <v>349.70890000000003</v>
      </c>
      <c r="E52" s="8">
        <v>360</v>
      </c>
      <c r="F52" s="9">
        <f t="shared" si="6"/>
        <v>10286.849500000002</v>
      </c>
      <c r="G52" s="9">
        <f t="shared" si="7"/>
        <v>10565.667700000002</v>
      </c>
      <c r="H52" s="8">
        <f t="shared" si="8"/>
        <v>8242.5</v>
      </c>
      <c r="I52" s="9">
        <f t="shared" si="9"/>
        <v>2044.3495000000021</v>
      </c>
      <c r="J52" s="9">
        <f t="shared" si="10"/>
        <v>2323.1677000000018</v>
      </c>
    </row>
    <row r="53" spans="1:10" ht="15.75" x14ac:dyDescent="0.25">
      <c r="A53" s="6" t="s">
        <v>24</v>
      </c>
      <c r="B53" s="6" t="s">
        <v>25</v>
      </c>
      <c r="C53" s="7">
        <v>187.1626</v>
      </c>
      <c r="D53" s="7">
        <v>187.1626</v>
      </c>
      <c r="E53" s="8">
        <v>370</v>
      </c>
      <c r="F53" s="9">
        <f t="shared" si="6"/>
        <v>10474.012100000002</v>
      </c>
      <c r="G53" s="9">
        <f t="shared" si="7"/>
        <v>10752.830300000001</v>
      </c>
      <c r="H53" s="8">
        <f t="shared" si="8"/>
        <v>8612.5</v>
      </c>
      <c r="I53" s="9">
        <f t="shared" si="9"/>
        <v>1861.5121000000017</v>
      </c>
      <c r="J53" s="9">
        <f t="shared" si="10"/>
        <v>2140.3303000000014</v>
      </c>
    </row>
    <row r="54" spans="1:10" ht="15.75" x14ac:dyDescent="0.25">
      <c r="A54" s="6" t="s">
        <v>10</v>
      </c>
      <c r="B54" s="6" t="s">
        <v>11</v>
      </c>
      <c r="C54" s="7">
        <v>431.77679999999998</v>
      </c>
      <c r="D54" s="7">
        <v>431.77679999999998</v>
      </c>
      <c r="E54" s="8">
        <v>380</v>
      </c>
      <c r="F54" s="9">
        <f t="shared" si="6"/>
        <v>10905.788900000001</v>
      </c>
      <c r="G54" s="9">
        <f t="shared" si="7"/>
        <v>11184.607100000001</v>
      </c>
      <c r="H54" s="8">
        <f t="shared" si="8"/>
        <v>8992.5</v>
      </c>
      <c r="I54" s="9">
        <f t="shared" si="9"/>
        <v>1913.2889000000014</v>
      </c>
      <c r="J54" s="9">
        <f t="shared" si="10"/>
        <v>2192.1071000000011</v>
      </c>
    </row>
    <row r="55" spans="1:10" ht="15.75" x14ac:dyDescent="0.25">
      <c r="A55" s="6" t="s">
        <v>29</v>
      </c>
      <c r="B55" s="6" t="s">
        <v>30</v>
      </c>
      <c r="C55" s="7">
        <v>123.51739999999999</v>
      </c>
      <c r="D55" s="7">
        <v>123.51739999999999</v>
      </c>
      <c r="E55" s="8">
        <v>380</v>
      </c>
      <c r="F55" s="9">
        <f t="shared" si="6"/>
        <v>11029.306300000002</v>
      </c>
      <c r="G55" s="9">
        <f t="shared" si="7"/>
        <v>11308.124500000002</v>
      </c>
      <c r="H55" s="8">
        <f t="shared" si="8"/>
        <v>9372.5</v>
      </c>
      <c r="I55" s="9">
        <f t="shared" si="9"/>
        <v>1656.806300000002</v>
      </c>
      <c r="J55" s="9">
        <f t="shared" si="10"/>
        <v>1935.6245000000017</v>
      </c>
    </row>
    <row r="56" spans="1:10" ht="15.75" x14ac:dyDescent="0.25">
      <c r="A56" s="6" t="s">
        <v>81</v>
      </c>
      <c r="B56" s="6" t="s">
        <v>6</v>
      </c>
      <c r="C56" s="7">
        <v>221</v>
      </c>
      <c r="D56" s="7">
        <v>373</v>
      </c>
      <c r="E56" s="8">
        <v>390</v>
      </c>
      <c r="F56" s="9">
        <f t="shared" si="6"/>
        <v>11250.306300000002</v>
      </c>
      <c r="G56" s="9">
        <f t="shared" si="7"/>
        <v>11681.124500000002</v>
      </c>
      <c r="H56" s="8">
        <f t="shared" si="8"/>
        <v>9762.5</v>
      </c>
      <c r="I56" s="9">
        <f t="shared" si="9"/>
        <v>1487.806300000002</v>
      </c>
      <c r="J56" s="9">
        <f t="shared" si="10"/>
        <v>1918.6245000000017</v>
      </c>
    </row>
    <row r="57" spans="1:10" ht="15.75" x14ac:dyDescent="0.25">
      <c r="A57" s="6" t="s">
        <v>74</v>
      </c>
      <c r="B57" s="6" t="s">
        <v>75</v>
      </c>
      <c r="C57" s="7">
        <v>590.51049999999998</v>
      </c>
      <c r="D57" s="7">
        <v>539.26980000000003</v>
      </c>
      <c r="E57" s="8">
        <v>430</v>
      </c>
      <c r="F57" s="9">
        <f t="shared" si="6"/>
        <v>11840.816800000002</v>
      </c>
      <c r="G57" s="9">
        <f t="shared" si="7"/>
        <v>12220.394300000002</v>
      </c>
      <c r="H57" s="8">
        <f t="shared" si="8"/>
        <v>10192.5</v>
      </c>
      <c r="I57" s="9">
        <f t="shared" si="9"/>
        <v>1648.3168000000023</v>
      </c>
      <c r="J57" s="9">
        <f t="shared" si="10"/>
        <v>2027.8943000000017</v>
      </c>
    </row>
    <row r="58" spans="1:10" ht="15.75" x14ac:dyDescent="0.25">
      <c r="A58" s="6" t="s">
        <v>47</v>
      </c>
      <c r="B58" s="6" t="s">
        <v>48</v>
      </c>
      <c r="C58" s="7">
        <v>236.90209999999999</v>
      </c>
      <c r="D58" s="7">
        <v>236.90209999999999</v>
      </c>
      <c r="E58" s="8">
        <v>440</v>
      </c>
      <c r="F58" s="9">
        <f t="shared" si="6"/>
        <v>12077.718900000002</v>
      </c>
      <c r="G58" s="9">
        <f t="shared" si="7"/>
        <v>12457.296400000001</v>
      </c>
      <c r="H58" s="8">
        <f t="shared" si="8"/>
        <v>10632.5</v>
      </c>
      <c r="I58" s="9">
        <f t="shared" si="9"/>
        <v>1445.2189000000017</v>
      </c>
      <c r="J58" s="9">
        <f t="shared" si="10"/>
        <v>1824.7964000000011</v>
      </c>
    </row>
    <row r="59" spans="1:10" ht="15.75" x14ac:dyDescent="0.25">
      <c r="A59" s="6" t="s">
        <v>69</v>
      </c>
      <c r="B59" s="6" t="s">
        <v>70</v>
      </c>
      <c r="C59" s="7">
        <v>125</v>
      </c>
      <c r="D59" s="7">
        <v>171.26580000000001</v>
      </c>
      <c r="E59" s="8">
        <v>440</v>
      </c>
      <c r="F59" s="9">
        <f t="shared" si="6"/>
        <v>12202.718900000002</v>
      </c>
      <c r="G59" s="9">
        <f t="shared" si="7"/>
        <v>12628.5622</v>
      </c>
      <c r="H59" s="8">
        <f t="shared" si="8"/>
        <v>11072.5</v>
      </c>
      <c r="I59" s="9">
        <f t="shared" si="9"/>
        <v>1130.2189000000017</v>
      </c>
      <c r="J59" s="9">
        <f t="shared" si="10"/>
        <v>1556.0622000000003</v>
      </c>
    </row>
    <row r="60" spans="1:10" ht="15.75" x14ac:dyDescent="0.25">
      <c r="A60" s="6" t="s">
        <v>33</v>
      </c>
      <c r="B60" s="6" t="s">
        <v>34</v>
      </c>
      <c r="C60" s="7">
        <v>292.86189999999999</v>
      </c>
      <c r="D60" s="7">
        <v>292.86189999999999</v>
      </c>
      <c r="E60" s="8">
        <v>450</v>
      </c>
      <c r="F60" s="9">
        <f t="shared" si="6"/>
        <v>12495.580800000002</v>
      </c>
      <c r="G60" s="9">
        <f t="shared" si="7"/>
        <v>12921.4241</v>
      </c>
      <c r="H60" s="8">
        <f t="shared" si="8"/>
        <v>11522.5</v>
      </c>
      <c r="I60" s="9">
        <f t="shared" si="9"/>
        <v>973.08080000000155</v>
      </c>
      <c r="J60" s="9">
        <f t="shared" si="10"/>
        <v>1398.9241000000002</v>
      </c>
    </row>
    <row r="61" spans="1:10" ht="15.75" x14ac:dyDescent="0.25">
      <c r="A61" s="6" t="s">
        <v>38</v>
      </c>
      <c r="B61" s="6" t="s">
        <v>39</v>
      </c>
      <c r="C61" s="7">
        <v>225.84880000000001</v>
      </c>
      <c r="D61" s="7">
        <v>225.84880000000001</v>
      </c>
      <c r="E61" s="8">
        <v>450</v>
      </c>
      <c r="F61" s="9">
        <f t="shared" si="6"/>
        <v>12721.429600000001</v>
      </c>
      <c r="G61" s="9">
        <f t="shared" si="7"/>
        <v>13147.2729</v>
      </c>
      <c r="H61" s="8">
        <f t="shared" si="8"/>
        <v>11972.5</v>
      </c>
      <c r="I61" s="9">
        <f t="shared" si="9"/>
        <v>748.9296000000013</v>
      </c>
      <c r="J61" s="9">
        <f t="shared" si="10"/>
        <v>1174.7728999999999</v>
      </c>
    </row>
    <row r="62" spans="1:10" ht="15.75" x14ac:dyDescent="0.25">
      <c r="A62" s="6" t="s">
        <v>55</v>
      </c>
      <c r="B62" s="6" t="s">
        <v>56</v>
      </c>
      <c r="C62" s="7">
        <v>597.87670000000003</v>
      </c>
      <c r="D62" s="7">
        <v>588.01210000000003</v>
      </c>
      <c r="E62" s="8">
        <v>480</v>
      </c>
      <c r="F62" s="9">
        <f t="shared" si="6"/>
        <v>13319.306300000002</v>
      </c>
      <c r="G62" s="9">
        <f t="shared" si="7"/>
        <v>13735.285</v>
      </c>
      <c r="H62" s="8">
        <f t="shared" si="8"/>
        <v>12452.5</v>
      </c>
      <c r="I62" s="9">
        <f t="shared" si="9"/>
        <v>866.80630000000201</v>
      </c>
      <c r="J62" s="9">
        <f t="shared" si="10"/>
        <v>1282.7849999999999</v>
      </c>
    </row>
    <row r="63" spans="1:10" ht="15.75" x14ac:dyDescent="0.25">
      <c r="A63" s="6" t="s">
        <v>60</v>
      </c>
      <c r="B63" s="6" t="s">
        <v>61</v>
      </c>
      <c r="C63" s="7">
        <v>300.35219999999998</v>
      </c>
      <c r="D63" s="7">
        <v>300.35219999999998</v>
      </c>
      <c r="E63" s="8">
        <v>480</v>
      </c>
      <c r="F63" s="9">
        <f t="shared" si="6"/>
        <v>13619.658500000001</v>
      </c>
      <c r="G63" s="9">
        <f t="shared" si="7"/>
        <v>14035.637199999999</v>
      </c>
      <c r="H63" s="8">
        <f t="shared" si="8"/>
        <v>12932.5</v>
      </c>
      <c r="I63" s="9">
        <f t="shared" si="9"/>
        <v>687.15850000000137</v>
      </c>
      <c r="J63" s="9">
        <f t="shared" si="10"/>
        <v>1103.1371999999992</v>
      </c>
    </row>
    <row r="64" spans="1:10" ht="15.75" x14ac:dyDescent="0.25">
      <c r="A64" s="6" t="s">
        <v>66</v>
      </c>
      <c r="B64" s="6" t="s">
        <v>67</v>
      </c>
      <c r="C64" s="7">
        <v>354.51580000000001</v>
      </c>
      <c r="D64" s="7">
        <v>401.75349999999997</v>
      </c>
      <c r="E64" s="8">
        <v>500</v>
      </c>
      <c r="F64" s="9">
        <f t="shared" si="6"/>
        <v>13974.174300000001</v>
      </c>
      <c r="G64" s="9">
        <f t="shared" si="7"/>
        <v>14437.3907</v>
      </c>
      <c r="H64" s="8">
        <f t="shared" si="8"/>
        <v>13432.5</v>
      </c>
      <c r="I64" s="9">
        <f t="shared" si="9"/>
        <v>541.67430000000058</v>
      </c>
      <c r="J64" s="9">
        <f t="shared" si="10"/>
        <v>1004.8906999999999</v>
      </c>
    </row>
    <row r="65" spans="1:10" ht="15.75" x14ac:dyDescent="0.25">
      <c r="A65" s="6" t="s">
        <v>48</v>
      </c>
      <c r="B65" s="6" t="s">
        <v>49</v>
      </c>
      <c r="C65" s="7">
        <v>773.39769999999999</v>
      </c>
      <c r="D65" s="7">
        <v>773.39769999999999</v>
      </c>
      <c r="E65" s="8">
        <v>515</v>
      </c>
      <c r="F65" s="9">
        <f t="shared" si="6"/>
        <v>14747.572</v>
      </c>
      <c r="G65" s="9">
        <f t="shared" si="7"/>
        <v>15210.788399999999</v>
      </c>
      <c r="H65" s="8">
        <f t="shared" si="8"/>
        <v>13947.5</v>
      </c>
      <c r="I65" s="9">
        <f t="shared" si="9"/>
        <v>800.07200000000012</v>
      </c>
      <c r="J65" s="9">
        <f t="shared" si="10"/>
        <v>1263.2883999999995</v>
      </c>
    </row>
    <row r="66" spans="1:10" ht="15.75" x14ac:dyDescent="0.25">
      <c r="A66" s="6" t="s">
        <v>22</v>
      </c>
      <c r="B66" s="6" t="s">
        <v>23</v>
      </c>
      <c r="C66" s="7">
        <v>490.44229999999999</v>
      </c>
      <c r="D66" s="7">
        <v>490.44229999999999</v>
      </c>
      <c r="E66" s="8">
        <v>550</v>
      </c>
      <c r="F66" s="9">
        <f t="shared" si="6"/>
        <v>15238.014300000001</v>
      </c>
      <c r="G66" s="9">
        <f t="shared" si="7"/>
        <v>15701.2307</v>
      </c>
      <c r="H66" s="8">
        <f t="shared" si="8"/>
        <v>14497.5</v>
      </c>
      <c r="I66" s="9">
        <f t="shared" si="9"/>
        <v>740.51430000000073</v>
      </c>
      <c r="J66" s="9">
        <f t="shared" si="10"/>
        <v>1203.7307000000001</v>
      </c>
    </row>
    <row r="67" spans="1:10" ht="15.75" x14ac:dyDescent="0.25">
      <c r="A67" s="6" t="s">
        <v>56</v>
      </c>
      <c r="B67" s="6" t="s">
        <v>57</v>
      </c>
      <c r="C67" s="7">
        <v>1141.2919999999999</v>
      </c>
      <c r="D67" s="7">
        <v>1141.2919999999999</v>
      </c>
      <c r="E67" s="8">
        <v>600</v>
      </c>
      <c r="F67" s="9">
        <f t="shared" si="6"/>
        <v>16379.3063</v>
      </c>
      <c r="G67" s="9">
        <f t="shared" si="7"/>
        <v>16842.522700000001</v>
      </c>
      <c r="H67" s="8">
        <f t="shared" si="8"/>
        <v>15097.5</v>
      </c>
      <c r="I67" s="9">
        <f t="shared" si="9"/>
        <v>1281.8063000000002</v>
      </c>
      <c r="J67" s="9">
        <f t="shared" si="10"/>
        <v>1745.0227000000014</v>
      </c>
    </row>
    <row r="68" spans="1:10" ht="15.75" x14ac:dyDescent="0.25">
      <c r="A68" s="6" t="s">
        <v>53</v>
      </c>
      <c r="B68" s="6" t="s">
        <v>54</v>
      </c>
      <c r="C68" s="7">
        <v>163.75960000000001</v>
      </c>
      <c r="D68" s="7">
        <v>163.75960000000001</v>
      </c>
      <c r="E68" s="8">
        <v>615</v>
      </c>
      <c r="F68" s="9">
        <f t="shared" ref="F68:F76" si="11">F67+C68</f>
        <v>16543.065900000001</v>
      </c>
      <c r="G68" s="9">
        <f t="shared" ref="G68:G76" si="12">G67+D68</f>
        <v>17006.282300000003</v>
      </c>
      <c r="H68" s="8">
        <f t="shared" ref="H68:H76" si="13">H67+E68</f>
        <v>15712.5</v>
      </c>
      <c r="I68" s="9">
        <f t="shared" ref="I68:I76" si="14">F68-$H68</f>
        <v>830.56590000000142</v>
      </c>
      <c r="J68" s="9">
        <f t="shared" ref="J68:J76" si="15">G68-$H68</f>
        <v>1293.7823000000026</v>
      </c>
    </row>
    <row r="69" spans="1:10" ht="15.75" x14ac:dyDescent="0.25">
      <c r="A69" s="6" t="s">
        <v>23</v>
      </c>
      <c r="B69" s="6" t="s">
        <v>24</v>
      </c>
      <c r="C69" s="7">
        <v>570.5394</v>
      </c>
      <c r="D69" s="7">
        <v>570.5394</v>
      </c>
      <c r="E69" s="8">
        <v>660</v>
      </c>
      <c r="F69" s="9">
        <f t="shared" si="11"/>
        <v>17113.605300000003</v>
      </c>
      <c r="G69" s="9">
        <f t="shared" si="12"/>
        <v>17576.821700000004</v>
      </c>
      <c r="H69" s="8">
        <f t="shared" si="13"/>
        <v>16372.5</v>
      </c>
      <c r="I69" s="9">
        <f t="shared" si="14"/>
        <v>741.1053000000029</v>
      </c>
      <c r="J69" s="9">
        <f t="shared" si="15"/>
        <v>1204.3217000000041</v>
      </c>
    </row>
    <row r="70" spans="1:10" ht="15.75" x14ac:dyDescent="0.25">
      <c r="A70" s="6" t="s">
        <v>46</v>
      </c>
      <c r="B70" s="6" t="s">
        <v>47</v>
      </c>
      <c r="C70" s="7">
        <v>749.3664</v>
      </c>
      <c r="D70" s="7">
        <v>749.3664</v>
      </c>
      <c r="E70" s="8">
        <v>830</v>
      </c>
      <c r="F70" s="9">
        <f t="shared" si="11"/>
        <v>17862.971700000002</v>
      </c>
      <c r="G70" s="9">
        <f t="shared" si="12"/>
        <v>18326.188100000003</v>
      </c>
      <c r="H70" s="8">
        <f t="shared" si="13"/>
        <v>17202.5</v>
      </c>
      <c r="I70" s="9">
        <f t="shared" si="14"/>
        <v>660.47170000000187</v>
      </c>
      <c r="J70" s="9">
        <f t="shared" si="15"/>
        <v>1123.688100000003</v>
      </c>
    </row>
    <row r="71" spans="1:10" ht="15.75" x14ac:dyDescent="0.25">
      <c r="A71" s="6" t="s">
        <v>62</v>
      </c>
      <c r="B71" s="6" t="s">
        <v>63</v>
      </c>
      <c r="C71" s="7">
        <v>465.53059999999999</v>
      </c>
      <c r="D71" s="7">
        <v>390.10039999999998</v>
      </c>
      <c r="E71" s="8">
        <v>870</v>
      </c>
      <c r="F71" s="9">
        <f t="shared" si="11"/>
        <v>18328.5023</v>
      </c>
      <c r="G71" s="9">
        <f t="shared" si="12"/>
        <v>18716.288500000002</v>
      </c>
      <c r="H71" s="8">
        <f t="shared" si="13"/>
        <v>18072.5</v>
      </c>
      <c r="I71" s="9">
        <f t="shared" si="14"/>
        <v>256.0023000000001</v>
      </c>
      <c r="J71" s="9">
        <f t="shared" si="15"/>
        <v>643.78850000000239</v>
      </c>
    </row>
    <row r="72" spans="1:10" ht="15.75" x14ac:dyDescent="0.25">
      <c r="A72" s="6" t="s">
        <v>57</v>
      </c>
      <c r="B72" s="6" t="s">
        <v>58</v>
      </c>
      <c r="C72" s="7">
        <v>110.4366</v>
      </c>
      <c r="D72" s="7">
        <v>110.4366</v>
      </c>
      <c r="E72" s="8">
        <v>1000</v>
      </c>
      <c r="F72" s="9">
        <f t="shared" si="11"/>
        <v>18438.938900000001</v>
      </c>
      <c r="G72" s="9">
        <f t="shared" si="12"/>
        <v>18826.725100000003</v>
      </c>
      <c r="H72" s="8">
        <f t="shared" si="13"/>
        <v>19072.5</v>
      </c>
      <c r="I72" s="9">
        <f t="shared" si="14"/>
        <v>-633.56109999999899</v>
      </c>
      <c r="J72" s="9">
        <f t="shared" si="15"/>
        <v>-245.77489999999671</v>
      </c>
    </row>
    <row r="73" spans="1:10" ht="15.75" x14ac:dyDescent="0.25">
      <c r="A73" s="6" t="s">
        <v>54</v>
      </c>
      <c r="B73" s="6" t="s">
        <v>55</v>
      </c>
      <c r="C73" s="7">
        <v>703.04139999999995</v>
      </c>
      <c r="D73" s="7">
        <v>734.1</v>
      </c>
      <c r="E73" s="8">
        <v>1020</v>
      </c>
      <c r="F73" s="9">
        <f t="shared" si="11"/>
        <v>19141.980299999999</v>
      </c>
      <c r="G73" s="9">
        <f t="shared" si="12"/>
        <v>19560.825100000002</v>
      </c>
      <c r="H73" s="8">
        <f t="shared" si="13"/>
        <v>20092.5</v>
      </c>
      <c r="I73" s="9">
        <f t="shared" si="14"/>
        <v>-950.51970000000074</v>
      </c>
      <c r="J73" s="9">
        <f t="shared" si="15"/>
        <v>-531.67489999999816</v>
      </c>
    </row>
    <row r="74" spans="1:10" ht="15.75" x14ac:dyDescent="0.25">
      <c r="A74" s="6" t="s">
        <v>43</v>
      </c>
      <c r="B74" s="6" t="s">
        <v>44</v>
      </c>
      <c r="C74" s="7">
        <v>1323.05</v>
      </c>
      <c r="D74" s="7">
        <v>1323.05</v>
      </c>
      <c r="E74" s="8">
        <v>1070</v>
      </c>
      <c r="F74" s="9">
        <f t="shared" si="11"/>
        <v>20465.030299999999</v>
      </c>
      <c r="G74" s="9">
        <f t="shared" si="12"/>
        <v>20883.875100000001</v>
      </c>
      <c r="H74" s="8">
        <f t="shared" si="13"/>
        <v>21162.5</v>
      </c>
      <c r="I74" s="9">
        <f t="shared" si="14"/>
        <v>-697.46970000000147</v>
      </c>
      <c r="J74" s="9">
        <f t="shared" si="15"/>
        <v>-278.62489999999889</v>
      </c>
    </row>
    <row r="75" spans="1:10" ht="15.75" x14ac:dyDescent="0.25">
      <c r="A75" s="6" t="s">
        <v>32</v>
      </c>
      <c r="B75" s="6" t="s">
        <v>33</v>
      </c>
      <c r="C75" s="7">
        <v>1310.8510000000001</v>
      </c>
      <c r="D75" s="7">
        <v>1311.3140000000001</v>
      </c>
      <c r="E75" s="8">
        <v>1075</v>
      </c>
      <c r="F75" s="9">
        <f t="shared" si="11"/>
        <v>21775.881299999997</v>
      </c>
      <c r="G75" s="9">
        <f t="shared" si="12"/>
        <v>22195.1891</v>
      </c>
      <c r="H75" s="8">
        <f t="shared" si="13"/>
        <v>22237.5</v>
      </c>
      <c r="I75" s="9">
        <f t="shared" si="14"/>
        <v>-461.61870000000272</v>
      </c>
      <c r="J75" s="9">
        <f t="shared" si="15"/>
        <v>-42.310900000000402</v>
      </c>
    </row>
    <row r="76" spans="1:10" ht="15.75" x14ac:dyDescent="0.25">
      <c r="A76" s="6" t="s">
        <v>58</v>
      </c>
      <c r="B76" s="6" t="s">
        <v>59</v>
      </c>
      <c r="C76" s="7">
        <v>1763.8409999999999</v>
      </c>
      <c r="D76" s="7">
        <v>1763.8409999999999</v>
      </c>
      <c r="E76" s="8">
        <v>1200</v>
      </c>
      <c r="F76" s="9">
        <f t="shared" si="11"/>
        <v>23539.722299999998</v>
      </c>
      <c r="G76" s="9">
        <f t="shared" si="12"/>
        <v>23959.0301</v>
      </c>
      <c r="H76" s="8">
        <f t="shared" si="13"/>
        <v>23437.5</v>
      </c>
      <c r="I76" s="9">
        <f t="shared" si="14"/>
        <v>102.22229999999763</v>
      </c>
      <c r="J76" s="9">
        <f t="shared" si="15"/>
        <v>521.53009999999995</v>
      </c>
    </row>
    <row r="78" spans="1:10" x14ac:dyDescent="0.25">
      <c r="C78" s="5" t="s">
        <v>3</v>
      </c>
      <c r="D78" s="4" t="s">
        <v>4</v>
      </c>
      <c r="E78" s="5" t="s">
        <v>5</v>
      </c>
    </row>
  </sheetData>
  <sortState xmlns:xlrd2="http://schemas.microsoft.com/office/spreadsheetml/2017/richdata2" ref="A3:J76">
    <sortCondition ref="E3:E76"/>
  </sortState>
  <mergeCells count="3">
    <mergeCell ref="A1:B1"/>
    <mergeCell ref="C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2</vt:i4>
      </vt:variant>
    </vt:vector>
  </HeadingPairs>
  <TitlesOfParts>
    <vt:vector size="4" baseType="lpstr">
      <vt:lpstr>Ptolemy vs. Pseudo-Arrian</vt:lpstr>
      <vt:lpstr>Distances in ascending order</vt:lpstr>
      <vt:lpstr>Figure 6</vt:lpstr>
      <vt:lpstr>Figure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Arthur DE GRAAUW</cp:lastModifiedBy>
  <cp:revision>14</cp:revision>
  <dcterms:created xsi:type="dcterms:W3CDTF">2018-05-13T11:30:59Z</dcterms:created>
  <dcterms:modified xsi:type="dcterms:W3CDTF">2022-01-29T15:08:58Z</dcterms:modified>
  <dc:language>ru-RU</dc:language>
</cp:coreProperties>
</file>