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0bdfb513eb44029/Archeo/OVH-Documents/ETUDESarchivees/Pilae/"/>
    </mc:Choice>
  </mc:AlternateContent>
  <xr:revisionPtr revIDLastSave="13" documentId="8_{32B6EFB8-A89B-4E5C-B549-45EB7CBD3ABD}" xr6:coauthVersionLast="47" xr6:coauthVersionMax="47" xr10:uidLastSave="{15C26081-6CF1-4374-992C-D829E191A9B1}"/>
  <bookViews>
    <workbookView xWindow="1260" yWindow="1725" windowWidth="22800" windowHeight="13575" xr2:uid="{501A044B-4BD1-4423-B0D7-EF3841F126F8}"/>
  </bookViews>
  <sheets>
    <sheet name="Pilae" sheetId="1" r:id="rId1"/>
  </sheets>
  <definedNames>
    <definedName name="_Hlk514860396" localSheetId="0">Pilae!$A$20</definedName>
    <definedName name="_Hlk514861278" localSheetId="0">Pilae!$A$22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E53" i="1"/>
  <c r="G52" i="1"/>
  <c r="G51" i="1"/>
  <c r="G50" i="1"/>
  <c r="G49" i="1"/>
  <c r="G45" i="1"/>
  <c r="G43" i="1"/>
  <c r="G39" i="1"/>
  <c r="G37" i="1"/>
  <c r="G36" i="1"/>
  <c r="G35" i="1"/>
  <c r="G32" i="1"/>
  <c r="G31" i="1"/>
  <c r="G28" i="1"/>
  <c r="G27" i="1"/>
  <c r="G26" i="1"/>
  <c r="G24" i="1"/>
  <c r="G23" i="1"/>
  <c r="G22" i="1"/>
  <c r="G21" i="1"/>
  <c r="G20" i="1"/>
  <c r="G19" i="1"/>
  <c r="G16" i="1"/>
  <c r="G15" i="1"/>
  <c r="G13" i="1"/>
  <c r="G12" i="1"/>
  <c r="G10" i="1"/>
  <c r="G9" i="1"/>
  <c r="G6" i="1"/>
  <c r="G5" i="1"/>
  <c r="G4" i="1"/>
  <c r="G53" i="1" s="1"/>
  <c r="G54" i="1" s="1"/>
</calcChain>
</file>

<file path=xl/sharedStrings.xml><?xml version="1.0" encoding="utf-8"?>
<sst xmlns="http://schemas.openxmlformats.org/spreadsheetml/2006/main" count="174" uniqueCount="110">
  <si>
    <t>N°</t>
  </si>
  <si>
    <t>Ancient name</t>
  </si>
  <si>
    <t>Modern name</t>
  </si>
  <si>
    <t>Country</t>
  </si>
  <si>
    <t>Length (m)</t>
  </si>
  <si>
    <t>Width (m)</t>
  </si>
  <si>
    <t>Surface</t>
  </si>
  <si>
    <t>Latitude</t>
  </si>
  <si>
    <t>Longitude</t>
  </si>
  <si>
    <t>Taracco, Tarrakon</t>
  </si>
  <si>
    <t>Tarragona, Roman breakwater partly demolished in 1843</t>
  </si>
  <si>
    <t>Spain</t>
  </si>
  <si>
    <t>Massalia Graecorum, Lacydon</t>
  </si>
  <si>
    <t>Marseille, Vieux Port, place Jules Verne</t>
  </si>
  <si>
    <t>France South</t>
  </si>
  <si>
    <t>Forum Julii, Forum Julium</t>
  </si>
  <si>
    <t>Roman naval base at Frejus, with a pila near the Lanterne d'Auguste</t>
  </si>
  <si>
    <t>Domitiana positio, Portus Domitianus</t>
  </si>
  <si>
    <t>Roman villa at Santa Liberata, on the peninsula of Argentario</t>
  </si>
  <si>
    <t>Italy West</t>
  </si>
  <si>
    <t>Cosa, Cossae, Portus Herculis Cosanus, Etruscan Cusi, Cuthi</t>
  </si>
  <si>
    <t>Ansedonia</t>
  </si>
  <si>
    <t>Centumcellae, Palace of the Hundred Chambres</t>
  </si>
  <si>
    <t>Molo del Lazzaretto in the port of Civitavecchia</t>
  </si>
  <si>
    <t>Astura, Storas</t>
  </si>
  <si>
    <t>Torre Astura, near Molo Destro (Felici (2006)</t>
  </si>
  <si>
    <t>Port of Circei, Circe</t>
  </si>
  <si>
    <t>inside Lago di Paola, with access via canal and breakwaters</t>
  </si>
  <si>
    <t>Misenos, Misenum, Misene</t>
  </si>
  <si>
    <t>Punta Terrone, pilae of the southern breakwater</t>
  </si>
  <si>
    <t>Punta di Pennata, pilae of the northern breakwater</t>
  </si>
  <si>
    <t>Punta di Pennata, pilae within the harbour</t>
  </si>
  <si>
    <t>Brandon</t>
  </si>
  <si>
    <t>Castello Aragonese di Baia</t>
  </si>
  <si>
    <t>Cantieri di Baia</t>
  </si>
  <si>
    <t>Baiae, Baïes, Portus Baianus, with connection to Lacus Baianus</t>
  </si>
  <si>
    <t>Baia, pair of concrete moles over 200 m long</t>
  </si>
  <si>
    <t>Villa dei Pisoni</t>
  </si>
  <si>
    <t>Secca Fumosa</t>
  </si>
  <si>
    <t>Is not a port but some kind of platform</t>
  </si>
  <si>
    <t>Portus Iulius, Julius, port of Julien, with connection to Lacus Lucrinus</t>
  </si>
  <si>
    <t>Lucrino, pair of concrete moles over 200 m long</t>
  </si>
  <si>
    <t>East of eastern breakwater</t>
  </si>
  <si>
    <t>Puteoli, Dikaiarcheia, Dicearque, in the Campi Phlegraei volcano district</t>
  </si>
  <si>
    <t>Pozzuoli, Pouzzoles, Puteoles, underneath modern breakwater</t>
  </si>
  <si>
    <t>12-15</t>
  </si>
  <si>
    <t>8-15</t>
  </si>
  <si>
    <t>Pozzuoli, Pouzzoles, Puteoles, east of modern breakwater</t>
  </si>
  <si>
    <t>Nesis</t>
  </si>
  <si>
    <r>
      <t>Nisida, very large pila of over 1500 m</t>
    </r>
    <r>
      <rPr>
        <vertAlign val="superscript"/>
        <sz val="11"/>
        <color theme="1"/>
        <rFont val="Aptos Narrow"/>
        <family val="2"/>
        <scheme val="minor"/>
      </rPr>
      <t>3</t>
    </r>
  </si>
  <si>
    <t>Imperial Villa of Pausilypon</t>
  </si>
  <si>
    <t>Gaiola</t>
  </si>
  <si>
    <t>Imperial villa at Posillipo</t>
  </si>
  <si>
    <t>Palazzo degli Spiriti</t>
  </si>
  <si>
    <t>Pollion's villa at Porto Marechiaro</t>
  </si>
  <si>
    <t>Villa Rosebery</t>
  </si>
  <si>
    <t>Neapolis</t>
  </si>
  <si>
    <t>Naples, Piazza Municipio, offshore Roman quay made with wooden caissons</t>
  </si>
  <si>
    <t>Capraria, Capreae insula</t>
  </si>
  <si>
    <t>Bagni di Tiberio, near Marina Grande on the isle of Capri, with lighthouse at Villa Jovis</t>
  </si>
  <si>
    <t>Palazzo a Mare, near Marina Grande on the isle of Capri</t>
  </si>
  <si>
    <t>Scoglio del Monacone, near the isle of Capri</t>
  </si>
  <si>
    <t>Seirenoussai nesoi, Anthemoessa insulae, Anthemuse, possible Siren islands, no stopover for Odysseus</t>
  </si>
  <si>
    <t>isola di Gallo Lungo</t>
  </si>
  <si>
    <t xml:space="preserve">Vietri </t>
  </si>
  <si>
    <t>Punta Fuenti, near Vietri sul Mare</t>
  </si>
  <si>
    <t/>
  </si>
  <si>
    <t>San Marco di Castellabate</t>
  </si>
  <si>
    <t>Scidrus</t>
  </si>
  <si>
    <t>Roman villa at Cammerelle, near Sapri</t>
  </si>
  <si>
    <t>Hadrianou Hormos, port of Lupiae, Miltopiae?</t>
  </si>
  <si>
    <t>Porto Adriano, at San Cataldo near Lecce; concrete poured into ashlar cells</t>
  </si>
  <si>
    <t>Italy Adriatic</t>
  </si>
  <si>
    <t>Gnathia</t>
  </si>
  <si>
    <t>Egnazia, with several pilae</t>
  </si>
  <si>
    <t>port of Hatria, Adria</t>
  </si>
  <si>
    <t>Torre del Cerrano, with several pilae</t>
  </si>
  <si>
    <t>Side, Sida</t>
  </si>
  <si>
    <t>Selimiye, with possible ancient lighthouse</t>
  </si>
  <si>
    <t>TR: South</t>
  </si>
  <si>
    <t>Soles, Soli, Soloi, Pompeiopolis</t>
  </si>
  <si>
    <t>Mezitli, West of Mersin; concrete poured into ashlar cells</t>
  </si>
  <si>
    <t>Caesarea Palaestinae, Cesaree, Ace, Sebastos</t>
  </si>
  <si>
    <t>Qesaria, Caesarea Maritima, Roman port of Herod, built from 21 to 10 BC, with Drusion lighthouse; concrete poured into timber caissons</t>
  </si>
  <si>
    <t>Israel</t>
  </si>
  <si>
    <t>Apollonia, Sozousa</t>
  </si>
  <si>
    <t>Arsuf, Crusader castle</t>
  </si>
  <si>
    <t>Alexandria, Portus Magnus and its Pharos</t>
  </si>
  <si>
    <t>Alexandria, Antirhodos: concrete poured into timber caissons</t>
  </si>
  <si>
    <t>Egypt: Med Sea</t>
  </si>
  <si>
    <t>Alexandria</t>
  </si>
  <si>
    <t>Alexandria, SE of Fort Qait Bey, Dock at Ball Trap</t>
  </si>
  <si>
    <t>Leptis Magna, Lepcis Magna, Lepcitani Septimiani</t>
  </si>
  <si>
    <t>Leptis Magna, Lepcis Magna, Outer breakwater</t>
  </si>
  <si>
    <t>Libya</t>
  </si>
  <si>
    <t>Thapsus</t>
  </si>
  <si>
    <t>Ras Dimass, near Bekalta South of Monastir, large breakwater of the South port, with concrete poured into timber caissons &amp; possible lighthouse</t>
  </si>
  <si>
    <t>Tunisia</t>
  </si>
  <si>
    <t>Horrea Caelia, Heraklea</t>
  </si>
  <si>
    <t>Hergla, Seen by Yorke (1966) but location uncertain</t>
  </si>
  <si>
    <t>Carthago, Carthagine, Punic Qart Hadasht, Knyn, port of Salammbo</t>
  </si>
  <si>
    <t>Carthago, commercial port, Neptune block</t>
  </si>
  <si>
    <t>Thapsa, Tipasa</t>
  </si>
  <si>
    <t>Tipaza, sheltered by two islets</t>
  </si>
  <si>
    <t>Algeria</t>
  </si>
  <si>
    <t>Caesarea Mauretaniae, Cesaree de Mauretanie, Iol</t>
  </si>
  <si>
    <t>Cherchel, western basin, Roman naval base</t>
  </si>
  <si>
    <t>Roman villa Gneo Fonteo, near Gaeta</t>
  </si>
  <si>
    <t>Formiae, Formies, Hormies</t>
  </si>
  <si>
    <t>Roman villa at Marina di Castellone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</si>
</sst>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8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1" fontId="0" fillId="0" borderId="4" xfId="0" quotePrefix="1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E325-0CD8-469F-8FA1-C8CC1222E884}">
  <dimension ref="A1:AF56"/>
  <sheetViews>
    <sheetView tabSelected="1" workbookViewId="0">
      <pane ySplit="915" topLeftCell="A8" activePane="bottomLeft"/>
      <selection activeCell="G21" sqref="G21"/>
      <selection pane="bottomLeft" activeCell="L10" sqref="L10"/>
    </sheetView>
  </sheetViews>
  <sheetFormatPr baseColWidth="10" defaultColWidth="11.42578125" defaultRowHeight="15" x14ac:dyDescent="0.25"/>
  <cols>
    <col min="1" max="6" width="11.42578125" style="4"/>
    <col min="7" max="7" width="11.42578125" style="15"/>
    <col min="8" max="16384" width="11.42578125" style="4"/>
  </cols>
  <sheetData>
    <row r="1" spans="1:9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 ht="90.75" thickBot="1" x14ac:dyDescent="0.3">
      <c r="A2" s="5">
        <v>428.1</v>
      </c>
      <c r="B2" s="6" t="s">
        <v>9</v>
      </c>
      <c r="C2" s="6" t="s">
        <v>10</v>
      </c>
      <c r="D2" s="6" t="s">
        <v>11</v>
      </c>
      <c r="E2" s="6"/>
      <c r="F2" s="6"/>
      <c r="G2" s="7"/>
      <c r="H2" s="6">
        <v>41.110300000000002</v>
      </c>
      <c r="I2" s="6">
        <v>1.2483</v>
      </c>
    </row>
    <row r="3" spans="1:9" ht="60.75" thickBot="1" x14ac:dyDescent="0.3">
      <c r="A3" s="5">
        <v>666</v>
      </c>
      <c r="B3" s="6" t="s">
        <v>12</v>
      </c>
      <c r="C3" s="6" t="s">
        <v>13</v>
      </c>
      <c r="D3" s="6" t="s">
        <v>14</v>
      </c>
      <c r="E3" s="6"/>
      <c r="F3" s="6"/>
      <c r="G3" s="7"/>
      <c r="H3" s="6">
        <v>43.296840000000003</v>
      </c>
      <c r="I3" s="6">
        <v>5.369605</v>
      </c>
    </row>
    <row r="4" spans="1:9" ht="105.75" thickBot="1" x14ac:dyDescent="0.3">
      <c r="A4" s="5">
        <v>704</v>
      </c>
      <c r="B4" s="6" t="s">
        <v>15</v>
      </c>
      <c r="C4" s="6" t="s">
        <v>16</v>
      </c>
      <c r="D4" s="6" t="s">
        <v>14</v>
      </c>
      <c r="E4" s="6">
        <v>6.75</v>
      </c>
      <c r="F4" s="6">
        <v>6.2</v>
      </c>
      <c r="G4" s="7">
        <f t="shared" ref="G4:G52" si="0">E4*F4</f>
        <v>41.85</v>
      </c>
      <c r="H4" s="6">
        <v>43.429640999999997</v>
      </c>
      <c r="I4" s="6">
        <v>6.7438079999999996</v>
      </c>
    </row>
    <row r="5" spans="1:9" ht="105.75" thickBot="1" x14ac:dyDescent="0.3">
      <c r="A5" s="5">
        <v>881</v>
      </c>
      <c r="B5" s="6" t="s">
        <v>17</v>
      </c>
      <c r="C5" s="6" t="s">
        <v>18</v>
      </c>
      <c r="D5" s="6" t="s">
        <v>19</v>
      </c>
      <c r="E5" s="8">
        <v>9.5</v>
      </c>
      <c r="F5" s="6">
        <v>8</v>
      </c>
      <c r="G5" s="7">
        <f t="shared" si="0"/>
        <v>76</v>
      </c>
      <c r="H5" s="8">
        <v>42.436546</v>
      </c>
      <c r="I5" s="6">
        <v>11.152684000000001</v>
      </c>
    </row>
    <row r="6" spans="1:9" ht="105.75" thickBot="1" x14ac:dyDescent="0.3">
      <c r="A6" s="5">
        <v>891</v>
      </c>
      <c r="B6" s="6" t="s">
        <v>20</v>
      </c>
      <c r="C6" s="6" t="s">
        <v>21</v>
      </c>
      <c r="D6" s="6" t="s">
        <v>19</v>
      </c>
      <c r="E6" s="6">
        <v>6.5</v>
      </c>
      <c r="F6" s="6">
        <v>6</v>
      </c>
      <c r="G6" s="7">
        <f>E6*F6</f>
        <v>39</v>
      </c>
      <c r="H6" s="6">
        <v>42.407063000000001</v>
      </c>
      <c r="I6" s="6">
        <v>11.293834</v>
      </c>
    </row>
    <row r="7" spans="1:9" ht="90.75" thickBot="1" x14ac:dyDescent="0.3">
      <c r="A7" s="5">
        <v>900</v>
      </c>
      <c r="B7" s="6" t="s">
        <v>22</v>
      </c>
      <c r="C7" s="6" t="s">
        <v>23</v>
      </c>
      <c r="D7" s="6" t="s">
        <v>19</v>
      </c>
      <c r="E7" s="8"/>
      <c r="F7" s="6"/>
      <c r="G7" s="7"/>
      <c r="H7" s="8">
        <v>42.093480999999997</v>
      </c>
      <c r="I7" s="6">
        <v>11.786196</v>
      </c>
    </row>
    <row r="8" spans="1:9" ht="90.75" thickBot="1" x14ac:dyDescent="0.3">
      <c r="A8" s="5">
        <v>949</v>
      </c>
      <c r="B8" s="6" t="s">
        <v>24</v>
      </c>
      <c r="C8" s="6" t="s">
        <v>25</v>
      </c>
      <c r="D8" s="6" t="s">
        <v>19</v>
      </c>
      <c r="E8" s="8"/>
      <c r="F8" s="6"/>
      <c r="G8" s="7"/>
      <c r="H8" s="8">
        <v>41.405684000000001</v>
      </c>
      <c r="I8" s="6">
        <v>12.766935</v>
      </c>
    </row>
    <row r="9" spans="1:9" ht="105.75" thickBot="1" x14ac:dyDescent="0.3">
      <c r="A9" s="5">
        <v>953</v>
      </c>
      <c r="B9" s="6" t="s">
        <v>26</v>
      </c>
      <c r="C9" s="6" t="s">
        <v>27</v>
      </c>
      <c r="D9" s="6" t="s">
        <v>19</v>
      </c>
      <c r="E9" s="6">
        <v>6.5</v>
      </c>
      <c r="F9" s="6">
        <v>6</v>
      </c>
      <c r="G9" s="7">
        <f t="shared" si="0"/>
        <v>39</v>
      </c>
      <c r="H9" s="6">
        <v>41.247242</v>
      </c>
      <c r="I9" s="6">
        <v>13.034470000000001</v>
      </c>
    </row>
    <row r="10" spans="1:9" ht="60.75" thickBot="1" x14ac:dyDescent="0.3">
      <c r="A10" s="5">
        <v>962.1</v>
      </c>
      <c r="B10" s="6"/>
      <c r="C10" s="6" t="s">
        <v>107</v>
      </c>
      <c r="D10" s="6" t="s">
        <v>19</v>
      </c>
      <c r="E10" s="6">
        <v>6</v>
      </c>
      <c r="F10" s="6">
        <v>5.5</v>
      </c>
      <c r="G10" s="7">
        <f t="shared" si="0"/>
        <v>33</v>
      </c>
      <c r="H10" s="6">
        <v>41.208460000000002</v>
      </c>
      <c r="I10" s="6">
        <v>13.553140000000001</v>
      </c>
    </row>
    <row r="11" spans="1:9" ht="60.75" thickBot="1" x14ac:dyDescent="0.3">
      <c r="A11" s="5">
        <v>964</v>
      </c>
      <c r="B11" s="17" t="s">
        <v>108</v>
      </c>
      <c r="C11" s="6" t="s">
        <v>109</v>
      </c>
      <c r="D11" s="6" t="s">
        <v>19</v>
      </c>
      <c r="E11" s="6"/>
      <c r="F11" s="6"/>
      <c r="G11" s="7"/>
      <c r="H11" s="6">
        <v>41.253</v>
      </c>
      <c r="I11" s="6">
        <v>13.605700000000001</v>
      </c>
    </row>
    <row r="12" spans="1:9" ht="75.75" thickBot="1" x14ac:dyDescent="0.3">
      <c r="A12" s="5">
        <v>981</v>
      </c>
      <c r="B12" s="6" t="s">
        <v>28</v>
      </c>
      <c r="C12" s="6" t="s">
        <v>29</v>
      </c>
      <c r="D12" s="6" t="s">
        <v>19</v>
      </c>
      <c r="E12" s="8">
        <v>8.5</v>
      </c>
      <c r="F12" s="8">
        <v>6.5</v>
      </c>
      <c r="G12" s="9">
        <f t="shared" si="0"/>
        <v>55.25</v>
      </c>
      <c r="H12" s="8">
        <v>40.788311</v>
      </c>
      <c r="I12" s="8">
        <v>14.089873000000001</v>
      </c>
    </row>
    <row r="13" spans="1:9" ht="75.75" thickBot="1" x14ac:dyDescent="0.3">
      <c r="A13" s="5">
        <v>982</v>
      </c>
      <c r="B13" s="6" t="s">
        <v>28</v>
      </c>
      <c r="C13" s="6" t="s">
        <v>30</v>
      </c>
      <c r="D13" s="6" t="s">
        <v>19</v>
      </c>
      <c r="E13" s="6">
        <v>12</v>
      </c>
      <c r="F13" s="6">
        <v>10</v>
      </c>
      <c r="G13" s="7">
        <f t="shared" si="0"/>
        <v>120</v>
      </c>
      <c r="H13" s="6">
        <v>40.789774999999999</v>
      </c>
      <c r="I13" s="6">
        <v>14.089076</v>
      </c>
    </row>
    <row r="14" spans="1:9" ht="60.75" thickBot="1" x14ac:dyDescent="0.3">
      <c r="A14" s="5">
        <v>984</v>
      </c>
      <c r="B14" s="6" t="s">
        <v>28</v>
      </c>
      <c r="C14" s="6" t="s">
        <v>31</v>
      </c>
      <c r="D14" s="6" t="s">
        <v>19</v>
      </c>
      <c r="E14" s="6"/>
      <c r="F14" s="6"/>
      <c r="G14" s="7"/>
      <c r="H14" s="6">
        <v>40.791426000000001</v>
      </c>
      <c r="I14" s="6">
        <v>14.085236999999999</v>
      </c>
    </row>
    <row r="15" spans="1:9" ht="45.75" thickBot="1" x14ac:dyDescent="0.3">
      <c r="A15" s="5" t="s">
        <v>32</v>
      </c>
      <c r="B15" s="6"/>
      <c r="C15" s="6" t="s">
        <v>33</v>
      </c>
      <c r="D15" s="6" t="s">
        <v>19</v>
      </c>
      <c r="E15" s="8">
        <v>9.5</v>
      </c>
      <c r="F15" s="8">
        <v>7.25</v>
      </c>
      <c r="G15" s="9">
        <f t="shared" si="0"/>
        <v>68.875</v>
      </c>
      <c r="H15" s="8">
        <v>40.809807999999997</v>
      </c>
      <c r="I15" s="8">
        <v>14.083183999999999</v>
      </c>
    </row>
    <row r="16" spans="1:9" ht="30.75" thickBot="1" x14ac:dyDescent="0.3">
      <c r="A16" s="5" t="s">
        <v>32</v>
      </c>
      <c r="B16" s="6"/>
      <c r="C16" s="6" t="s">
        <v>34</v>
      </c>
      <c r="D16" s="6" t="s">
        <v>19</v>
      </c>
      <c r="E16" s="6">
        <v>8</v>
      </c>
      <c r="F16" s="6">
        <v>7</v>
      </c>
      <c r="G16" s="7">
        <f t="shared" si="0"/>
        <v>56</v>
      </c>
      <c r="H16" s="6">
        <v>40.815589000000003</v>
      </c>
      <c r="I16" s="6">
        <v>14.077394</v>
      </c>
    </row>
    <row r="17" spans="1:9" ht="120.75" thickBot="1" x14ac:dyDescent="0.3">
      <c r="A17" s="5">
        <v>986</v>
      </c>
      <c r="B17" s="6" t="s">
        <v>35</v>
      </c>
      <c r="C17" s="6" t="s">
        <v>36</v>
      </c>
      <c r="D17" s="6" t="s">
        <v>19</v>
      </c>
      <c r="E17" s="6"/>
      <c r="F17" s="6"/>
      <c r="G17" s="7"/>
      <c r="H17" s="6">
        <v>40.818531</v>
      </c>
      <c r="I17" s="6">
        <v>14.076700000000001</v>
      </c>
    </row>
    <row r="18" spans="1:9" ht="30.75" thickBot="1" x14ac:dyDescent="0.3">
      <c r="A18" s="5" t="s">
        <v>32</v>
      </c>
      <c r="B18" s="6"/>
      <c r="C18" s="6" t="s">
        <v>37</v>
      </c>
      <c r="D18" s="6" t="s">
        <v>19</v>
      </c>
      <c r="E18" s="6"/>
      <c r="F18" s="6"/>
      <c r="G18" s="7"/>
      <c r="H18" s="6">
        <v>40.819702999999997</v>
      </c>
      <c r="I18" s="6">
        <v>14.080033</v>
      </c>
    </row>
    <row r="19" spans="1:9" ht="60.75" thickBot="1" x14ac:dyDescent="0.3">
      <c r="A19" s="5" t="s">
        <v>32</v>
      </c>
      <c r="B19" s="6" t="s">
        <v>38</v>
      </c>
      <c r="C19" s="6" t="s">
        <v>39</v>
      </c>
      <c r="D19" s="6" t="s">
        <v>19</v>
      </c>
      <c r="E19" s="6">
        <v>8</v>
      </c>
      <c r="F19" s="6">
        <v>8</v>
      </c>
      <c r="G19" s="7">
        <f t="shared" si="0"/>
        <v>64</v>
      </c>
      <c r="H19" s="6">
        <v>40.822685999999997</v>
      </c>
      <c r="I19" s="6">
        <v>14.088103</v>
      </c>
    </row>
    <row r="20" spans="1:9" ht="120.75" thickBot="1" x14ac:dyDescent="0.3">
      <c r="A20" s="5">
        <v>987</v>
      </c>
      <c r="B20" s="6" t="s">
        <v>40</v>
      </c>
      <c r="C20" s="6" t="s">
        <v>41</v>
      </c>
      <c r="D20" s="6" t="s">
        <v>19</v>
      </c>
      <c r="E20" s="6">
        <v>8</v>
      </c>
      <c r="F20" s="6">
        <v>8</v>
      </c>
      <c r="G20" s="7">
        <f t="shared" si="0"/>
        <v>64</v>
      </c>
      <c r="H20" s="6">
        <v>40.826058000000003</v>
      </c>
      <c r="I20" s="6">
        <v>14.094884</v>
      </c>
    </row>
    <row r="21" spans="1:9" ht="120.75" thickBot="1" x14ac:dyDescent="0.3">
      <c r="A21" s="5" t="s">
        <v>32</v>
      </c>
      <c r="B21" s="6" t="s">
        <v>40</v>
      </c>
      <c r="C21" s="6" t="s">
        <v>42</v>
      </c>
      <c r="D21" s="6" t="s">
        <v>19</v>
      </c>
      <c r="E21" s="6">
        <v>5.5</v>
      </c>
      <c r="F21" s="6">
        <v>5</v>
      </c>
      <c r="G21" s="7">
        <f t="shared" si="0"/>
        <v>27.5</v>
      </c>
      <c r="H21" s="6">
        <v>40.827371999999997</v>
      </c>
      <c r="I21" s="6">
        <v>14.094607999999999</v>
      </c>
    </row>
    <row r="22" spans="1:9" ht="135.75" thickBot="1" x14ac:dyDescent="0.3">
      <c r="A22" s="5">
        <v>991</v>
      </c>
      <c r="B22" s="6" t="s">
        <v>43</v>
      </c>
      <c r="C22" s="6" t="s">
        <v>44</v>
      </c>
      <c r="D22" s="6" t="s">
        <v>19</v>
      </c>
      <c r="E22" s="8" t="s">
        <v>45</v>
      </c>
      <c r="F22" s="8" t="s">
        <v>46</v>
      </c>
      <c r="G22" s="9">
        <f>13.5*11.5</f>
        <v>155.25</v>
      </c>
      <c r="H22" s="8">
        <v>40.821603000000003</v>
      </c>
      <c r="I22" s="8">
        <v>14.115741999999999</v>
      </c>
    </row>
    <row r="23" spans="1:9" ht="135.75" thickBot="1" x14ac:dyDescent="0.3">
      <c r="A23" s="5" t="s">
        <v>32</v>
      </c>
      <c r="B23" s="6" t="s">
        <v>43</v>
      </c>
      <c r="C23" s="6" t="s">
        <v>47</v>
      </c>
      <c r="D23" s="6" t="s">
        <v>19</v>
      </c>
      <c r="E23" s="6">
        <v>10</v>
      </c>
      <c r="F23" s="6">
        <v>10</v>
      </c>
      <c r="G23" s="7">
        <f t="shared" si="0"/>
        <v>100</v>
      </c>
      <c r="H23" s="6">
        <v>40.819322999999997</v>
      </c>
      <c r="I23" s="6">
        <v>14.119306</v>
      </c>
    </row>
    <row r="24" spans="1:9" ht="62.25" thickBot="1" x14ac:dyDescent="0.3">
      <c r="A24" s="5">
        <v>993</v>
      </c>
      <c r="B24" s="6" t="s">
        <v>48</v>
      </c>
      <c r="C24" s="6" t="s">
        <v>49</v>
      </c>
      <c r="D24" s="6" t="s">
        <v>19</v>
      </c>
      <c r="E24" s="6">
        <v>14.5</v>
      </c>
      <c r="F24" s="6">
        <v>14.5</v>
      </c>
      <c r="G24" s="7">
        <f t="shared" si="0"/>
        <v>210.25</v>
      </c>
      <c r="H24" s="6">
        <v>40.796162000000002</v>
      </c>
      <c r="I24" s="6">
        <v>14.168937</v>
      </c>
    </row>
    <row r="25" spans="1:9" ht="45.75" thickBot="1" x14ac:dyDescent="0.3">
      <c r="A25" s="5" t="s">
        <v>32</v>
      </c>
      <c r="B25" s="6" t="s">
        <v>50</v>
      </c>
      <c r="C25" s="6" t="s">
        <v>51</v>
      </c>
      <c r="D25" s="6" t="s">
        <v>19</v>
      </c>
      <c r="E25" s="6"/>
      <c r="F25" s="6"/>
      <c r="G25" s="7"/>
      <c r="H25" s="6">
        <v>40.790774999999996</v>
      </c>
      <c r="I25" s="6">
        <v>14.18642</v>
      </c>
    </row>
    <row r="26" spans="1:9" ht="45.75" thickBot="1" x14ac:dyDescent="0.3">
      <c r="A26" s="5">
        <v>994</v>
      </c>
      <c r="B26" s="6" t="s">
        <v>50</v>
      </c>
      <c r="C26" s="6" t="s">
        <v>52</v>
      </c>
      <c r="D26" s="6" t="s">
        <v>19</v>
      </c>
      <c r="E26" s="6">
        <v>10</v>
      </c>
      <c r="F26" s="6">
        <v>7</v>
      </c>
      <c r="G26" s="7">
        <f t="shared" si="0"/>
        <v>70</v>
      </c>
      <c r="H26" s="6">
        <v>40.792796000000003</v>
      </c>
      <c r="I26" s="6">
        <v>14.189705</v>
      </c>
    </row>
    <row r="27" spans="1:9" ht="45.75" thickBot="1" x14ac:dyDescent="0.3">
      <c r="A27" s="5">
        <v>994.1</v>
      </c>
      <c r="B27" s="6" t="s">
        <v>50</v>
      </c>
      <c r="C27" s="6" t="s">
        <v>53</v>
      </c>
      <c r="D27" s="6" t="s">
        <v>19</v>
      </c>
      <c r="E27" s="6">
        <v>7.5</v>
      </c>
      <c r="F27" s="6">
        <v>6</v>
      </c>
      <c r="G27" s="7">
        <f>E27*F27</f>
        <v>45</v>
      </c>
      <c r="H27" s="6">
        <v>40.793399999999998</v>
      </c>
      <c r="I27" s="6">
        <v>14.191700000000001</v>
      </c>
    </row>
    <row r="28" spans="1:9" ht="60.75" thickBot="1" x14ac:dyDescent="0.3">
      <c r="A28" s="5">
        <v>995</v>
      </c>
      <c r="B28" s="6" t="s">
        <v>50</v>
      </c>
      <c r="C28" s="6" t="s">
        <v>54</v>
      </c>
      <c r="D28" s="6" t="s">
        <v>19</v>
      </c>
      <c r="E28" s="6">
        <v>14</v>
      </c>
      <c r="F28" s="6">
        <v>5</v>
      </c>
      <c r="G28" s="7">
        <f t="shared" si="0"/>
        <v>70</v>
      </c>
      <c r="H28" s="6">
        <v>40.794862000000002</v>
      </c>
      <c r="I28" s="6">
        <v>14.193332</v>
      </c>
    </row>
    <row r="29" spans="1:9" ht="45.75" thickBot="1" x14ac:dyDescent="0.3">
      <c r="A29" s="5" t="s">
        <v>32</v>
      </c>
      <c r="B29" s="6" t="s">
        <v>50</v>
      </c>
      <c r="C29" s="6" t="s">
        <v>55</v>
      </c>
      <c r="D29" s="6" t="s">
        <v>19</v>
      </c>
      <c r="E29" s="6"/>
      <c r="F29" s="6"/>
      <c r="G29" s="7"/>
      <c r="H29" s="6">
        <v>40.798014000000002</v>
      </c>
      <c r="I29" s="6">
        <v>14.205411</v>
      </c>
    </row>
    <row r="30" spans="1:9" ht="135.75" thickBot="1" x14ac:dyDescent="0.3">
      <c r="A30" s="5">
        <v>997</v>
      </c>
      <c r="B30" s="6" t="s">
        <v>56</v>
      </c>
      <c r="C30" s="6" t="s">
        <v>57</v>
      </c>
      <c r="D30" s="6" t="s">
        <v>19</v>
      </c>
      <c r="E30" s="6"/>
      <c r="F30" s="6"/>
      <c r="G30" s="7"/>
      <c r="H30" s="6">
        <v>40.839269000000002</v>
      </c>
      <c r="I30" s="6">
        <v>14.254619999999999</v>
      </c>
    </row>
    <row r="31" spans="1:9" ht="150.75" thickBot="1" x14ac:dyDescent="0.3">
      <c r="A31" s="5">
        <v>1009</v>
      </c>
      <c r="B31" s="6" t="s">
        <v>58</v>
      </c>
      <c r="C31" s="6" t="s">
        <v>59</v>
      </c>
      <c r="D31" s="6" t="s">
        <v>19</v>
      </c>
      <c r="E31" s="6">
        <v>7</v>
      </c>
      <c r="F31" s="6">
        <v>4</v>
      </c>
      <c r="G31" s="7">
        <f t="shared" si="0"/>
        <v>28</v>
      </c>
      <c r="H31" s="6">
        <v>40.557689000000003</v>
      </c>
      <c r="I31" s="6">
        <v>14.236594</v>
      </c>
    </row>
    <row r="32" spans="1:9" ht="90.75" thickBot="1" x14ac:dyDescent="0.3">
      <c r="A32" s="5">
        <v>1010</v>
      </c>
      <c r="B32" s="6" t="s">
        <v>58</v>
      </c>
      <c r="C32" s="6" t="s">
        <v>60</v>
      </c>
      <c r="D32" s="6" t="s">
        <v>19</v>
      </c>
      <c r="E32" s="6">
        <v>11</v>
      </c>
      <c r="F32" s="6">
        <v>8</v>
      </c>
      <c r="G32" s="7">
        <f t="shared" si="0"/>
        <v>88</v>
      </c>
      <c r="H32" s="6">
        <v>40.559607</v>
      </c>
      <c r="I32" s="6">
        <v>14.228797999999999</v>
      </c>
    </row>
    <row r="33" spans="1:32" ht="60.75" thickBot="1" x14ac:dyDescent="0.3">
      <c r="A33" s="5">
        <v>1011</v>
      </c>
      <c r="B33" s="6" t="s">
        <v>58</v>
      </c>
      <c r="C33" s="6" t="s">
        <v>61</v>
      </c>
      <c r="D33" s="6" t="s">
        <v>19</v>
      </c>
      <c r="E33" s="6"/>
      <c r="F33" s="6"/>
      <c r="G33" s="7"/>
      <c r="H33" s="6">
        <v>40.543101999999998</v>
      </c>
      <c r="I33" s="6">
        <v>14.256202</v>
      </c>
    </row>
    <row r="34" spans="1:32" ht="150.75" thickBot="1" x14ac:dyDescent="0.3">
      <c r="A34" s="5">
        <v>1013</v>
      </c>
      <c r="B34" s="6" t="s">
        <v>62</v>
      </c>
      <c r="C34" s="6" t="s">
        <v>63</v>
      </c>
      <c r="D34" s="6" t="s">
        <v>19</v>
      </c>
      <c r="E34" s="6"/>
      <c r="F34" s="6"/>
      <c r="G34" s="7"/>
      <c r="H34" s="6">
        <v>40.582504999999998</v>
      </c>
      <c r="I34" s="6">
        <v>14.433649000000001</v>
      </c>
    </row>
    <row r="35" spans="1:32" s="11" customFormat="1" ht="60.75" thickBot="1" x14ac:dyDescent="0.3">
      <c r="A35" s="5">
        <v>1017</v>
      </c>
      <c r="B35" s="6" t="s">
        <v>64</v>
      </c>
      <c r="C35" s="6" t="s">
        <v>65</v>
      </c>
      <c r="D35" s="6" t="s">
        <v>19</v>
      </c>
      <c r="E35" s="6">
        <v>12</v>
      </c>
      <c r="F35" s="6">
        <v>10</v>
      </c>
      <c r="G35" s="7">
        <f t="shared" si="0"/>
        <v>120</v>
      </c>
      <c r="H35" s="6">
        <v>40.657730000000001</v>
      </c>
      <c r="I35" s="6">
        <v>14.713067000000001</v>
      </c>
      <c r="J35" s="10"/>
      <c r="M35" s="12"/>
      <c r="N35" s="13"/>
      <c r="O35" s="13"/>
      <c r="P35" s="12"/>
      <c r="Q35" s="12"/>
      <c r="R35" s="12"/>
      <c r="S35" s="10"/>
      <c r="T35" s="10"/>
      <c r="U35" s="10"/>
      <c r="V35" s="10"/>
      <c r="W35" s="10"/>
      <c r="X35" s="10"/>
      <c r="Y35" s="10"/>
      <c r="Z35" s="10" t="s">
        <v>66</v>
      </c>
      <c r="AA35" s="10" t="s">
        <v>66</v>
      </c>
      <c r="AB35" s="10" t="s">
        <v>66</v>
      </c>
      <c r="AC35" s="10" t="s">
        <v>66</v>
      </c>
      <c r="AD35" s="10" t="s">
        <v>66</v>
      </c>
      <c r="AE35" s="10"/>
      <c r="AF35" s="10"/>
    </row>
    <row r="36" spans="1:32" ht="60.75" thickBot="1" x14ac:dyDescent="0.3">
      <c r="A36" s="5">
        <v>1023</v>
      </c>
      <c r="B36" s="6"/>
      <c r="C36" s="6" t="s">
        <v>67</v>
      </c>
      <c r="D36" s="6" t="s">
        <v>19</v>
      </c>
      <c r="E36" s="6"/>
      <c r="F36" s="6">
        <v>4.5</v>
      </c>
      <c r="G36" s="7">
        <f t="shared" si="0"/>
        <v>0</v>
      </c>
      <c r="H36" s="6">
        <v>40.268003999999998</v>
      </c>
      <c r="I36" s="6">
        <v>14.932899000000001</v>
      </c>
    </row>
    <row r="37" spans="1:32" ht="75.75" thickBot="1" x14ac:dyDescent="0.3">
      <c r="A37" s="5">
        <v>1028</v>
      </c>
      <c r="B37" s="6" t="s">
        <v>68</v>
      </c>
      <c r="C37" s="6" t="s">
        <v>69</v>
      </c>
      <c r="D37" s="6" t="s">
        <v>19</v>
      </c>
      <c r="E37" s="6">
        <v>8</v>
      </c>
      <c r="F37" s="6">
        <v>5.5</v>
      </c>
      <c r="G37" s="7">
        <f t="shared" si="0"/>
        <v>44</v>
      </c>
      <c r="H37" s="6">
        <v>40.072175999999999</v>
      </c>
      <c r="I37" s="6">
        <v>15.622204</v>
      </c>
    </row>
    <row r="38" spans="1:32" ht="120.75" thickBot="1" x14ac:dyDescent="0.3">
      <c r="A38" s="5">
        <v>1246</v>
      </c>
      <c r="B38" s="6" t="s">
        <v>70</v>
      </c>
      <c r="C38" s="6" t="s">
        <v>71</v>
      </c>
      <c r="D38" s="6" t="s">
        <v>72</v>
      </c>
      <c r="E38" s="6"/>
      <c r="F38" s="6">
        <v>12</v>
      </c>
      <c r="G38" s="7"/>
      <c r="H38" s="6">
        <v>40.389498000000003</v>
      </c>
      <c r="I38" s="6">
        <v>18.307065999999999</v>
      </c>
    </row>
    <row r="39" spans="1:32" ht="45.75" thickBot="1" x14ac:dyDescent="0.3">
      <c r="A39" s="5">
        <v>1252</v>
      </c>
      <c r="B39" s="6" t="s">
        <v>73</v>
      </c>
      <c r="C39" s="6" t="s">
        <v>74</v>
      </c>
      <c r="D39" s="6" t="s">
        <v>72</v>
      </c>
      <c r="E39" s="6">
        <v>5</v>
      </c>
      <c r="F39" s="6">
        <v>3.5</v>
      </c>
      <c r="G39" s="7">
        <f t="shared" si="0"/>
        <v>17.5</v>
      </c>
      <c r="H39" s="6">
        <v>40.889940000000003</v>
      </c>
      <c r="I39" s="6">
        <v>17.392838999999999</v>
      </c>
    </row>
    <row r="40" spans="1:32" ht="60.75" thickBot="1" x14ac:dyDescent="0.3">
      <c r="A40" s="5">
        <v>1295</v>
      </c>
      <c r="B40" s="6" t="s">
        <v>75</v>
      </c>
      <c r="C40" s="6" t="s">
        <v>76</v>
      </c>
      <c r="D40" s="6" t="s">
        <v>72</v>
      </c>
      <c r="E40" s="6"/>
      <c r="F40" s="6"/>
      <c r="G40" s="7"/>
      <c r="H40" s="6">
        <v>42.585904999999997</v>
      </c>
      <c r="I40" s="6">
        <v>14.091283000000001</v>
      </c>
    </row>
    <row r="41" spans="1:32" ht="75.75" thickBot="1" x14ac:dyDescent="0.3">
      <c r="A41" s="5">
        <v>3328</v>
      </c>
      <c r="B41" s="6" t="s">
        <v>77</v>
      </c>
      <c r="C41" s="6" t="s">
        <v>78</v>
      </c>
      <c r="D41" s="6" t="s">
        <v>79</v>
      </c>
      <c r="E41" s="6"/>
      <c r="F41" s="6">
        <v>7.5</v>
      </c>
      <c r="G41" s="7"/>
      <c r="H41" s="6">
        <v>36.767547</v>
      </c>
      <c r="I41" s="6">
        <v>31.382605999999999</v>
      </c>
    </row>
    <row r="42" spans="1:32" ht="90.75" thickBot="1" x14ac:dyDescent="0.3">
      <c r="A42" s="5">
        <v>3377</v>
      </c>
      <c r="B42" s="6" t="s">
        <v>80</v>
      </c>
      <c r="C42" s="6" t="s">
        <v>81</v>
      </c>
      <c r="D42" s="6" t="s">
        <v>79</v>
      </c>
      <c r="E42" s="6"/>
      <c r="F42" s="6">
        <v>15</v>
      </c>
      <c r="G42" s="7"/>
      <c r="H42" s="6">
        <v>36.738303000000002</v>
      </c>
      <c r="I42" s="6">
        <v>34.541440999999999</v>
      </c>
    </row>
    <row r="43" spans="1:32" ht="210.75" thickBot="1" x14ac:dyDescent="0.3">
      <c r="A43" s="5">
        <v>3492</v>
      </c>
      <c r="B43" s="6" t="s">
        <v>82</v>
      </c>
      <c r="C43" s="6" t="s">
        <v>83</v>
      </c>
      <c r="D43" s="6" t="s">
        <v>84</v>
      </c>
      <c r="E43" s="6">
        <v>14</v>
      </c>
      <c r="F43" s="6">
        <v>7</v>
      </c>
      <c r="G43" s="7">
        <f t="shared" si="0"/>
        <v>98</v>
      </c>
      <c r="H43" s="6">
        <v>32.504744000000002</v>
      </c>
      <c r="I43" s="6">
        <v>34.887199000000003</v>
      </c>
    </row>
    <row r="44" spans="1:32" ht="45.75" thickBot="1" x14ac:dyDescent="0.3">
      <c r="A44" s="5">
        <v>3498</v>
      </c>
      <c r="B44" s="6" t="s">
        <v>85</v>
      </c>
      <c r="C44" s="6" t="s">
        <v>86</v>
      </c>
      <c r="D44" s="6" t="s">
        <v>84</v>
      </c>
      <c r="E44" s="6"/>
      <c r="F44" s="6"/>
      <c r="G44" s="7"/>
      <c r="H44" s="6">
        <v>32.195441000000002</v>
      </c>
      <c r="I44" s="6">
        <v>34.805892999999998</v>
      </c>
    </row>
    <row r="45" spans="1:32" ht="90.75" thickBot="1" x14ac:dyDescent="0.3">
      <c r="A45" s="5">
        <v>3934</v>
      </c>
      <c r="B45" s="6" t="s">
        <v>87</v>
      </c>
      <c r="C45" s="6" t="s">
        <v>88</v>
      </c>
      <c r="D45" s="6" t="s">
        <v>89</v>
      </c>
      <c r="E45" s="6">
        <v>15</v>
      </c>
      <c r="F45" s="6">
        <v>8</v>
      </c>
      <c r="G45" s="7">
        <f t="shared" si="0"/>
        <v>120</v>
      </c>
      <c r="H45" s="6">
        <v>31.205038999999999</v>
      </c>
      <c r="I45" s="6">
        <v>29.897675</v>
      </c>
    </row>
    <row r="46" spans="1:32" ht="75.75" thickBot="1" x14ac:dyDescent="0.3">
      <c r="A46" s="5" t="s">
        <v>32</v>
      </c>
      <c r="B46" s="6" t="s">
        <v>90</v>
      </c>
      <c r="C46" s="6" t="s">
        <v>91</v>
      </c>
      <c r="D46" s="6" t="s">
        <v>89</v>
      </c>
      <c r="E46" s="6"/>
      <c r="F46" s="6"/>
      <c r="G46" s="7"/>
      <c r="H46" s="6">
        <v>31.212087</v>
      </c>
      <c r="I46" s="6">
        <v>29.887166000000001</v>
      </c>
    </row>
    <row r="47" spans="1:32" ht="90.75" thickBot="1" x14ac:dyDescent="0.3">
      <c r="A47" s="5">
        <v>4076</v>
      </c>
      <c r="B47" s="6" t="s">
        <v>92</v>
      </c>
      <c r="C47" s="6" t="s">
        <v>93</v>
      </c>
      <c r="D47" s="6" t="s">
        <v>94</v>
      </c>
      <c r="E47" s="6"/>
      <c r="F47" s="6"/>
      <c r="G47" s="7"/>
      <c r="H47" s="6">
        <v>32.639479000000001</v>
      </c>
      <c r="I47" s="6">
        <v>14.303628</v>
      </c>
    </row>
    <row r="48" spans="1:32" ht="240.75" thickBot="1" x14ac:dyDescent="0.3">
      <c r="A48" s="5">
        <v>4137</v>
      </c>
      <c r="B48" s="6" t="s">
        <v>95</v>
      </c>
      <c r="C48" s="6" t="s">
        <v>96</v>
      </c>
      <c r="D48" s="6" t="s">
        <v>97</v>
      </c>
      <c r="E48" s="6"/>
      <c r="F48" s="6"/>
      <c r="G48" s="7"/>
      <c r="H48" s="6">
        <v>35.624062000000002</v>
      </c>
      <c r="I48" s="6">
        <v>11.049956999999999</v>
      </c>
    </row>
    <row r="49" spans="1:9" ht="90.75" thickBot="1" x14ac:dyDescent="0.3">
      <c r="A49" s="5">
        <v>4146</v>
      </c>
      <c r="B49" s="6" t="s">
        <v>98</v>
      </c>
      <c r="C49" s="6" t="s">
        <v>99</v>
      </c>
      <c r="D49" s="6" t="s">
        <v>97</v>
      </c>
      <c r="E49" s="6">
        <v>3</v>
      </c>
      <c r="F49" s="6">
        <v>3</v>
      </c>
      <c r="G49" s="7">
        <f t="shared" si="0"/>
        <v>9</v>
      </c>
      <c r="H49" s="6">
        <v>36.021945000000002</v>
      </c>
      <c r="I49" s="6">
        <v>10.518972</v>
      </c>
    </row>
    <row r="50" spans="1:9" ht="105.75" thickBot="1" x14ac:dyDescent="0.3">
      <c r="A50" s="5" t="s">
        <v>32</v>
      </c>
      <c r="B50" s="6" t="s">
        <v>100</v>
      </c>
      <c r="C50" s="6" t="s">
        <v>101</v>
      </c>
      <c r="D50" s="6" t="s">
        <v>97</v>
      </c>
      <c r="E50" s="6">
        <v>18</v>
      </c>
      <c r="F50" s="6">
        <v>9</v>
      </c>
      <c r="G50" s="7">
        <f t="shared" si="0"/>
        <v>162</v>
      </c>
      <c r="H50" s="6">
        <v>36.849874</v>
      </c>
      <c r="I50" s="6">
        <v>10.331384999999999</v>
      </c>
    </row>
    <row r="51" spans="1:9" ht="60.75" thickBot="1" x14ac:dyDescent="0.3">
      <c r="A51" s="5">
        <v>4237</v>
      </c>
      <c r="B51" s="6" t="s">
        <v>102</v>
      </c>
      <c r="C51" s="6" t="s">
        <v>103</v>
      </c>
      <c r="D51" s="6" t="s">
        <v>104</v>
      </c>
      <c r="E51" s="6">
        <v>10</v>
      </c>
      <c r="F51" s="6">
        <v>3</v>
      </c>
      <c r="G51" s="7">
        <f t="shared" si="0"/>
        <v>30</v>
      </c>
      <c r="H51" s="6">
        <v>36.596221999999997</v>
      </c>
      <c r="I51" s="6">
        <v>2.4598529999999998</v>
      </c>
    </row>
    <row r="52" spans="1:9" ht="90.75" thickBot="1" x14ac:dyDescent="0.3">
      <c r="A52" s="5">
        <v>4243</v>
      </c>
      <c r="B52" s="6" t="s">
        <v>105</v>
      </c>
      <c r="C52" s="6" t="s">
        <v>106</v>
      </c>
      <c r="D52" s="6" t="s">
        <v>104</v>
      </c>
      <c r="E52" s="6">
        <v>8</v>
      </c>
      <c r="F52" s="6">
        <v>6</v>
      </c>
      <c r="G52" s="7">
        <f t="shared" si="0"/>
        <v>48</v>
      </c>
      <c r="H52" s="6">
        <v>36.609946000000001</v>
      </c>
      <c r="I52" s="6">
        <v>2.1858590000000002</v>
      </c>
    </row>
    <row r="53" spans="1:9" x14ac:dyDescent="0.25">
      <c r="E53" s="14">
        <f>AVERAGE(E3:E52)</f>
        <v>9.3482142857142865</v>
      </c>
      <c r="F53" s="14">
        <f>AVERAGE(F3:F52)</f>
        <v>7.2484374999999996</v>
      </c>
      <c r="G53" s="15">
        <f>AVERAGE(G3:G52)</f>
        <v>69.982500000000002</v>
      </c>
      <c r="H53" s="14"/>
      <c r="I53" s="14"/>
    </row>
    <row r="54" spans="1:9" x14ac:dyDescent="0.25">
      <c r="G54" s="15">
        <f>SQRT(G53)</f>
        <v>8.3655543749353516</v>
      </c>
    </row>
    <row r="55" spans="1:9" x14ac:dyDescent="0.25">
      <c r="D55" s="16"/>
    </row>
    <row r="56" spans="1:9" x14ac:dyDescent="0.25">
      <c r="E56" s="14"/>
      <c r="F56" s="14"/>
      <c r="H56" s="14"/>
      <c r="I56" s="14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Pilae</vt:lpstr>
      <vt:lpstr>Pilae!_Hlk514860396</vt:lpstr>
      <vt:lpstr>Pilae!_Hlk514861278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2024-09-05T17:17:34Z</dcterms:created>
  <dcterms:modified xsi:type="dcterms:W3CDTF">2024-10-07T19:21:09Z</dcterms:modified>
</cp:coreProperties>
</file>